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Advance\Week 5\"/>
    </mc:Choice>
  </mc:AlternateContent>
  <xr:revisionPtr revIDLastSave="0" documentId="13_ncr:1_{5B4DAEE9-F1AE-48F0-8FCB-8D8C6B7866C1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ate">Part2!$B$5:$B$1012</definedName>
    <definedName name="Digit">MOD(MATCH(Part1!$J$20,Currency_List,0)^3,10)+1</definedName>
    <definedName name="Helper">Part2!$F$5:$F$1012</definedName>
    <definedName name="LiveTable">Part1!$J$23:$M$25</definedName>
    <definedName name="Month_List">Part1!$D$5:$D$16</definedName>
    <definedName name="Price">Part2!$C$5:$C$1012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Volume">Part2!$D$5:$D$1012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9" l="1"/>
  <c r="L5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G508" i="19" a="1"/>
  <c r="G508" i="19"/>
  <c r="G256" i="19" a="1"/>
  <c r="G5" i="19"/>
  <c r="G6" i="19" a="1"/>
  <c r="G7" i="19" a="1"/>
  <c r="G8" i="19" a="1"/>
  <c r="G9" i="19" a="1"/>
  <c r="G10" i="19" a="1"/>
  <c r="G11" i="19" a="1"/>
  <c r="G12" i="19" a="1"/>
  <c r="G13" i="19" a="1"/>
  <c r="G14" i="19" a="1"/>
  <c r="G15" i="19" a="1"/>
  <c r="G16" i="19" a="1"/>
  <c r="G17" i="19" a="1"/>
  <c r="G18" i="19" a="1"/>
  <c r="G19" i="19" a="1"/>
  <c r="G20" i="19" a="1"/>
  <c r="G21" i="19" a="1"/>
  <c r="G22" i="19" a="1"/>
  <c r="G23" i="19" a="1"/>
  <c r="G24" i="19" a="1"/>
  <c r="G25" i="19" a="1"/>
  <c r="G26" i="19" a="1"/>
  <c r="G27" i="19" a="1"/>
  <c r="G28" i="19" a="1"/>
  <c r="G29" i="19" a="1"/>
  <c r="G30" i="19" a="1"/>
  <c r="G31" i="19" a="1"/>
  <c r="G32" i="19" a="1"/>
  <c r="G33" i="19" a="1"/>
  <c r="G34" i="19" a="1"/>
  <c r="G35" i="19" a="1"/>
  <c r="G36" i="19" a="1"/>
  <c r="G37" i="19" a="1"/>
  <c r="G38" i="19" a="1"/>
  <c r="G39" i="19" a="1"/>
  <c r="G40" i="19" a="1"/>
  <c r="G41" i="19" a="1"/>
  <c r="G42" i="19" a="1"/>
  <c r="G43" i="19" a="1"/>
  <c r="G44" i="19" a="1"/>
  <c r="G45" i="19" a="1"/>
  <c r="G46" i="19" a="1"/>
  <c r="G47" i="19" a="1"/>
  <c r="G48" i="19" a="1"/>
  <c r="G49" i="19" a="1"/>
  <c r="G50" i="19" a="1"/>
  <c r="G51" i="19" a="1"/>
  <c r="G52" i="19" a="1"/>
  <c r="G53" i="19" a="1"/>
  <c r="G54" i="19" a="1"/>
  <c r="G55" i="19" a="1"/>
  <c r="G56" i="19" a="1"/>
  <c r="G57" i="19" a="1"/>
  <c r="G58" i="19" a="1"/>
  <c r="G59" i="19" a="1"/>
  <c r="G60" i="19" a="1"/>
  <c r="G61" i="19" a="1"/>
  <c r="G62" i="19" a="1"/>
  <c r="G63" i="19" a="1"/>
  <c r="G64" i="19" a="1"/>
  <c r="G65" i="19" a="1"/>
  <c r="G66" i="19" a="1"/>
  <c r="G67" i="19" a="1"/>
  <c r="G68" i="19" a="1"/>
  <c r="G69" i="19" a="1"/>
  <c r="G70" i="19" a="1"/>
  <c r="G71" i="19" a="1"/>
  <c r="G72" i="19" a="1"/>
  <c r="G73" i="19" a="1"/>
  <c r="G74" i="19" a="1"/>
  <c r="G75" i="19" a="1"/>
  <c r="G76" i="19" a="1"/>
  <c r="G77" i="19" a="1"/>
  <c r="G78" i="19" a="1"/>
  <c r="G79" i="19" a="1"/>
  <c r="G80" i="19" a="1"/>
  <c r="G81" i="19" a="1"/>
  <c r="G82" i="19" a="1"/>
  <c r="G83" i="19" a="1"/>
  <c r="G84" i="19" a="1"/>
  <c r="G85" i="19" a="1"/>
  <c r="G86" i="19" a="1"/>
  <c r="G87" i="19" a="1"/>
  <c r="G88" i="19" a="1"/>
  <c r="G89" i="19" a="1"/>
  <c r="G90" i="19" a="1"/>
  <c r="G91" i="19" a="1"/>
  <c r="G92" i="19" a="1"/>
  <c r="G93" i="19" a="1"/>
  <c r="G94" i="19" a="1"/>
  <c r="G95" i="19" a="1"/>
  <c r="G96" i="19" a="1"/>
  <c r="G97" i="19" a="1"/>
  <c r="G98" i="19" a="1"/>
  <c r="G99" i="19" a="1"/>
  <c r="G100" i="19" a="1"/>
  <c r="G101" i="19" a="1"/>
  <c r="G102" i="19" a="1"/>
  <c r="G103" i="19" a="1"/>
  <c r="G104" i="19" a="1"/>
  <c r="G105" i="19" a="1"/>
  <c r="G106" i="19" a="1"/>
  <c r="G107" i="19" a="1"/>
  <c r="G108" i="19" a="1"/>
  <c r="G109" i="19" a="1"/>
  <c r="G110" i="19" a="1"/>
  <c r="G111" i="19" a="1"/>
  <c r="G112" i="19" a="1"/>
  <c r="G113" i="19" a="1"/>
  <c r="G114" i="19" a="1"/>
  <c r="G115" i="19" a="1"/>
  <c r="G116" i="19" a="1"/>
  <c r="G117" i="19" a="1"/>
  <c r="G118" i="19" a="1"/>
  <c r="G119" i="19" a="1"/>
  <c r="G120" i="19" a="1"/>
  <c r="G121" i="19" a="1"/>
  <c r="G122" i="19" a="1"/>
  <c r="G123" i="19" a="1"/>
  <c r="G124" i="19" a="1"/>
  <c r="G125" i="19" a="1"/>
  <c r="G126" i="19" a="1"/>
  <c r="G127" i="19" a="1"/>
  <c r="G128" i="19" a="1"/>
  <c r="G129" i="19" a="1"/>
  <c r="G130" i="19" a="1"/>
  <c r="G131" i="19" a="1"/>
  <c r="G132" i="19" a="1"/>
  <c r="G133" i="19" a="1"/>
  <c r="G134" i="19" a="1"/>
  <c r="G135" i="19" a="1"/>
  <c r="G136" i="19" a="1"/>
  <c r="G137" i="19" a="1"/>
  <c r="G138" i="19" a="1"/>
  <c r="G139" i="19" a="1"/>
  <c r="G140" i="19" a="1"/>
  <c r="G141" i="19" a="1"/>
  <c r="G142" i="19" a="1"/>
  <c r="G143" i="19" a="1"/>
  <c r="G144" i="19" a="1"/>
  <c r="G145" i="19" a="1"/>
  <c r="G146" i="19" a="1"/>
  <c r="G147" i="19" a="1"/>
  <c r="G148" i="19" a="1"/>
  <c r="G149" i="19" a="1"/>
  <c r="G150" i="19" a="1"/>
  <c r="G151" i="19" a="1"/>
  <c r="G152" i="19" a="1"/>
  <c r="G153" i="19" a="1"/>
  <c r="G154" i="19" a="1"/>
  <c r="G155" i="19" a="1"/>
  <c r="G156" i="19" a="1"/>
  <c r="G157" i="19" a="1"/>
  <c r="G158" i="19" a="1"/>
  <c r="G159" i="19" a="1"/>
  <c r="G160" i="19" a="1"/>
  <c r="G161" i="19" a="1"/>
  <c r="G162" i="19" a="1"/>
  <c r="G163" i="19" a="1"/>
  <c r="G164" i="19" a="1"/>
  <c r="G165" i="19" a="1"/>
  <c r="G166" i="19" a="1"/>
  <c r="G167" i="19" a="1"/>
  <c r="G168" i="19" a="1"/>
  <c r="G169" i="19" a="1"/>
  <c r="G170" i="19" a="1"/>
  <c r="G171" i="19" a="1"/>
  <c r="G172" i="19" a="1"/>
  <c r="G173" i="19" a="1"/>
  <c r="G174" i="19" a="1"/>
  <c r="G175" i="19" a="1"/>
  <c r="G176" i="19" a="1"/>
  <c r="G177" i="19" a="1"/>
  <c r="G178" i="19" a="1"/>
  <c r="G179" i="19" a="1"/>
  <c r="G180" i="19" a="1"/>
  <c r="G181" i="19" a="1"/>
  <c r="G182" i="19" a="1"/>
  <c r="G183" i="19" a="1"/>
  <c r="G184" i="19" a="1"/>
  <c r="G185" i="19" a="1"/>
  <c r="G186" i="19" a="1"/>
  <c r="G187" i="19" a="1"/>
  <c r="G188" i="19" a="1"/>
  <c r="G189" i="19" a="1"/>
  <c r="G190" i="19" a="1"/>
  <c r="G191" i="19" a="1"/>
  <c r="G192" i="19" a="1"/>
  <c r="G193" i="19" a="1"/>
  <c r="G194" i="19" a="1"/>
  <c r="G195" i="19" a="1"/>
  <c r="G196" i="19" a="1"/>
  <c r="G197" i="19" a="1"/>
  <c r="G198" i="19" a="1"/>
  <c r="G199" i="19" a="1"/>
  <c r="G200" i="19" a="1"/>
  <c r="G201" i="19" a="1"/>
  <c r="G202" i="19" a="1"/>
  <c r="G203" i="19" a="1"/>
  <c r="G204" i="19" a="1"/>
  <c r="G205" i="19" a="1"/>
  <c r="G206" i="19" a="1"/>
  <c r="G207" i="19" a="1"/>
  <c r="G208" i="19" a="1"/>
  <c r="G209" i="19" a="1"/>
  <c r="G210" i="19" a="1"/>
  <c r="G211" i="19" a="1"/>
  <c r="G212" i="19" a="1"/>
  <c r="G213" i="19" a="1"/>
  <c r="G214" i="19" a="1"/>
  <c r="G215" i="19" a="1"/>
  <c r="G216" i="19" a="1"/>
  <c r="G217" i="19" a="1"/>
  <c r="G218" i="19" a="1"/>
  <c r="G219" i="19" a="1"/>
  <c r="G220" i="19" a="1"/>
  <c r="G221" i="19" a="1"/>
  <c r="G222" i="19" a="1"/>
  <c r="G223" i="19" a="1"/>
  <c r="G224" i="19" a="1"/>
  <c r="G225" i="19" a="1"/>
  <c r="G226" i="19" a="1"/>
  <c r="G227" i="19" a="1"/>
  <c r="G228" i="19" a="1"/>
  <c r="G229" i="19" a="1"/>
  <c r="G230" i="19" a="1"/>
  <c r="G231" i="19" a="1"/>
  <c r="G232" i="19" a="1"/>
  <c r="G233" i="19" a="1"/>
  <c r="G234" i="19" a="1"/>
  <c r="G235" i="19" a="1"/>
  <c r="G236" i="19" a="1"/>
  <c r="G237" i="19" a="1"/>
  <c r="G238" i="19" a="1"/>
  <c r="G239" i="19" a="1"/>
  <c r="G240" i="19" a="1"/>
  <c r="G241" i="19" a="1"/>
  <c r="G242" i="19" a="1"/>
  <c r="G243" i="19" a="1"/>
  <c r="G244" i="19" a="1"/>
  <c r="G245" i="19" a="1"/>
  <c r="G246" i="19" a="1"/>
  <c r="G247" i="19" a="1"/>
  <c r="G248" i="19" a="1"/>
  <c r="G249" i="19" a="1"/>
  <c r="G250" i="19" a="1"/>
  <c r="G251" i="19" a="1"/>
  <c r="G252" i="19" a="1"/>
  <c r="G253" i="19" a="1"/>
  <c r="G254" i="19" a="1"/>
  <c r="G255" i="19" a="1"/>
  <c r="G256" i="19"/>
  <c r="G257" i="19" a="1"/>
  <c r="G258" i="19" a="1"/>
  <c r="G259" i="19" a="1"/>
  <c r="G260" i="19" a="1"/>
  <c r="G261" i="19" a="1"/>
  <c r="G262" i="19" a="1"/>
  <c r="G263" i="19" a="1"/>
  <c r="G264" i="19" a="1"/>
  <c r="G265" i="19" a="1"/>
  <c r="G266" i="19" a="1"/>
  <c r="G267" i="19" a="1"/>
  <c r="G268" i="19" a="1"/>
  <c r="G269" i="19" a="1"/>
  <c r="G270" i="19" a="1"/>
  <c r="G271" i="19" a="1"/>
  <c r="G272" i="19" a="1"/>
  <c r="G273" i="19" a="1"/>
  <c r="G274" i="19" a="1"/>
  <c r="G275" i="19" a="1"/>
  <c r="G276" i="19" a="1"/>
  <c r="G277" i="19" a="1"/>
  <c r="G278" i="19" a="1"/>
  <c r="G279" i="19" a="1"/>
  <c r="G280" i="19" a="1"/>
  <c r="G281" i="19" a="1"/>
  <c r="G282" i="19" a="1"/>
  <c r="G283" i="19" a="1"/>
  <c r="G284" i="19" a="1"/>
  <c r="G285" i="19" a="1"/>
  <c r="G286" i="19" a="1"/>
  <c r="G287" i="19" a="1"/>
  <c r="G288" i="19" a="1"/>
  <c r="G289" i="19" a="1"/>
  <c r="G290" i="19" a="1"/>
  <c r="G291" i="19" a="1"/>
  <c r="G292" i="19" a="1"/>
  <c r="G293" i="19" a="1"/>
  <c r="G294" i="19" a="1"/>
  <c r="G295" i="19" a="1"/>
  <c r="G296" i="19" a="1"/>
  <c r="G297" i="19" a="1"/>
  <c r="G298" i="19" a="1"/>
  <c r="G299" i="19" a="1"/>
  <c r="G300" i="19" a="1"/>
  <c r="G301" i="19" a="1"/>
  <c r="G302" i="19" a="1"/>
  <c r="G303" i="19" a="1"/>
  <c r="G304" i="19" a="1"/>
  <c r="G305" i="19" a="1"/>
  <c r="G306" i="19" a="1"/>
  <c r="G307" i="19" a="1"/>
  <c r="G308" i="19" a="1"/>
  <c r="G309" i="19" a="1"/>
  <c r="G310" i="19" a="1"/>
  <c r="G311" i="19" a="1"/>
  <c r="G312" i="19" a="1"/>
  <c r="G313" i="19" a="1"/>
  <c r="G314" i="19" a="1"/>
  <c r="G315" i="19" a="1"/>
  <c r="G316" i="19" a="1"/>
  <c r="G317" i="19" a="1"/>
  <c r="G318" i="19" a="1"/>
  <c r="G319" i="19" a="1"/>
  <c r="G320" i="19" a="1"/>
  <c r="G321" i="19" a="1"/>
  <c r="G322" i="19" a="1"/>
  <c r="G323" i="19" a="1"/>
  <c r="G324" i="19" a="1"/>
  <c r="G325" i="19" a="1"/>
  <c r="G326" i="19" a="1"/>
  <c r="G327" i="19" a="1"/>
  <c r="G328" i="19" a="1"/>
  <c r="G329" i="19" a="1"/>
  <c r="G330" i="19" a="1"/>
  <c r="G331" i="19" a="1"/>
  <c r="G332" i="19" a="1"/>
  <c r="G333" i="19" a="1"/>
  <c r="G334" i="19" a="1"/>
  <c r="G335" i="19" a="1"/>
  <c r="G336" i="19" a="1"/>
  <c r="G337" i="19" a="1"/>
  <c r="G338" i="19" a="1"/>
  <c r="G339" i="19" a="1"/>
  <c r="G340" i="19" a="1"/>
  <c r="G341" i="19" a="1"/>
  <c r="G342" i="19" a="1"/>
  <c r="G343" i="19" a="1"/>
  <c r="G344" i="19" a="1"/>
  <c r="G345" i="19" a="1"/>
  <c r="G346" i="19" a="1"/>
  <c r="G347" i="19" a="1"/>
  <c r="G348" i="19" a="1"/>
  <c r="G349" i="19" a="1"/>
  <c r="G350" i="19" a="1"/>
  <c r="G351" i="19" a="1"/>
  <c r="G352" i="19" a="1"/>
  <c r="G353" i="19" a="1"/>
  <c r="G354" i="19" a="1"/>
  <c r="G355" i="19" a="1"/>
  <c r="G356" i="19" a="1"/>
  <c r="G357" i="19" a="1"/>
  <c r="G358" i="19" a="1"/>
  <c r="G359" i="19" a="1"/>
  <c r="G360" i="19" a="1"/>
  <c r="G361" i="19" a="1"/>
  <c r="G362" i="19" a="1"/>
  <c r="G363" i="19" a="1"/>
  <c r="G364" i="19" a="1"/>
  <c r="G365" i="19" a="1"/>
  <c r="G366" i="19" a="1"/>
  <c r="G367" i="19" a="1"/>
  <c r="G368" i="19" a="1"/>
  <c r="G369" i="19" a="1"/>
  <c r="G370" i="19" a="1"/>
  <c r="G371" i="19" a="1"/>
  <c r="G372" i="19" a="1"/>
  <c r="G373" i="19" a="1"/>
  <c r="G374" i="19" a="1"/>
  <c r="G375" i="19" a="1"/>
  <c r="G376" i="19" a="1"/>
  <c r="G377" i="19" a="1"/>
  <c r="G378" i="19" a="1"/>
  <c r="G379" i="19" a="1"/>
  <c r="G380" i="19" a="1"/>
  <c r="G381" i="19" a="1"/>
  <c r="G382" i="19" a="1"/>
  <c r="G383" i="19" a="1"/>
  <c r="G384" i="19" a="1"/>
  <c r="G385" i="19" a="1"/>
  <c r="G386" i="19" a="1"/>
  <c r="G387" i="19" a="1"/>
  <c r="G388" i="19" a="1"/>
  <c r="G389" i="19" a="1"/>
  <c r="G390" i="19" a="1"/>
  <c r="G391" i="19" a="1"/>
  <c r="G392" i="19" a="1"/>
  <c r="G393" i="19" a="1"/>
  <c r="G394" i="19" a="1"/>
  <c r="G395" i="19" a="1"/>
  <c r="G396" i="19" a="1"/>
  <c r="G397" i="19" a="1"/>
  <c r="G398" i="19" a="1"/>
  <c r="G399" i="19" a="1"/>
  <c r="G400" i="19" a="1"/>
  <c r="G401" i="19" a="1"/>
  <c r="G402" i="19" a="1"/>
  <c r="G403" i="19" a="1"/>
  <c r="G404" i="19" a="1"/>
  <c r="G405" i="19" a="1"/>
  <c r="G406" i="19" a="1"/>
  <c r="G407" i="19" a="1"/>
  <c r="G408" i="19" a="1"/>
  <c r="G409" i="19" a="1"/>
  <c r="G410" i="19" a="1"/>
  <c r="G411" i="19" a="1"/>
  <c r="G412" i="19" a="1"/>
  <c r="G413" i="19" a="1"/>
  <c r="G414" i="19" a="1"/>
  <c r="G415" i="19" a="1"/>
  <c r="G416" i="19" a="1"/>
  <c r="G417" i="19" a="1"/>
  <c r="G418" i="19" a="1"/>
  <c r="G419" i="19" a="1"/>
  <c r="G420" i="19" a="1"/>
  <c r="G421" i="19" a="1"/>
  <c r="G422" i="19" a="1"/>
  <c r="G423" i="19" a="1"/>
  <c r="G424" i="19" a="1"/>
  <c r="G425" i="19" a="1"/>
  <c r="G426" i="19" a="1"/>
  <c r="G427" i="19" a="1"/>
  <c r="G428" i="19" a="1"/>
  <c r="G429" i="19" a="1"/>
  <c r="G430" i="19" a="1"/>
  <c r="G431" i="19" a="1"/>
  <c r="G432" i="19" a="1"/>
  <c r="G433" i="19" a="1"/>
  <c r="G434" i="19" a="1"/>
  <c r="G435" i="19" a="1"/>
  <c r="G436" i="19" a="1"/>
  <c r="G437" i="19" a="1"/>
  <c r="G438" i="19" a="1"/>
  <c r="G439" i="19" a="1"/>
  <c r="G440" i="19" a="1"/>
  <c r="G441" i="19" a="1"/>
  <c r="G442" i="19" a="1"/>
  <c r="G443" i="19" a="1"/>
  <c r="G444" i="19" a="1"/>
  <c r="G445" i="19" a="1"/>
  <c r="G446" i="19" a="1"/>
  <c r="G447" i="19" a="1"/>
  <c r="G448" i="19" a="1"/>
  <c r="G449" i="19" a="1"/>
  <c r="G450" i="19" a="1"/>
  <c r="G451" i="19" a="1"/>
  <c r="G452" i="19" a="1"/>
  <c r="G453" i="19" a="1"/>
  <c r="G454" i="19" a="1"/>
  <c r="G455" i="19" a="1"/>
  <c r="G456" i="19" a="1"/>
  <c r="G457" i="19" a="1"/>
  <c r="G458" i="19" a="1"/>
  <c r="G459" i="19" a="1"/>
  <c r="G460" i="19" a="1"/>
  <c r="G461" i="19" a="1"/>
  <c r="G462" i="19" a="1"/>
  <c r="G463" i="19" a="1"/>
  <c r="G464" i="19" a="1"/>
  <c r="G465" i="19" a="1"/>
  <c r="G466" i="19" a="1"/>
  <c r="G467" i="19" a="1"/>
  <c r="G468" i="19" a="1"/>
  <c r="G469" i="19" a="1"/>
  <c r="G470" i="19" a="1"/>
  <c r="G471" i="19" a="1"/>
  <c r="G472" i="19" a="1"/>
  <c r="G473" i="19" a="1"/>
  <c r="G474" i="19" a="1"/>
  <c r="G475" i="19" a="1"/>
  <c r="G476" i="19" a="1"/>
  <c r="G477" i="19" a="1"/>
  <c r="G478" i="19" a="1"/>
  <c r="G479" i="19" a="1"/>
  <c r="G480" i="19" a="1"/>
  <c r="G481" i="19" a="1"/>
  <c r="G482" i="19" a="1"/>
  <c r="G483" i="19" a="1"/>
  <c r="G484" i="19" a="1"/>
  <c r="G485" i="19" a="1"/>
  <c r="G486" i="19" a="1"/>
  <c r="G487" i="19" a="1"/>
  <c r="G488" i="19" a="1"/>
  <c r="G489" i="19" a="1"/>
  <c r="G490" i="19" a="1"/>
  <c r="G491" i="19" a="1"/>
  <c r="G492" i="19" a="1"/>
  <c r="G493" i="19" a="1"/>
  <c r="G494" i="19" a="1"/>
  <c r="G495" i="19" a="1"/>
  <c r="G496" i="19" a="1"/>
  <c r="G497" i="19" a="1"/>
  <c r="G498" i="19" a="1"/>
  <c r="G499" i="19" a="1"/>
  <c r="G500" i="19" a="1"/>
  <c r="G501" i="19" a="1"/>
  <c r="G502" i="19" a="1"/>
  <c r="G503" i="19" a="1"/>
  <c r="G504" i="19" a="1"/>
  <c r="G505" i="19" a="1"/>
  <c r="G506" i="19" a="1"/>
  <c r="G507" i="19" a="1"/>
  <c r="G509" i="19" a="1"/>
  <c r="G510" i="19" a="1"/>
  <c r="G511" i="19" a="1"/>
  <c r="G512" i="19" a="1"/>
  <c r="G513" i="19" a="1"/>
  <c r="G514" i="19" a="1"/>
  <c r="G515" i="19" a="1"/>
  <c r="G516" i="19" a="1"/>
  <c r="G517" i="19" a="1"/>
  <c r="G518" i="19" a="1"/>
  <c r="G519" i="19" a="1"/>
  <c r="G520" i="19" a="1"/>
  <c r="G521" i="19" a="1"/>
  <c r="G522" i="19" a="1"/>
  <c r="G523" i="19" a="1"/>
  <c r="G524" i="19" a="1"/>
  <c r="G525" i="19" a="1"/>
  <c r="G526" i="19" a="1"/>
  <c r="G527" i="19" a="1"/>
  <c r="G528" i="19" a="1"/>
  <c r="G529" i="19" a="1"/>
  <c r="G530" i="19" a="1"/>
  <c r="G531" i="19" a="1"/>
  <c r="G532" i="19" a="1"/>
  <c r="G533" i="19" a="1"/>
  <c r="G534" i="19" a="1"/>
  <c r="G535" i="19" a="1"/>
  <c r="G536" i="19" a="1"/>
  <c r="G537" i="19" a="1"/>
  <c r="G538" i="19" a="1"/>
  <c r="G539" i="19" a="1"/>
  <c r="G540" i="19" a="1"/>
  <c r="G541" i="19" a="1"/>
  <c r="G542" i="19" a="1"/>
  <c r="G543" i="19" a="1"/>
  <c r="G544" i="19" a="1"/>
  <c r="G545" i="19" a="1"/>
  <c r="G546" i="19" a="1"/>
  <c r="G547" i="19" a="1"/>
  <c r="G548" i="19" a="1"/>
  <c r="G549" i="19" a="1"/>
  <c r="G550" i="19" a="1"/>
  <c r="G551" i="19" a="1"/>
  <c r="G552" i="19" a="1"/>
  <c r="G553" i="19" a="1"/>
  <c r="G554" i="19" a="1"/>
  <c r="G555" i="19" a="1"/>
  <c r="G556" i="19" a="1"/>
  <c r="G557" i="19" a="1"/>
  <c r="G558" i="19" a="1"/>
  <c r="G559" i="19" a="1"/>
  <c r="G560" i="19" a="1"/>
  <c r="G561" i="19" a="1"/>
  <c r="G562" i="19" a="1"/>
  <c r="G563" i="19" a="1"/>
  <c r="G564" i="19" a="1"/>
  <c r="G565" i="19" a="1"/>
  <c r="G566" i="19" a="1"/>
  <c r="G567" i="19" a="1"/>
  <c r="G568" i="19" a="1"/>
  <c r="G569" i="19" a="1"/>
  <c r="G570" i="19" a="1"/>
  <c r="G571" i="19" a="1"/>
  <c r="G572" i="19" a="1"/>
  <c r="G573" i="19" a="1"/>
  <c r="G574" i="19" a="1"/>
  <c r="G575" i="19" a="1"/>
  <c r="G576" i="19" a="1"/>
  <c r="G577" i="19" a="1"/>
  <c r="G578" i="19" a="1"/>
  <c r="G579" i="19" a="1"/>
  <c r="G580" i="19" a="1"/>
  <c r="G581" i="19" a="1"/>
  <c r="G582" i="19" a="1"/>
  <c r="G583" i="19" a="1"/>
  <c r="G584" i="19" a="1"/>
  <c r="G585" i="19" a="1"/>
  <c r="G586" i="19" a="1"/>
  <c r="G587" i="19" a="1"/>
  <c r="G588" i="19" a="1"/>
  <c r="G589" i="19" a="1"/>
  <c r="G590" i="19" a="1"/>
  <c r="G591" i="19" a="1"/>
  <c r="G592" i="19" a="1"/>
  <c r="G593" i="19" a="1"/>
  <c r="G594" i="19" a="1"/>
  <c r="G595" i="19" a="1"/>
  <c r="G596" i="19" a="1"/>
  <c r="G597" i="19" a="1"/>
  <c r="G598" i="19" a="1"/>
  <c r="G599" i="19" a="1"/>
  <c r="G600" i="19" a="1"/>
  <c r="G601" i="19" a="1"/>
  <c r="G602" i="19" a="1"/>
  <c r="G603" i="19" a="1"/>
  <c r="G604" i="19" a="1"/>
  <c r="G605" i="19" a="1"/>
  <c r="G606" i="19" a="1"/>
  <c r="G607" i="19" a="1"/>
  <c r="G608" i="19" a="1"/>
  <c r="G609" i="19" a="1"/>
  <c r="G610" i="19" a="1"/>
  <c r="G611" i="19" a="1"/>
  <c r="G612" i="19" a="1"/>
  <c r="G613" i="19" a="1"/>
  <c r="G614" i="19" a="1"/>
  <c r="G615" i="19" a="1"/>
  <c r="G616" i="19" a="1"/>
  <c r="G617" i="19" a="1"/>
  <c r="G618" i="19" a="1"/>
  <c r="G619" i="19" a="1"/>
  <c r="G620" i="19" a="1"/>
  <c r="G621" i="19" a="1"/>
  <c r="G622" i="19" a="1"/>
  <c r="G623" i="19" a="1"/>
  <c r="G624" i="19" a="1"/>
  <c r="G625" i="19" a="1"/>
  <c r="G626" i="19" a="1"/>
  <c r="G627" i="19" a="1"/>
  <c r="G628" i="19" a="1"/>
  <c r="G629" i="19" a="1"/>
  <c r="G630" i="19" a="1"/>
  <c r="G631" i="19" a="1"/>
  <c r="G632" i="19" a="1"/>
  <c r="G633" i="19" a="1"/>
  <c r="G634" i="19" a="1"/>
  <c r="G635" i="19" a="1"/>
  <c r="G636" i="19" a="1"/>
  <c r="G637" i="19" a="1"/>
  <c r="G638" i="19" a="1"/>
  <c r="G639" i="19" a="1"/>
  <c r="G640" i="19" a="1"/>
  <c r="G641" i="19" a="1"/>
  <c r="G642" i="19" a="1"/>
  <c r="G643" i="19" a="1"/>
  <c r="G644" i="19" a="1"/>
  <c r="G645" i="19" a="1"/>
  <c r="G646" i="19" a="1"/>
  <c r="G647" i="19" a="1"/>
  <c r="G648" i="19" a="1"/>
  <c r="G649" i="19" a="1"/>
  <c r="G650" i="19" a="1"/>
  <c r="G651" i="19" a="1"/>
  <c r="G652" i="19" a="1"/>
  <c r="G653" i="19" a="1"/>
  <c r="G654" i="19" a="1"/>
  <c r="G655" i="19" a="1"/>
  <c r="G656" i="19" a="1"/>
  <c r="G657" i="19" a="1"/>
  <c r="G658" i="19" a="1"/>
  <c r="G659" i="19" a="1"/>
  <c r="G660" i="19" a="1"/>
  <c r="G661" i="19" a="1"/>
  <c r="G662" i="19" a="1"/>
  <c r="G663" i="19" a="1"/>
  <c r="G664" i="19" a="1"/>
  <c r="G665" i="19" a="1"/>
  <c r="G666" i="19" a="1"/>
  <c r="G667" i="19" a="1"/>
  <c r="G668" i="19" a="1"/>
  <c r="G669" i="19" a="1"/>
  <c r="G670" i="19" a="1"/>
  <c r="G671" i="19" a="1"/>
  <c r="G672" i="19" a="1"/>
  <c r="G673" i="19" a="1"/>
  <c r="G674" i="19" a="1"/>
  <c r="G675" i="19" a="1"/>
  <c r="G676" i="19" a="1"/>
  <c r="G677" i="19" a="1"/>
  <c r="G678" i="19" a="1"/>
  <c r="G679" i="19" a="1"/>
  <c r="G680" i="19" a="1"/>
  <c r="G681" i="19" a="1"/>
  <c r="G682" i="19" a="1"/>
  <c r="G683" i="19" a="1"/>
  <c r="G684" i="19" a="1"/>
  <c r="G685" i="19" a="1"/>
  <c r="G686" i="19" a="1"/>
  <c r="G687" i="19" a="1"/>
  <c r="G688" i="19" a="1"/>
  <c r="G689" i="19" a="1"/>
  <c r="G690" i="19" a="1"/>
  <c r="G691" i="19" a="1"/>
  <c r="G692" i="19" a="1"/>
  <c r="G693" i="19" a="1"/>
  <c r="G694" i="19" a="1"/>
  <c r="G695" i="19" a="1"/>
  <c r="G696" i="19" a="1"/>
  <c r="G697" i="19" a="1"/>
  <c r="G698" i="19" a="1"/>
  <c r="G699" i="19" a="1"/>
  <c r="G700" i="19" a="1"/>
  <c r="G701" i="19" a="1"/>
  <c r="G702" i="19" a="1"/>
  <c r="G703" i="19" a="1"/>
  <c r="G704" i="19" a="1"/>
  <c r="G705" i="19" a="1"/>
  <c r="G706" i="19" a="1"/>
  <c r="G707" i="19" a="1"/>
  <c r="G708" i="19" a="1"/>
  <c r="G709" i="19" a="1"/>
  <c r="G710" i="19" a="1"/>
  <c r="G711" i="19" a="1"/>
  <c r="G712" i="19" a="1"/>
  <c r="G713" i="19" a="1"/>
  <c r="G714" i="19" a="1"/>
  <c r="G715" i="19" a="1"/>
  <c r="G716" i="19" a="1"/>
  <c r="G717" i="19" a="1"/>
  <c r="G718" i="19" a="1"/>
  <c r="G719" i="19" a="1"/>
  <c r="G720" i="19" a="1"/>
  <c r="G721" i="19" a="1"/>
  <c r="G722" i="19" a="1"/>
  <c r="G723" i="19" a="1"/>
  <c r="G724" i="19" a="1"/>
  <c r="G725" i="19" a="1"/>
  <c r="G726" i="19" a="1"/>
  <c r="G727" i="19" a="1"/>
  <c r="G728" i="19" a="1"/>
  <c r="G729" i="19" a="1"/>
  <c r="G730" i="19" a="1"/>
  <c r="G731" i="19" a="1"/>
  <c r="G732" i="19" a="1"/>
  <c r="G733" i="19" a="1"/>
  <c r="G734" i="19" a="1"/>
  <c r="G735" i="19" a="1"/>
  <c r="G736" i="19" a="1"/>
  <c r="G737" i="19" a="1"/>
  <c r="G738" i="19" a="1"/>
  <c r="G739" i="19" a="1"/>
  <c r="G740" i="19" a="1"/>
  <c r="G741" i="19" a="1"/>
  <c r="G742" i="19" a="1"/>
  <c r="G743" i="19" a="1"/>
  <c r="G744" i="19" a="1"/>
  <c r="G745" i="19" a="1"/>
  <c r="G746" i="19" a="1"/>
  <c r="G747" i="19" a="1"/>
  <c r="G748" i="19" a="1"/>
  <c r="G749" i="19" a="1"/>
  <c r="G750" i="19" a="1"/>
  <c r="G751" i="19" a="1"/>
  <c r="G752" i="19" a="1"/>
  <c r="G753" i="19" a="1"/>
  <c r="G754" i="19" a="1"/>
  <c r="G755" i="19" a="1"/>
  <c r="G756" i="19" a="1"/>
  <c r="G757" i="19" a="1"/>
  <c r="G758" i="19" a="1"/>
  <c r="G759" i="19" a="1"/>
  <c r="G760" i="19" a="1"/>
  <c r="G761" i="19" a="1"/>
  <c r="G762" i="19" a="1"/>
  <c r="G763" i="19" a="1"/>
  <c r="G764" i="19" a="1"/>
  <c r="G765" i="19" a="1"/>
  <c r="G766" i="19" a="1"/>
  <c r="G767" i="19" a="1"/>
  <c r="G768" i="19" a="1"/>
  <c r="G769" i="19" a="1"/>
  <c r="G770" i="19" a="1"/>
  <c r="G771" i="19" a="1"/>
  <c r="G772" i="19" a="1"/>
  <c r="G773" i="19" a="1"/>
  <c r="G774" i="19" a="1"/>
  <c r="G775" i="19" a="1"/>
  <c r="G776" i="19" a="1"/>
  <c r="G777" i="19" a="1"/>
  <c r="G778" i="19" a="1"/>
  <c r="G779" i="19" a="1"/>
  <c r="G780" i="19" a="1"/>
  <c r="G781" i="19" a="1"/>
  <c r="G782" i="19" a="1"/>
  <c r="G783" i="19" a="1"/>
  <c r="G784" i="19" a="1"/>
  <c r="G785" i="19" a="1"/>
  <c r="G786" i="19" a="1"/>
  <c r="G787" i="19" a="1"/>
  <c r="G788" i="19" a="1"/>
  <c r="G789" i="19" a="1"/>
  <c r="G790" i="19" a="1"/>
  <c r="G791" i="19" a="1"/>
  <c r="G792" i="19" a="1"/>
  <c r="G793" i="19" a="1"/>
  <c r="G794" i="19" a="1"/>
  <c r="G795" i="19" a="1"/>
  <c r="G796" i="19" a="1"/>
  <c r="G797" i="19" a="1"/>
  <c r="G798" i="19" a="1"/>
  <c r="G799" i="19" a="1"/>
  <c r="G800" i="19" a="1"/>
  <c r="G801" i="19" a="1"/>
  <c r="G802" i="19" a="1"/>
  <c r="G803" i="19" a="1"/>
  <c r="G804" i="19" a="1"/>
  <c r="G805" i="19" a="1"/>
  <c r="G806" i="19" a="1"/>
  <c r="G807" i="19" a="1"/>
  <c r="G808" i="19" a="1"/>
  <c r="G809" i="19" a="1"/>
  <c r="G810" i="19" a="1"/>
  <c r="G811" i="19" a="1"/>
  <c r="G812" i="19" a="1"/>
  <c r="G813" i="19" a="1"/>
  <c r="G814" i="19" a="1"/>
  <c r="G815" i="19" a="1"/>
  <c r="G816" i="19" a="1"/>
  <c r="G817" i="19" a="1"/>
  <c r="G818" i="19" a="1"/>
  <c r="G819" i="19" a="1"/>
  <c r="G820" i="19" a="1"/>
  <c r="G821" i="19" a="1"/>
  <c r="G822" i="19" a="1"/>
  <c r="G823" i="19" a="1"/>
  <c r="G824" i="19" a="1"/>
  <c r="G825" i="19" a="1"/>
  <c r="G826" i="19" a="1"/>
  <c r="G827" i="19" a="1"/>
  <c r="G828" i="19" a="1"/>
  <c r="G829" i="19" a="1"/>
  <c r="G830" i="19" a="1"/>
  <c r="G831" i="19" a="1"/>
  <c r="G832" i="19" a="1"/>
  <c r="G833" i="19" a="1"/>
  <c r="G834" i="19" a="1"/>
  <c r="G835" i="19" a="1"/>
  <c r="G836" i="19" a="1"/>
  <c r="G837" i="19" a="1"/>
  <c r="G838" i="19" a="1"/>
  <c r="G839" i="19" a="1"/>
  <c r="G840" i="19" a="1"/>
  <c r="G841" i="19" a="1"/>
  <c r="G842" i="19" a="1"/>
  <c r="G843" i="19" a="1"/>
  <c r="G844" i="19" a="1"/>
  <c r="G845" i="19" a="1"/>
  <c r="G846" i="19" a="1"/>
  <c r="G847" i="19" a="1"/>
  <c r="G848" i="19" a="1"/>
  <c r="G849" i="19" a="1"/>
  <c r="G850" i="19" a="1"/>
  <c r="G851" i="19" a="1"/>
  <c r="G852" i="19" a="1"/>
  <c r="G853" i="19" a="1"/>
  <c r="G854" i="19" a="1"/>
  <c r="G855" i="19" a="1"/>
  <c r="G856" i="19" a="1"/>
  <c r="G857" i="19" a="1"/>
  <c r="G858" i="19" a="1"/>
  <c r="G859" i="19" a="1"/>
  <c r="G860" i="19" a="1"/>
  <c r="G861" i="19" a="1"/>
  <c r="G862" i="19" a="1"/>
  <c r="G863" i="19" a="1"/>
  <c r="G864" i="19" a="1"/>
  <c r="G865" i="19" a="1"/>
  <c r="G866" i="19" a="1"/>
  <c r="G867" i="19" a="1"/>
  <c r="G868" i="19" a="1"/>
  <c r="G869" i="19" a="1"/>
  <c r="G870" i="19" a="1"/>
  <c r="G871" i="19" a="1"/>
  <c r="G872" i="19" a="1"/>
  <c r="G873" i="19" a="1"/>
  <c r="G874" i="19" a="1"/>
  <c r="G875" i="19" a="1"/>
  <c r="G876" i="19" a="1"/>
  <c r="G877" i="19" a="1"/>
  <c r="G878" i="19" a="1"/>
  <c r="G879" i="19" a="1"/>
  <c r="G880" i="19" a="1"/>
  <c r="G881" i="19" a="1"/>
  <c r="G882" i="19" a="1"/>
  <c r="G883" i="19" a="1"/>
  <c r="G884" i="19" a="1"/>
  <c r="G885" i="19" a="1"/>
  <c r="G886" i="19" a="1"/>
  <c r="G887" i="19" a="1"/>
  <c r="G888" i="19" a="1"/>
  <c r="G889" i="19" a="1"/>
  <c r="G890" i="19" a="1"/>
  <c r="G891" i="19" a="1"/>
  <c r="G892" i="19" a="1"/>
  <c r="G893" i="19" a="1"/>
  <c r="G894" i="19" a="1"/>
  <c r="G895" i="19" a="1"/>
  <c r="G896" i="19" a="1"/>
  <c r="G897" i="19" a="1"/>
  <c r="G898" i="19" a="1"/>
  <c r="G899" i="19" a="1"/>
  <c r="G900" i="19" a="1"/>
  <c r="G901" i="19" a="1"/>
  <c r="G902" i="19" a="1"/>
  <c r="G903" i="19" a="1"/>
  <c r="G904" i="19" a="1"/>
  <c r="G905" i="19" a="1"/>
  <c r="G906" i="19" a="1"/>
  <c r="G907" i="19" a="1"/>
  <c r="G908" i="19" a="1"/>
  <c r="G909" i="19" a="1"/>
  <c r="G910" i="19" a="1"/>
  <c r="G911" i="19" a="1"/>
  <c r="G912" i="19" a="1"/>
  <c r="G913" i="19" a="1"/>
  <c r="G914" i="19" a="1"/>
  <c r="G915" i="19" a="1"/>
  <c r="G916" i="19" a="1"/>
  <c r="G917" i="19" a="1"/>
  <c r="G918" i="19" a="1"/>
  <c r="G919" i="19" a="1"/>
  <c r="G920" i="19" a="1"/>
  <c r="G921" i="19" a="1"/>
  <c r="G922" i="19" a="1"/>
  <c r="G923" i="19" a="1"/>
  <c r="G924" i="19" a="1"/>
  <c r="G925" i="19" a="1"/>
  <c r="G926" i="19" a="1"/>
  <c r="G927" i="19" a="1"/>
  <c r="G928" i="19" a="1"/>
  <c r="G929" i="19" a="1"/>
  <c r="G930" i="19" a="1"/>
  <c r="G931" i="19" a="1"/>
  <c r="G932" i="19" a="1"/>
  <c r="G933" i="19" a="1"/>
  <c r="G934" i="19" a="1"/>
  <c r="G935" i="19" a="1"/>
  <c r="G936" i="19" a="1"/>
  <c r="G937" i="19" a="1"/>
  <c r="G938" i="19" a="1"/>
  <c r="G939" i="19" a="1"/>
  <c r="G940" i="19" a="1"/>
  <c r="G941" i="19" a="1"/>
  <c r="G942" i="19" a="1"/>
  <c r="G943" i="19" a="1"/>
  <c r="G944" i="19" a="1"/>
  <c r="G945" i="19" a="1"/>
  <c r="G946" i="19" a="1"/>
  <c r="G947" i="19" a="1"/>
  <c r="G948" i="19" a="1"/>
  <c r="G949" i="19" a="1"/>
  <c r="G950" i="19" a="1"/>
  <c r="G951" i="19" a="1"/>
  <c r="G952" i="19" a="1"/>
  <c r="G953" i="19" a="1"/>
  <c r="G954" i="19" a="1"/>
  <c r="G955" i="19" a="1"/>
  <c r="G956" i="19" a="1"/>
  <c r="G957" i="19" a="1"/>
  <c r="G958" i="19" a="1"/>
  <c r="G959" i="19" a="1"/>
  <c r="G960" i="19" a="1"/>
  <c r="G961" i="19" a="1"/>
  <c r="G962" i="19" a="1"/>
  <c r="G963" i="19" a="1"/>
  <c r="G964" i="19" a="1"/>
  <c r="G965" i="19" a="1"/>
  <c r="G966" i="19" a="1"/>
  <c r="G967" i="19" a="1"/>
  <c r="G968" i="19" a="1"/>
  <c r="G969" i="19" a="1"/>
  <c r="G970" i="19" a="1"/>
  <c r="G971" i="19" a="1"/>
  <c r="G972" i="19" a="1"/>
  <c r="G973" i="19" a="1"/>
  <c r="G974" i="19" a="1"/>
  <c r="G975" i="19" a="1"/>
  <c r="G976" i="19" a="1"/>
  <c r="G977" i="19" a="1"/>
  <c r="G978" i="19" a="1"/>
  <c r="G979" i="19" a="1"/>
  <c r="G980" i="19" a="1"/>
  <c r="G981" i="19" a="1"/>
  <c r="G982" i="19" a="1"/>
  <c r="G983" i="19" a="1"/>
  <c r="G984" i="19" a="1"/>
  <c r="G985" i="19" a="1"/>
  <c r="G986" i="19" a="1"/>
  <c r="G987" i="19" a="1"/>
  <c r="G988" i="19" a="1"/>
  <c r="G989" i="19" a="1"/>
  <c r="G990" i="19" a="1"/>
  <c r="G991" i="19" a="1"/>
  <c r="G992" i="19" a="1"/>
  <c r="G993" i="19" a="1"/>
  <c r="G994" i="19" a="1"/>
  <c r="G995" i="19" a="1"/>
  <c r="G996" i="19" a="1"/>
  <c r="G997" i="19" a="1"/>
  <c r="G998" i="19" a="1"/>
  <c r="G999" i="19" a="1"/>
  <c r="G1000" i="19" a="1"/>
  <c r="G1001" i="19" a="1"/>
  <c r="G1002" i="19" a="1"/>
  <c r="G1003" i="19" a="1"/>
  <c r="G1004" i="19" a="1"/>
  <c r="G1005" i="19" a="1"/>
  <c r="G1006" i="19" a="1"/>
  <c r="G1007" i="19" a="1"/>
  <c r="G1008" i="19" a="1"/>
  <c r="G1009" i="19" a="1"/>
  <c r="G1010" i="19" a="1"/>
  <c r="G1011" i="19" a="1"/>
  <c r="G1012" i="19" a="1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N5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O5" i="19"/>
  <c r="M6" i="19"/>
  <c r="K6" i="19"/>
  <c r="L6" i="19"/>
  <c r="N6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M7" i="19"/>
  <c r="K7" i="19"/>
  <c r="L7" i="19"/>
  <c r="N7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O7" i="19"/>
  <c r="M8" i="19"/>
  <c r="K8" i="19"/>
  <c r="L8" i="19"/>
  <c r="N8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O8" i="19"/>
  <c r="M9" i="19"/>
  <c r="K9" i="19"/>
  <c r="L9" i="19"/>
  <c r="N9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O9" i="19"/>
  <c r="M10" i="19"/>
  <c r="K10" i="19"/>
  <c r="L10" i="19"/>
  <c r="N10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O10" i="19"/>
  <c r="M11" i="19"/>
  <c r="K11" i="19"/>
  <c r="L11" i="19"/>
  <c r="N11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O11" i="19"/>
  <c r="M12" i="19"/>
  <c r="K12" i="19"/>
  <c r="L12" i="19"/>
  <c r="N12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O12" i="19"/>
  <c r="M13" i="19"/>
  <c r="K13" i="19"/>
  <c r="L13" i="19"/>
  <c r="N13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O13" i="19"/>
  <c r="M14" i="19"/>
  <c r="K14" i="19"/>
  <c r="L14" i="19"/>
  <c r="N14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O14" i="19"/>
  <c r="M15" i="19"/>
  <c r="K15" i="19"/>
  <c r="L15" i="19"/>
  <c r="N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O15" i="19"/>
  <c r="M16" i="19"/>
  <c r="K16" i="19"/>
  <c r="L16" i="19"/>
  <c r="N16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O16" i="19"/>
  <c r="M17" i="19"/>
  <c r="K17" i="19"/>
  <c r="L17" i="19"/>
  <c r="N17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O17" i="19"/>
  <c r="M18" i="19"/>
  <c r="K18" i="19"/>
  <c r="L18" i="19"/>
  <c r="N18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O18" i="19"/>
  <c r="M19" i="19"/>
  <c r="K19" i="19"/>
  <c r="L19" i="19"/>
  <c r="N19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O19" i="19"/>
  <c r="M20" i="19"/>
  <c r="K20" i="19"/>
  <c r="L20" i="19"/>
  <c r="N20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O20" i="19"/>
  <c r="M21" i="19"/>
  <c r="K21" i="19"/>
  <c r="L21" i="19"/>
  <c r="N21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O21" i="19"/>
  <c r="M22" i="19"/>
  <c r="K22" i="19"/>
  <c r="L22" i="19"/>
  <c r="N22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O22" i="19"/>
  <c r="M23" i="19"/>
  <c r="K23" i="19"/>
  <c r="L23" i="19"/>
  <c r="N23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O23" i="19"/>
  <c r="M24" i="19"/>
  <c r="K24" i="19"/>
  <c r="L24" i="19"/>
  <c r="N24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O24" i="19"/>
  <c r="M25" i="19"/>
  <c r="K25" i="19"/>
  <c r="L25" i="19"/>
  <c r="N25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O25" i="19"/>
  <c r="M26" i="19"/>
  <c r="K26" i="19"/>
  <c r="L26" i="19"/>
  <c r="N26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O26" i="19"/>
  <c r="M27" i="19"/>
  <c r="K27" i="19"/>
  <c r="L27" i="19"/>
  <c r="N2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O27" i="19"/>
  <c r="M28" i="19"/>
  <c r="K28" i="19"/>
  <c r="L28" i="19"/>
  <c r="N28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O28" i="19"/>
  <c r="M29" i="19"/>
  <c r="K29" i="19"/>
  <c r="L29" i="19"/>
  <c r="N29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O29" i="19"/>
  <c r="M30" i="19"/>
  <c r="K30" i="19"/>
  <c r="L30" i="19"/>
  <c r="N30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O30" i="19"/>
  <c r="M31" i="19"/>
  <c r="K31" i="19"/>
  <c r="L31" i="19"/>
  <c r="N31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O31" i="19"/>
  <c r="M32" i="19"/>
  <c r="K32" i="19"/>
  <c r="L32" i="19"/>
  <c r="N32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O32" i="19"/>
  <c r="M33" i="19"/>
  <c r="K33" i="19"/>
  <c r="L33" i="19"/>
  <c r="N33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O33" i="19"/>
  <c r="M34" i="19"/>
  <c r="K34" i="19"/>
  <c r="L34" i="19"/>
  <c r="N34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O34" i="19"/>
  <c r="M35" i="19"/>
  <c r="K35" i="19"/>
  <c r="L35" i="19"/>
  <c r="N35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O35" i="19"/>
  <c r="M36" i="19"/>
  <c r="K36" i="19"/>
  <c r="L36" i="19"/>
  <c r="N36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O36" i="19"/>
  <c r="M37" i="19"/>
  <c r="K37" i="19"/>
  <c r="L37" i="19"/>
  <c r="N37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O37" i="19"/>
  <c r="M38" i="19"/>
  <c r="K38" i="19"/>
  <c r="L38" i="19"/>
  <c r="N38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O38" i="19"/>
  <c r="M39" i="19"/>
  <c r="K39" i="19"/>
  <c r="L39" i="19"/>
  <c r="N39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O39" i="19"/>
  <c r="M40" i="19"/>
  <c r="K40" i="19"/>
  <c r="L40" i="19"/>
  <c r="N40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O40" i="19"/>
  <c r="M41" i="19"/>
  <c r="K41" i="19"/>
  <c r="L41" i="19"/>
  <c r="N41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O41" i="19"/>
  <c r="M42" i="19"/>
  <c r="K42" i="19"/>
  <c r="L42" i="19"/>
  <c r="N42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O42" i="19"/>
  <c r="M43" i="19"/>
  <c r="K43" i="19"/>
  <c r="L43" i="19"/>
  <c r="N43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O43" i="19"/>
  <c r="M44" i="19"/>
  <c r="K44" i="19"/>
  <c r="L44" i="19"/>
  <c r="N44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O44" i="19"/>
  <c r="M45" i="19"/>
  <c r="K45" i="19"/>
  <c r="L45" i="19"/>
  <c r="N45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O45" i="19"/>
  <c r="M46" i="19"/>
  <c r="K46" i="19"/>
  <c r="L46" i="19"/>
  <c r="N46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O46" i="19"/>
  <c r="M47" i="19"/>
  <c r="K47" i="19"/>
  <c r="L47" i="19"/>
  <c r="N47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O47" i="19"/>
  <c r="M48" i="19"/>
  <c r="K48" i="19"/>
  <c r="L48" i="19"/>
  <c r="N48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O48" i="19"/>
  <c r="M49" i="19"/>
  <c r="K49" i="19"/>
  <c r="L49" i="19"/>
  <c r="N49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O49" i="19"/>
  <c r="M50" i="19"/>
  <c r="K50" i="19"/>
  <c r="L50" i="19"/>
  <c r="N50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O50" i="19"/>
  <c r="M51" i="19"/>
  <c r="K51" i="19"/>
  <c r="L51" i="19"/>
  <c r="N51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O51" i="19"/>
  <c r="M52" i="19"/>
  <c r="K52" i="19"/>
  <c r="L52" i="19"/>
  <c r="N52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O52" i="19"/>
  <c r="M53" i="19"/>
  <c r="N53" i="19"/>
  <c r="O53" i="19"/>
  <c r="M54" i="19"/>
  <c r="N54" i="19"/>
  <c r="O54" i="19"/>
  <c r="M55" i="19"/>
  <c r="N55" i="19"/>
  <c r="O55" i="19"/>
  <c r="M56" i="19"/>
  <c r="N56" i="19"/>
  <c r="O56" i="19"/>
  <c r="M57" i="19"/>
  <c r="N57" i="19"/>
  <c r="O57" i="19"/>
  <c r="M58" i="19"/>
  <c r="N58" i="19"/>
  <c r="O58" i="19"/>
  <c r="M59" i="19"/>
  <c r="N59" i="19"/>
  <c r="O59" i="19"/>
  <c r="M60" i="19"/>
  <c r="N60" i="19"/>
  <c r="O60" i="19"/>
  <c r="M61" i="19"/>
  <c r="N61" i="19"/>
  <c r="O61" i="19"/>
  <c r="M62" i="19"/>
  <c r="N62" i="19"/>
  <c r="O62" i="19"/>
  <c r="M63" i="19"/>
  <c r="N63" i="19"/>
  <c r="O63" i="19"/>
  <c r="M64" i="19"/>
  <c r="N64" i="19"/>
  <c r="O64" i="19"/>
  <c r="M65" i="19"/>
  <c r="N65" i="19"/>
  <c r="O65" i="19"/>
  <c r="M66" i="19"/>
  <c r="N66" i="19"/>
  <c r="O66" i="19"/>
  <c r="M67" i="19"/>
  <c r="N67" i="19"/>
  <c r="O67" i="19"/>
  <c r="M68" i="19"/>
  <c r="N68" i="19"/>
  <c r="O68" i="19"/>
  <c r="M69" i="19"/>
  <c r="N69" i="19"/>
  <c r="O69" i="19"/>
  <c r="M70" i="19"/>
  <c r="N70" i="19"/>
  <c r="O70" i="19"/>
  <c r="M71" i="19"/>
  <c r="N71" i="19"/>
  <c r="O71" i="19"/>
  <c r="M72" i="19"/>
  <c r="N72" i="19"/>
  <c r="O72" i="19"/>
  <c r="M73" i="19"/>
  <c r="N73" i="19"/>
  <c r="O73" i="19"/>
  <c r="M74" i="19"/>
  <c r="N74" i="19"/>
  <c r="O74" i="19"/>
  <c r="M75" i="19"/>
  <c r="N75" i="19"/>
  <c r="O75" i="19"/>
  <c r="M76" i="19"/>
  <c r="N76" i="19"/>
  <c r="O76" i="19"/>
  <c r="M77" i="19"/>
  <c r="N77" i="19"/>
  <c r="O77" i="19"/>
  <c r="M78" i="19"/>
  <c r="N78" i="19"/>
  <c r="O78" i="19"/>
  <c r="M79" i="19"/>
  <c r="N79" i="19"/>
  <c r="O79" i="19"/>
  <c r="M80" i="19"/>
  <c r="N80" i="19"/>
  <c r="O80" i="19"/>
  <c r="M81" i="19"/>
  <c r="N81" i="19"/>
  <c r="O81" i="19"/>
  <c r="M82" i="19"/>
  <c r="N82" i="19"/>
  <c r="O82" i="19"/>
  <c r="M83" i="19"/>
  <c r="N83" i="19"/>
  <c r="O83" i="19"/>
  <c r="M84" i="19"/>
  <c r="N84" i="19"/>
  <c r="O84" i="19"/>
  <c r="M85" i="19"/>
  <c r="N85" i="19"/>
  <c r="O85" i="19"/>
  <c r="M86" i="19"/>
  <c r="N86" i="19"/>
  <c r="O86" i="19"/>
  <c r="M87" i="19"/>
  <c r="N87" i="19"/>
  <c r="O87" i="19"/>
  <c r="M88" i="19"/>
  <c r="N88" i="19"/>
  <c r="O88" i="19"/>
  <c r="M89" i="19"/>
  <c r="N89" i="19"/>
  <c r="O89" i="19"/>
  <c r="M90" i="19"/>
  <c r="N90" i="19"/>
  <c r="O90" i="19"/>
  <c r="M91" i="19"/>
  <c r="N91" i="19"/>
  <c r="O91" i="19"/>
  <c r="M92" i="19"/>
  <c r="N92" i="19"/>
  <c r="O92" i="19"/>
  <c r="M93" i="19"/>
  <c r="N93" i="19"/>
  <c r="O93" i="19"/>
  <c r="M94" i="19"/>
  <c r="N94" i="19"/>
  <c r="O94" i="19"/>
  <c r="M95" i="19"/>
  <c r="N95" i="19"/>
  <c r="O95" i="19"/>
  <c r="M96" i="19"/>
  <c r="N96" i="19"/>
  <c r="O96" i="19"/>
  <c r="M97" i="19"/>
  <c r="N97" i="19"/>
  <c r="O97" i="19"/>
  <c r="M98" i="19"/>
  <c r="N98" i="19"/>
  <c r="O98" i="19"/>
  <c r="M99" i="19"/>
  <c r="N99" i="19"/>
  <c r="O99" i="19"/>
  <c r="M100" i="19"/>
  <c r="N100" i="19"/>
  <c r="O100" i="19"/>
  <c r="M101" i="19"/>
  <c r="N101" i="19"/>
  <c r="O101" i="19"/>
  <c r="M102" i="19"/>
  <c r="N102" i="19"/>
  <c r="O102" i="19"/>
  <c r="M103" i="19"/>
  <c r="N103" i="19"/>
  <c r="O103" i="19"/>
  <c r="M104" i="19"/>
  <c r="N104" i="19"/>
  <c r="O104" i="19"/>
  <c r="M105" i="19"/>
  <c r="N105" i="19"/>
  <c r="O105" i="19"/>
  <c r="M106" i="19"/>
  <c r="N106" i="19"/>
  <c r="O106" i="19"/>
  <c r="M107" i="19"/>
  <c r="N107" i="19"/>
  <c r="O107" i="19"/>
  <c r="M108" i="19"/>
  <c r="N108" i="19"/>
  <c r="O108" i="19"/>
  <c r="M109" i="19"/>
  <c r="N109" i="19"/>
  <c r="O109" i="19"/>
  <c r="M110" i="19"/>
  <c r="N110" i="19"/>
  <c r="O110" i="19"/>
  <c r="M111" i="19"/>
  <c r="N111" i="19"/>
  <c r="O111" i="19"/>
  <c r="M112" i="19"/>
  <c r="N112" i="19"/>
  <c r="O112" i="19"/>
  <c r="M113" i="19"/>
  <c r="N113" i="19"/>
  <c r="O113" i="19"/>
  <c r="M114" i="19"/>
  <c r="N114" i="19"/>
  <c r="O114" i="19"/>
  <c r="M115" i="19"/>
  <c r="N115" i="19"/>
  <c r="O115" i="19"/>
  <c r="M116" i="19"/>
  <c r="N116" i="19"/>
  <c r="O116" i="19"/>
  <c r="M117" i="19"/>
  <c r="N117" i="19"/>
  <c r="O117" i="19"/>
  <c r="M118" i="19"/>
  <c r="N118" i="19"/>
  <c r="O118" i="19"/>
  <c r="M119" i="19"/>
  <c r="N119" i="19"/>
  <c r="O119" i="19"/>
  <c r="M120" i="19"/>
  <c r="N120" i="19"/>
  <c r="O120" i="19"/>
  <c r="M121" i="19"/>
  <c r="N121" i="19"/>
  <c r="O121" i="19"/>
  <c r="M122" i="19"/>
  <c r="N122" i="19"/>
  <c r="O122" i="19"/>
  <c r="M123" i="19"/>
  <c r="N123" i="19"/>
  <c r="O123" i="19"/>
  <c r="M124" i="19"/>
  <c r="N124" i="19"/>
  <c r="O124" i="19"/>
  <c r="M125" i="19"/>
  <c r="N125" i="19"/>
  <c r="O125" i="19"/>
  <c r="M126" i="19"/>
  <c r="N126" i="19"/>
  <c r="O126" i="19"/>
  <c r="M127" i="19"/>
  <c r="N127" i="19"/>
  <c r="O127" i="19"/>
  <c r="M128" i="19"/>
  <c r="N128" i="19"/>
  <c r="O128" i="19"/>
  <c r="M129" i="19"/>
  <c r="N129" i="19"/>
  <c r="O129" i="19"/>
  <c r="M130" i="19"/>
  <c r="N130" i="19"/>
  <c r="O130" i="19"/>
  <c r="M131" i="19"/>
  <c r="N131" i="19"/>
  <c r="O131" i="19"/>
  <c r="M132" i="19"/>
  <c r="N132" i="19"/>
  <c r="O132" i="19"/>
  <c r="M133" i="19"/>
  <c r="N133" i="19"/>
  <c r="O133" i="19"/>
  <c r="M134" i="19"/>
  <c r="N134" i="19"/>
  <c r="O134" i="19"/>
  <c r="M135" i="19"/>
  <c r="N135" i="19"/>
  <c r="O135" i="19"/>
  <c r="M136" i="19"/>
  <c r="N136" i="19"/>
  <c r="O136" i="19"/>
  <c r="M137" i="19"/>
  <c r="N137" i="19"/>
  <c r="O137" i="19"/>
  <c r="M138" i="19"/>
  <c r="N138" i="19"/>
  <c r="O138" i="19"/>
  <c r="M139" i="19"/>
  <c r="N139" i="19"/>
  <c r="O139" i="19"/>
  <c r="M140" i="19"/>
  <c r="N140" i="19"/>
  <c r="O140" i="19"/>
  <c r="M141" i="19"/>
  <c r="N141" i="19"/>
  <c r="O141" i="19"/>
  <c r="M142" i="19"/>
  <c r="N142" i="19"/>
  <c r="O142" i="19"/>
  <c r="M143" i="19"/>
  <c r="N143" i="19"/>
  <c r="O143" i="19"/>
  <c r="M144" i="19"/>
  <c r="N144" i="19"/>
  <c r="O144" i="19"/>
  <c r="M145" i="19"/>
  <c r="N145" i="19"/>
  <c r="O145" i="19"/>
  <c r="M146" i="19"/>
  <c r="N146" i="19"/>
  <c r="O146" i="19"/>
  <c r="M147" i="19"/>
  <c r="N147" i="19"/>
  <c r="O147" i="19"/>
  <c r="M148" i="19"/>
  <c r="N148" i="19"/>
  <c r="O148" i="19"/>
  <c r="M149" i="19"/>
  <c r="N149" i="19"/>
  <c r="O149" i="19"/>
  <c r="M150" i="19"/>
  <c r="N150" i="19"/>
  <c r="O150" i="19"/>
  <c r="M151" i="19"/>
  <c r="N151" i="19"/>
  <c r="O151" i="19"/>
  <c r="M152" i="19"/>
  <c r="N152" i="19"/>
  <c r="O152" i="19"/>
  <c r="M153" i="19"/>
  <c r="N153" i="19"/>
  <c r="O153" i="19"/>
  <c r="M154" i="19"/>
  <c r="N154" i="19"/>
  <c r="O154" i="19"/>
  <c r="M155" i="19"/>
  <c r="N155" i="19"/>
  <c r="O155" i="19"/>
  <c r="M156" i="19"/>
  <c r="N156" i="19"/>
  <c r="O156" i="19"/>
  <c r="M157" i="19"/>
  <c r="N157" i="19"/>
  <c r="O157" i="19"/>
  <c r="M158" i="19"/>
  <c r="N158" i="19"/>
  <c r="O158" i="19"/>
  <c r="M159" i="19"/>
  <c r="N159" i="19"/>
  <c r="O159" i="19"/>
  <c r="M160" i="19"/>
  <c r="N160" i="19"/>
  <c r="O160" i="19"/>
  <c r="M161" i="19"/>
  <c r="N161" i="19"/>
  <c r="O161" i="19"/>
  <c r="M162" i="19"/>
  <c r="N162" i="19"/>
  <c r="O162" i="19"/>
  <c r="M163" i="19"/>
  <c r="N163" i="19"/>
  <c r="O163" i="19"/>
  <c r="M164" i="19"/>
  <c r="N164" i="19"/>
  <c r="O164" i="19"/>
  <c r="M165" i="19"/>
  <c r="N165" i="19"/>
  <c r="O165" i="19"/>
  <c r="M166" i="19"/>
  <c r="N166" i="19"/>
  <c r="O166" i="19"/>
  <c r="M167" i="19"/>
  <c r="N167" i="19"/>
  <c r="O167" i="19"/>
  <c r="M168" i="19"/>
  <c r="N168" i="19"/>
  <c r="O168" i="19"/>
  <c r="M169" i="19"/>
  <c r="N169" i="19"/>
  <c r="O169" i="19"/>
  <c r="M170" i="19"/>
  <c r="N170" i="19"/>
  <c r="O170" i="19"/>
  <c r="M171" i="19"/>
  <c r="N171" i="19"/>
  <c r="O171" i="19"/>
  <c r="M172" i="19"/>
  <c r="N172" i="19"/>
  <c r="O172" i="19"/>
  <c r="M173" i="19"/>
  <c r="N173" i="19"/>
  <c r="O173" i="19"/>
  <c r="M174" i="19"/>
  <c r="N174" i="19"/>
  <c r="O174" i="19"/>
  <c r="M175" i="19"/>
  <c r="N175" i="19"/>
  <c r="O175" i="19"/>
  <c r="M176" i="19"/>
  <c r="N176" i="19"/>
  <c r="O176" i="19"/>
  <c r="M177" i="19"/>
  <c r="N177" i="19"/>
  <c r="O177" i="19"/>
  <c r="M178" i="19"/>
  <c r="N178" i="19"/>
  <c r="O178" i="19"/>
  <c r="M179" i="19"/>
  <c r="N179" i="19"/>
  <c r="O179" i="19"/>
  <c r="M180" i="19"/>
  <c r="N180" i="19"/>
  <c r="O180" i="19"/>
  <c r="M181" i="19"/>
  <c r="N181" i="19"/>
  <c r="O181" i="19"/>
  <c r="M182" i="19"/>
  <c r="N182" i="19"/>
  <c r="O182" i="19"/>
  <c r="M183" i="19"/>
  <c r="N183" i="19"/>
  <c r="O183" i="19"/>
  <c r="M184" i="19"/>
  <c r="N184" i="19"/>
  <c r="O184" i="19"/>
  <c r="M185" i="19"/>
  <c r="N185" i="19"/>
  <c r="O185" i="19"/>
  <c r="M186" i="19"/>
  <c r="N186" i="19"/>
  <c r="O186" i="19"/>
  <c r="M187" i="19"/>
  <c r="N187" i="19"/>
  <c r="O187" i="19"/>
  <c r="M188" i="19"/>
  <c r="N188" i="19"/>
  <c r="O188" i="19"/>
  <c r="M189" i="19"/>
  <c r="N189" i="19"/>
  <c r="O189" i="19"/>
  <c r="M190" i="19"/>
  <c r="N190" i="19"/>
  <c r="O190" i="19"/>
  <c r="M191" i="19"/>
  <c r="N191" i="19"/>
  <c r="O191" i="19"/>
  <c r="M192" i="19"/>
  <c r="N192" i="19"/>
  <c r="O192" i="19"/>
  <c r="M193" i="19"/>
  <c r="N193" i="19"/>
  <c r="O193" i="19"/>
  <c r="M194" i="19"/>
  <c r="N194" i="19"/>
  <c r="O194" i="19"/>
  <c r="M195" i="19"/>
  <c r="N195" i="19"/>
  <c r="O195" i="19"/>
  <c r="M196" i="19"/>
  <c r="N196" i="19"/>
  <c r="O196" i="19"/>
  <c r="M197" i="19"/>
  <c r="N197" i="19"/>
  <c r="O197" i="19"/>
  <c r="M198" i="19"/>
  <c r="N198" i="19"/>
  <c r="O198" i="19"/>
  <c r="M199" i="19"/>
  <c r="N199" i="19"/>
  <c r="O199" i="19"/>
  <c r="M200" i="19"/>
  <c r="N200" i="19"/>
  <c r="O200" i="19"/>
  <c r="M201" i="19"/>
  <c r="N201" i="19"/>
  <c r="O201" i="19"/>
  <c r="M202" i="19"/>
  <c r="N202" i="19"/>
  <c r="O202" i="19"/>
  <c r="M203" i="19"/>
  <c r="N203" i="19"/>
  <c r="O203" i="19"/>
  <c r="M204" i="19"/>
  <c r="N204" i="19"/>
  <c r="O204" i="19"/>
  <c r="M205" i="19"/>
  <c r="N205" i="19"/>
  <c r="O205" i="19"/>
  <c r="M206" i="19"/>
  <c r="N206" i="19"/>
  <c r="O206" i="19"/>
  <c r="M207" i="19"/>
  <c r="N207" i="19"/>
  <c r="O207" i="19"/>
  <c r="M208" i="19"/>
  <c r="N208" i="19"/>
  <c r="O208" i="19"/>
  <c r="M209" i="19"/>
  <c r="N209" i="19"/>
  <c r="O209" i="19"/>
  <c r="M210" i="19"/>
  <c r="N210" i="19"/>
  <c r="O210" i="19"/>
  <c r="M211" i="19"/>
  <c r="N211" i="19"/>
  <c r="O211" i="19"/>
  <c r="M212" i="19"/>
  <c r="N212" i="19"/>
  <c r="O212" i="19"/>
  <c r="M213" i="19"/>
  <c r="N213" i="19"/>
  <c r="O213" i="19"/>
  <c r="M214" i="19"/>
  <c r="N214" i="19"/>
  <c r="O214" i="19"/>
  <c r="M215" i="19"/>
  <c r="N215" i="19"/>
  <c r="O215" i="19"/>
  <c r="M216" i="19"/>
  <c r="N216" i="19"/>
  <c r="O216" i="19"/>
  <c r="M217" i="19"/>
  <c r="N217" i="19"/>
  <c r="O217" i="19"/>
  <c r="M218" i="19"/>
  <c r="N218" i="19"/>
  <c r="O218" i="19"/>
  <c r="M219" i="19"/>
  <c r="N219" i="19"/>
  <c r="O219" i="19"/>
  <c r="M220" i="19"/>
  <c r="N220" i="19"/>
  <c r="O220" i="19"/>
  <c r="M221" i="19"/>
  <c r="N221" i="19"/>
  <c r="O221" i="19"/>
  <c r="M222" i="19"/>
  <c r="N222" i="19"/>
  <c r="O222" i="19"/>
  <c r="M223" i="19"/>
  <c r="N223" i="19"/>
  <c r="O223" i="19"/>
  <c r="M224" i="19"/>
  <c r="N224" i="19"/>
  <c r="O224" i="19"/>
  <c r="M225" i="19"/>
  <c r="N225" i="19"/>
  <c r="O225" i="19"/>
  <c r="M226" i="19"/>
  <c r="N226" i="19"/>
  <c r="O226" i="19"/>
  <c r="M227" i="19"/>
  <c r="N227" i="19"/>
  <c r="O227" i="19"/>
  <c r="M228" i="19"/>
  <c r="N228" i="19"/>
  <c r="O228" i="19"/>
  <c r="M229" i="19"/>
  <c r="N229" i="19"/>
  <c r="O229" i="19"/>
  <c r="M230" i="19"/>
  <c r="N230" i="19"/>
  <c r="O230" i="19"/>
  <c r="M231" i="19"/>
  <c r="N231" i="19"/>
  <c r="O231" i="19"/>
  <c r="M232" i="19"/>
  <c r="N232" i="19"/>
  <c r="O232" i="19"/>
  <c r="M233" i="19"/>
  <c r="N233" i="19"/>
  <c r="O233" i="19"/>
  <c r="M234" i="19"/>
  <c r="N234" i="19"/>
  <c r="O234" i="19"/>
  <c r="M235" i="19"/>
  <c r="N235" i="19"/>
  <c r="O235" i="19"/>
  <c r="M236" i="19"/>
  <c r="N236" i="19"/>
  <c r="O236" i="19"/>
  <c r="M237" i="19"/>
  <c r="N237" i="19"/>
  <c r="O237" i="19"/>
  <c r="M238" i="19"/>
  <c r="N238" i="19"/>
  <c r="O238" i="19"/>
  <c r="M239" i="19"/>
  <c r="N239" i="19"/>
  <c r="O239" i="19"/>
  <c r="M240" i="19"/>
  <c r="N240" i="19"/>
  <c r="O240" i="19"/>
  <c r="M241" i="19"/>
  <c r="N241" i="19"/>
  <c r="O241" i="19"/>
  <c r="M242" i="19"/>
  <c r="N242" i="19"/>
  <c r="O242" i="19"/>
  <c r="M243" i="19"/>
  <c r="N243" i="19"/>
  <c r="O243" i="19"/>
  <c r="M244" i="19"/>
  <c r="N244" i="19"/>
  <c r="O244" i="19"/>
  <c r="M245" i="19"/>
  <c r="N245" i="19"/>
  <c r="O245" i="19"/>
  <c r="M246" i="19"/>
  <c r="N246" i="19"/>
  <c r="O246" i="19"/>
  <c r="M247" i="19"/>
  <c r="N247" i="19"/>
  <c r="O247" i="19"/>
  <c r="M248" i="19"/>
  <c r="N248" i="19"/>
  <c r="O248" i="19"/>
  <c r="M249" i="19"/>
  <c r="N249" i="19"/>
  <c r="O249" i="19"/>
  <c r="M250" i="19"/>
  <c r="N250" i="19"/>
  <c r="O250" i="19"/>
  <c r="M251" i="19"/>
  <c r="N251" i="19"/>
  <c r="O251" i="19"/>
  <c r="M252" i="19"/>
  <c r="N252" i="19"/>
  <c r="O252" i="19"/>
  <c r="M253" i="19"/>
  <c r="N253" i="19"/>
  <c r="O253" i="19"/>
  <c r="M254" i="19"/>
  <c r="N254" i="19"/>
  <c r="O254" i="19"/>
  <c r="M255" i="19"/>
  <c r="N255" i="19"/>
  <c r="O255" i="19"/>
  <c r="M256" i="19"/>
  <c r="N256" i="19"/>
  <c r="O256" i="19"/>
  <c r="M257" i="19"/>
  <c r="N257" i="19"/>
  <c r="O257" i="19"/>
  <c r="M258" i="19"/>
  <c r="N258" i="19"/>
  <c r="O258" i="19"/>
  <c r="M259" i="19"/>
  <c r="N259" i="19"/>
  <c r="O259" i="19"/>
  <c r="M260" i="19"/>
  <c r="N260" i="19"/>
  <c r="O260" i="19"/>
  <c r="M261" i="19"/>
  <c r="N261" i="19"/>
  <c r="O261" i="19"/>
  <c r="M262" i="19"/>
  <c r="N262" i="19"/>
  <c r="O262" i="19"/>
  <c r="M263" i="19"/>
  <c r="N263" i="19"/>
  <c r="O263" i="19"/>
  <c r="M264" i="19"/>
  <c r="N264" i="19"/>
  <c r="O264" i="19"/>
  <c r="M265" i="19"/>
  <c r="N265" i="19"/>
  <c r="O265" i="19"/>
  <c r="M266" i="19"/>
  <c r="N266" i="19"/>
  <c r="O266" i="19"/>
  <c r="M267" i="19"/>
  <c r="N267" i="19"/>
  <c r="O267" i="19"/>
  <c r="M268" i="19"/>
  <c r="N268" i="19"/>
  <c r="O268" i="19"/>
  <c r="M269" i="19"/>
  <c r="N269" i="19"/>
  <c r="O269" i="19"/>
  <c r="M270" i="19"/>
  <c r="N270" i="19"/>
  <c r="O270" i="19"/>
  <c r="M271" i="19"/>
  <c r="N271" i="19"/>
  <c r="O271" i="19"/>
  <c r="M272" i="19"/>
  <c r="N272" i="19"/>
  <c r="O272" i="19"/>
  <c r="M273" i="19"/>
  <c r="N273" i="19"/>
  <c r="O273" i="19"/>
  <c r="M274" i="19"/>
  <c r="N274" i="19"/>
  <c r="O274" i="19"/>
  <c r="M275" i="19"/>
  <c r="N275" i="19"/>
  <c r="O275" i="19"/>
  <c r="M276" i="19"/>
  <c r="N276" i="19"/>
  <c r="O276" i="19"/>
  <c r="M277" i="19"/>
  <c r="N277" i="19"/>
  <c r="O277" i="19"/>
  <c r="M278" i="19"/>
  <c r="N278" i="19"/>
  <c r="O278" i="19"/>
  <c r="M279" i="19"/>
  <c r="N279" i="19"/>
  <c r="O279" i="19"/>
  <c r="M280" i="19"/>
  <c r="N280" i="19"/>
  <c r="O280" i="19"/>
  <c r="M281" i="19"/>
  <c r="N281" i="19"/>
  <c r="O281" i="19"/>
  <c r="M282" i="19"/>
  <c r="N282" i="19"/>
  <c r="O282" i="19"/>
  <c r="M283" i="19"/>
  <c r="N283" i="19"/>
  <c r="O283" i="19"/>
  <c r="M284" i="19"/>
  <c r="N284" i="19"/>
  <c r="O284" i="19"/>
  <c r="M285" i="19"/>
  <c r="N285" i="19"/>
  <c r="O285" i="19"/>
  <c r="M286" i="19"/>
  <c r="N286" i="19"/>
  <c r="O286" i="19"/>
  <c r="M287" i="19"/>
  <c r="N287" i="19"/>
  <c r="O287" i="19"/>
  <c r="M288" i="19"/>
  <c r="N288" i="19"/>
  <c r="O288" i="19"/>
  <c r="M289" i="19"/>
  <c r="N289" i="19"/>
  <c r="O289" i="19"/>
  <c r="M290" i="19"/>
  <c r="N290" i="19"/>
  <c r="O290" i="19"/>
  <c r="M291" i="19"/>
  <c r="N291" i="19"/>
  <c r="O291" i="19"/>
  <c r="M292" i="19"/>
  <c r="N292" i="19"/>
  <c r="O292" i="19"/>
  <c r="M293" i="19"/>
  <c r="N293" i="19"/>
  <c r="O293" i="19"/>
  <c r="M294" i="19"/>
  <c r="N294" i="19"/>
  <c r="O294" i="19"/>
  <c r="M295" i="19"/>
  <c r="N295" i="19"/>
  <c r="O295" i="19"/>
  <c r="M296" i="19"/>
  <c r="N296" i="19"/>
  <c r="O296" i="19"/>
  <c r="M297" i="19"/>
  <c r="N297" i="19"/>
  <c r="O297" i="19"/>
  <c r="M298" i="19"/>
  <c r="N298" i="19"/>
  <c r="O298" i="19"/>
  <c r="M299" i="19"/>
  <c r="N299" i="19"/>
  <c r="O299" i="19"/>
  <c r="M300" i="19"/>
  <c r="N300" i="19"/>
  <c r="O300" i="19"/>
  <c r="M301" i="19"/>
  <c r="N301" i="19"/>
  <c r="O301" i="19"/>
  <c r="M302" i="19"/>
  <c r="N302" i="19"/>
  <c r="O302" i="19"/>
  <c r="M303" i="19"/>
  <c r="N303" i="19"/>
  <c r="O303" i="19"/>
  <c r="M304" i="19"/>
  <c r="N304" i="19"/>
  <c r="O304" i="19"/>
  <c r="M305" i="19"/>
  <c r="N305" i="19"/>
  <c r="O305" i="19"/>
  <c r="M306" i="19"/>
  <c r="N306" i="19"/>
  <c r="O306" i="19"/>
  <c r="M307" i="19"/>
  <c r="N307" i="19"/>
  <c r="O307" i="19"/>
  <c r="M308" i="19"/>
  <c r="N308" i="19"/>
  <c r="O308" i="19"/>
  <c r="M309" i="19"/>
  <c r="N309" i="19"/>
  <c r="O309" i="19"/>
  <c r="M310" i="19"/>
  <c r="N310" i="19"/>
  <c r="O310" i="19"/>
  <c r="M311" i="19"/>
  <c r="N311" i="19"/>
  <c r="O311" i="19"/>
  <c r="M312" i="19"/>
  <c r="N312" i="19"/>
  <c r="O312" i="19"/>
  <c r="M313" i="19"/>
  <c r="N313" i="19"/>
  <c r="O313" i="19"/>
  <c r="M314" i="19"/>
  <c r="N314" i="19"/>
  <c r="O314" i="19"/>
  <c r="M315" i="19"/>
  <c r="N315" i="19"/>
  <c r="O315" i="19"/>
  <c r="M316" i="19"/>
  <c r="N316" i="19"/>
  <c r="O316" i="19"/>
  <c r="M317" i="19"/>
  <c r="N317" i="19"/>
  <c r="O317" i="19"/>
  <c r="M318" i="19"/>
  <c r="N318" i="19"/>
  <c r="O318" i="19"/>
  <c r="M319" i="19"/>
  <c r="N319" i="19"/>
  <c r="O319" i="19"/>
  <c r="M320" i="19"/>
  <c r="N320" i="19"/>
  <c r="O320" i="19"/>
  <c r="M321" i="19"/>
  <c r="N321" i="19"/>
  <c r="O321" i="19"/>
  <c r="M322" i="19"/>
  <c r="N322" i="19"/>
  <c r="O322" i="19"/>
  <c r="M323" i="19"/>
  <c r="N323" i="19"/>
  <c r="O323" i="19"/>
  <c r="M324" i="19"/>
  <c r="N324" i="19"/>
  <c r="O324" i="19"/>
  <c r="M325" i="19"/>
  <c r="N325" i="19"/>
  <c r="O325" i="19"/>
  <c r="M326" i="19"/>
  <c r="N326" i="19"/>
  <c r="O326" i="19"/>
  <c r="M327" i="19"/>
  <c r="N327" i="19"/>
  <c r="O327" i="19"/>
  <c r="M328" i="19"/>
  <c r="N328" i="19"/>
  <c r="O328" i="19"/>
  <c r="M329" i="19"/>
  <c r="N329" i="19"/>
  <c r="O329" i="19"/>
  <c r="M330" i="19"/>
  <c r="N330" i="19"/>
  <c r="O330" i="19"/>
  <c r="M331" i="19"/>
  <c r="N331" i="19"/>
  <c r="O331" i="19"/>
  <c r="M332" i="19"/>
  <c r="N332" i="19"/>
  <c r="O332" i="19"/>
  <c r="M333" i="19"/>
  <c r="N333" i="19"/>
  <c r="O333" i="19"/>
  <c r="M334" i="19"/>
  <c r="N334" i="19"/>
  <c r="O334" i="19"/>
  <c r="M335" i="19"/>
  <c r="N335" i="19"/>
  <c r="O335" i="19"/>
  <c r="M336" i="19"/>
  <c r="N336" i="19"/>
  <c r="O336" i="19"/>
  <c r="M337" i="19"/>
  <c r="N337" i="19"/>
  <c r="O337" i="19"/>
  <c r="M338" i="19"/>
  <c r="N338" i="19"/>
  <c r="O338" i="19"/>
  <c r="M339" i="19"/>
  <c r="N339" i="19"/>
  <c r="O339" i="19"/>
  <c r="M340" i="19"/>
  <c r="N340" i="19"/>
  <c r="O340" i="19"/>
  <c r="M341" i="19"/>
  <c r="N341" i="19"/>
  <c r="O341" i="19"/>
  <c r="M342" i="19"/>
  <c r="N342" i="19"/>
  <c r="O342" i="19"/>
  <c r="M343" i="19"/>
  <c r="N343" i="19"/>
  <c r="O343" i="19"/>
  <c r="M344" i="19"/>
  <c r="N344" i="19"/>
  <c r="O344" i="19"/>
  <c r="M345" i="19"/>
  <c r="N345" i="19"/>
  <c r="O345" i="19"/>
  <c r="M346" i="19"/>
  <c r="N346" i="19"/>
  <c r="O346" i="19"/>
  <c r="M347" i="19"/>
  <c r="N347" i="19"/>
  <c r="O347" i="19"/>
  <c r="M348" i="19"/>
  <c r="N348" i="19"/>
  <c r="O348" i="19"/>
  <c r="M349" i="19"/>
  <c r="N349" i="19"/>
  <c r="O349" i="19"/>
  <c r="M350" i="19"/>
  <c r="N350" i="19"/>
  <c r="O350" i="19"/>
  <c r="M351" i="19"/>
  <c r="N351" i="19"/>
  <c r="O351" i="19"/>
  <c r="M352" i="19"/>
  <c r="N352" i="19"/>
  <c r="O352" i="19"/>
  <c r="M353" i="19"/>
  <c r="N353" i="19"/>
  <c r="O353" i="19"/>
  <c r="M354" i="19"/>
  <c r="N354" i="19"/>
  <c r="O354" i="19"/>
  <c r="M355" i="19"/>
  <c r="N355" i="19"/>
  <c r="O355" i="19"/>
  <c r="M356" i="19"/>
  <c r="N356" i="19"/>
  <c r="O356" i="19"/>
  <c r="M357" i="19"/>
  <c r="N357" i="19"/>
  <c r="O357" i="19"/>
  <c r="M358" i="19"/>
  <c r="N358" i="19"/>
  <c r="O358" i="19"/>
  <c r="M359" i="19"/>
  <c r="N359" i="19"/>
  <c r="O359" i="19"/>
  <c r="M360" i="19"/>
  <c r="N360" i="19"/>
  <c r="O360" i="19"/>
  <c r="M361" i="19"/>
  <c r="N361" i="19"/>
  <c r="O361" i="19"/>
  <c r="M362" i="19"/>
  <c r="N362" i="19"/>
  <c r="O362" i="19"/>
  <c r="M363" i="19"/>
  <c r="N363" i="19"/>
  <c r="O363" i="19"/>
  <c r="M364" i="19"/>
  <c r="N364" i="19"/>
  <c r="O364" i="19"/>
  <c r="M365" i="19"/>
  <c r="N365" i="19"/>
  <c r="O365" i="19"/>
  <c r="M366" i="19"/>
  <c r="N366" i="19"/>
  <c r="O366" i="19"/>
  <c r="M367" i="19"/>
  <c r="N367" i="19"/>
  <c r="O367" i="19"/>
  <c r="M368" i="19"/>
  <c r="N368" i="19"/>
  <c r="O368" i="19"/>
  <c r="M369" i="19"/>
  <c r="N369" i="19"/>
  <c r="O369" i="19"/>
  <c r="M370" i="19"/>
  <c r="N370" i="19"/>
  <c r="O370" i="19"/>
  <c r="M371" i="19"/>
  <c r="N371" i="19"/>
  <c r="O371" i="19"/>
  <c r="M372" i="19"/>
  <c r="N372" i="19"/>
  <c r="O372" i="19"/>
  <c r="M373" i="19"/>
  <c r="N373" i="19"/>
  <c r="O373" i="19"/>
  <c r="M374" i="19"/>
  <c r="N374" i="19"/>
  <c r="O374" i="19"/>
  <c r="M375" i="19"/>
  <c r="N375" i="19"/>
  <c r="O375" i="19"/>
  <c r="M376" i="19"/>
  <c r="N376" i="19"/>
  <c r="O376" i="19"/>
  <c r="M377" i="19"/>
  <c r="N377" i="19"/>
  <c r="O377" i="19"/>
  <c r="M378" i="19"/>
  <c r="N378" i="19"/>
  <c r="O378" i="19"/>
  <c r="M379" i="19"/>
  <c r="N379" i="19"/>
  <c r="O379" i="19"/>
  <c r="M380" i="19"/>
  <c r="N380" i="19"/>
  <c r="O380" i="19"/>
  <c r="M381" i="19"/>
  <c r="N381" i="19"/>
  <c r="O381" i="19"/>
  <c r="M382" i="19"/>
  <c r="N382" i="19"/>
  <c r="O382" i="19"/>
  <c r="M383" i="19"/>
  <c r="N383" i="19"/>
  <c r="O383" i="19"/>
  <c r="M384" i="19"/>
  <c r="N384" i="19"/>
  <c r="O384" i="19"/>
  <c r="M385" i="19"/>
  <c r="N385" i="19"/>
  <c r="O385" i="19"/>
  <c r="M386" i="19"/>
  <c r="N386" i="19"/>
  <c r="O386" i="19"/>
  <c r="M387" i="19"/>
  <c r="N387" i="19"/>
  <c r="O387" i="19"/>
  <c r="M388" i="19"/>
  <c r="N388" i="19"/>
  <c r="O388" i="19"/>
  <c r="M389" i="19"/>
  <c r="N389" i="19"/>
  <c r="O389" i="19"/>
  <c r="M390" i="19"/>
  <c r="N390" i="19"/>
  <c r="O390" i="19"/>
  <c r="M391" i="19"/>
  <c r="N391" i="19"/>
  <c r="O391" i="19"/>
  <c r="M392" i="19"/>
  <c r="N392" i="19"/>
  <c r="O392" i="19"/>
  <c r="M393" i="19"/>
  <c r="N393" i="19"/>
  <c r="O393" i="19"/>
  <c r="M394" i="19"/>
  <c r="N394" i="19"/>
  <c r="O394" i="19"/>
  <c r="M395" i="19"/>
  <c r="N395" i="19"/>
  <c r="O395" i="19"/>
  <c r="M396" i="19"/>
  <c r="N396" i="19"/>
  <c r="O396" i="19"/>
  <c r="M397" i="19"/>
  <c r="N397" i="19"/>
  <c r="O397" i="19"/>
  <c r="M398" i="19"/>
  <c r="N398" i="19"/>
  <c r="O398" i="19"/>
  <c r="M399" i="19"/>
  <c r="N399" i="19"/>
  <c r="O399" i="19"/>
  <c r="M400" i="19"/>
  <c r="N400" i="19"/>
  <c r="O400" i="19"/>
  <c r="M401" i="19"/>
  <c r="N401" i="19"/>
  <c r="O401" i="19"/>
  <c r="M402" i="19"/>
  <c r="N402" i="19"/>
  <c r="O402" i="19"/>
  <c r="M403" i="19"/>
  <c r="N403" i="19"/>
  <c r="O403" i="19"/>
  <c r="M404" i="19"/>
  <c r="N404" i="19"/>
  <c r="O404" i="19"/>
  <c r="M405" i="19"/>
  <c r="N405" i="19"/>
  <c r="O405" i="19"/>
  <c r="M406" i="19"/>
  <c r="N406" i="19"/>
  <c r="O406" i="19"/>
  <c r="M407" i="19"/>
  <c r="N407" i="19"/>
  <c r="O407" i="19"/>
  <c r="M408" i="19"/>
  <c r="N408" i="19"/>
  <c r="O408" i="19"/>
  <c r="M409" i="19"/>
  <c r="N409" i="19"/>
  <c r="O409" i="19"/>
  <c r="M410" i="19"/>
  <c r="N410" i="19"/>
  <c r="O410" i="19"/>
  <c r="M411" i="19"/>
  <c r="N411" i="19"/>
  <c r="O411" i="19"/>
  <c r="M412" i="19"/>
  <c r="N412" i="19"/>
  <c r="O412" i="19"/>
  <c r="M413" i="19"/>
  <c r="N413" i="19"/>
  <c r="O413" i="19"/>
  <c r="M414" i="19"/>
  <c r="N414" i="19"/>
  <c r="O414" i="19"/>
  <c r="M415" i="19"/>
  <c r="N415" i="19"/>
  <c r="O415" i="19"/>
  <c r="M416" i="19"/>
  <c r="N416" i="19"/>
  <c r="O416" i="19"/>
  <c r="M417" i="19"/>
  <c r="N417" i="19"/>
  <c r="O417" i="19"/>
  <c r="M418" i="19"/>
  <c r="N418" i="19"/>
  <c r="O418" i="19"/>
  <c r="M419" i="19"/>
  <c r="N419" i="19"/>
  <c r="O419" i="19"/>
  <c r="M420" i="19"/>
  <c r="N420" i="19"/>
  <c r="O420" i="19"/>
  <c r="M421" i="19"/>
  <c r="N421" i="19"/>
  <c r="O421" i="19"/>
  <c r="M422" i="19"/>
  <c r="N422" i="19"/>
  <c r="O422" i="19"/>
  <c r="M423" i="19"/>
  <c r="N423" i="19"/>
  <c r="O423" i="19"/>
  <c r="M424" i="19"/>
  <c r="N424" i="19"/>
  <c r="O424" i="19"/>
  <c r="M425" i="19"/>
  <c r="N425" i="19"/>
  <c r="O425" i="19"/>
  <c r="M426" i="19"/>
  <c r="N426" i="19"/>
  <c r="O426" i="19"/>
  <c r="M427" i="19"/>
  <c r="N427" i="19"/>
  <c r="O427" i="19"/>
  <c r="M428" i="19"/>
  <c r="N428" i="19"/>
  <c r="O428" i="19"/>
  <c r="M429" i="19"/>
  <c r="N429" i="19"/>
  <c r="O429" i="19"/>
  <c r="M430" i="19"/>
  <c r="N430" i="19"/>
  <c r="O430" i="19"/>
  <c r="M431" i="19"/>
  <c r="N431" i="19"/>
  <c r="O431" i="19"/>
  <c r="M432" i="19"/>
  <c r="N432" i="19"/>
  <c r="O432" i="19"/>
  <c r="M433" i="19"/>
  <c r="N433" i="19"/>
  <c r="O433" i="19"/>
  <c r="M434" i="19"/>
  <c r="N434" i="19"/>
  <c r="O434" i="19"/>
  <c r="M435" i="19"/>
  <c r="N435" i="19"/>
  <c r="O435" i="19"/>
  <c r="M436" i="19"/>
  <c r="N436" i="19"/>
  <c r="O436" i="19"/>
  <c r="M437" i="19"/>
  <c r="N437" i="19"/>
  <c r="O437" i="19"/>
  <c r="M438" i="19"/>
  <c r="N438" i="19"/>
  <c r="O438" i="19"/>
  <c r="M439" i="19"/>
  <c r="N439" i="19"/>
  <c r="O439" i="19"/>
  <c r="M440" i="19"/>
  <c r="N440" i="19"/>
  <c r="O440" i="19"/>
  <c r="M441" i="19"/>
  <c r="N441" i="19"/>
  <c r="O441" i="19"/>
  <c r="M442" i="19"/>
  <c r="N442" i="19"/>
  <c r="O442" i="19"/>
  <c r="M443" i="19"/>
  <c r="N443" i="19"/>
  <c r="O443" i="19"/>
  <c r="M444" i="19"/>
  <c r="N444" i="19"/>
  <c r="O444" i="19"/>
  <c r="M445" i="19"/>
  <c r="N445" i="19"/>
  <c r="O445" i="19"/>
  <c r="M446" i="19"/>
  <c r="N446" i="19"/>
  <c r="O446" i="19"/>
  <c r="M447" i="19"/>
  <c r="N447" i="19"/>
  <c r="O447" i="19"/>
  <c r="M448" i="19"/>
  <c r="N448" i="19"/>
  <c r="O448" i="19"/>
  <c r="M449" i="19"/>
  <c r="N449" i="19"/>
  <c r="O449" i="19"/>
  <c r="M450" i="19"/>
  <c r="N450" i="19"/>
  <c r="O450" i="19"/>
  <c r="M451" i="19"/>
  <c r="N451" i="19"/>
  <c r="O451" i="19"/>
  <c r="M452" i="19"/>
  <c r="N452" i="19"/>
  <c r="O452" i="19"/>
  <c r="M453" i="19"/>
  <c r="N453" i="19"/>
  <c r="O453" i="19"/>
  <c r="M454" i="19"/>
  <c r="N454" i="19"/>
  <c r="O454" i="19"/>
  <c r="M455" i="19"/>
  <c r="N455" i="19"/>
  <c r="O455" i="19"/>
  <c r="M456" i="19"/>
  <c r="N456" i="19"/>
  <c r="O456" i="19"/>
  <c r="M457" i="19"/>
  <c r="N457" i="19"/>
  <c r="O457" i="19"/>
  <c r="M458" i="19"/>
  <c r="N458" i="19"/>
  <c r="O458" i="19"/>
  <c r="M459" i="19"/>
  <c r="N459" i="19"/>
  <c r="O459" i="19"/>
  <c r="M460" i="19"/>
  <c r="N460" i="19"/>
  <c r="O460" i="19"/>
  <c r="M461" i="19"/>
  <c r="N461" i="19"/>
  <c r="O461" i="19"/>
  <c r="M462" i="19"/>
  <c r="N462" i="19"/>
  <c r="O462" i="19"/>
  <c r="M463" i="19"/>
  <c r="N463" i="19"/>
  <c r="O463" i="19"/>
  <c r="M464" i="19"/>
  <c r="N464" i="19"/>
  <c r="O464" i="19"/>
  <c r="M465" i="19"/>
  <c r="N465" i="19"/>
  <c r="O465" i="19"/>
  <c r="M466" i="19"/>
  <c r="N466" i="19"/>
  <c r="O466" i="19"/>
  <c r="M467" i="19"/>
  <c r="N467" i="19"/>
  <c r="O467" i="19"/>
  <c r="M468" i="19"/>
  <c r="N468" i="19"/>
  <c r="O468" i="19"/>
  <c r="M469" i="19"/>
  <c r="N469" i="19"/>
  <c r="O469" i="19"/>
  <c r="M470" i="19"/>
  <c r="N470" i="19"/>
  <c r="O470" i="19"/>
  <c r="M471" i="19"/>
  <c r="N471" i="19"/>
  <c r="O471" i="19"/>
  <c r="M472" i="19"/>
  <c r="N472" i="19"/>
  <c r="O472" i="19"/>
  <c r="M473" i="19"/>
  <c r="N473" i="19"/>
  <c r="O473" i="19"/>
  <c r="M474" i="19"/>
  <c r="N474" i="19"/>
  <c r="O474" i="19"/>
  <c r="M475" i="19"/>
  <c r="N475" i="19"/>
  <c r="O475" i="19"/>
  <c r="M476" i="19"/>
  <c r="N476" i="19"/>
  <c r="O476" i="19"/>
  <c r="M477" i="19"/>
  <c r="N477" i="19"/>
  <c r="O477" i="19"/>
  <c r="M478" i="19"/>
  <c r="N478" i="19"/>
  <c r="O478" i="19"/>
  <c r="M479" i="19"/>
  <c r="N479" i="19"/>
  <c r="O479" i="19"/>
  <c r="M480" i="19"/>
  <c r="N480" i="19"/>
  <c r="O480" i="19"/>
  <c r="M481" i="19"/>
  <c r="N481" i="19"/>
  <c r="O481" i="19"/>
  <c r="M482" i="19"/>
  <c r="N482" i="19"/>
  <c r="O482" i="19"/>
  <c r="M483" i="19"/>
  <c r="N483" i="19"/>
  <c r="O483" i="19"/>
  <c r="M484" i="19"/>
  <c r="N484" i="19"/>
  <c r="O484" i="19"/>
  <c r="M485" i="19"/>
  <c r="N485" i="19"/>
  <c r="O485" i="19"/>
  <c r="M486" i="19"/>
  <c r="N486" i="19"/>
  <c r="O486" i="19"/>
  <c r="M487" i="19"/>
  <c r="N487" i="19"/>
  <c r="O487" i="19"/>
  <c r="M488" i="19"/>
  <c r="N488" i="19"/>
  <c r="O488" i="19"/>
  <c r="M489" i="19"/>
  <c r="N489" i="19"/>
  <c r="O489" i="19"/>
  <c r="M490" i="19"/>
  <c r="N490" i="19"/>
  <c r="O490" i="19"/>
  <c r="M491" i="19"/>
  <c r="N491" i="19"/>
  <c r="O491" i="19"/>
  <c r="M492" i="19"/>
  <c r="N492" i="19"/>
  <c r="O492" i="19"/>
  <c r="M493" i="19"/>
  <c r="N493" i="19"/>
  <c r="O493" i="19"/>
  <c r="M494" i="19"/>
  <c r="N494" i="19"/>
  <c r="O494" i="19"/>
  <c r="M495" i="19"/>
  <c r="N495" i="19"/>
  <c r="O495" i="19"/>
  <c r="M496" i="19"/>
  <c r="N496" i="19"/>
  <c r="O496" i="19"/>
  <c r="M497" i="19"/>
  <c r="N497" i="19"/>
  <c r="O497" i="19"/>
  <c r="M498" i="19"/>
  <c r="N498" i="19"/>
  <c r="O498" i="19"/>
  <c r="M499" i="19"/>
  <c r="N499" i="19"/>
  <c r="O499" i="19"/>
  <c r="M500" i="19"/>
  <c r="N500" i="19"/>
  <c r="O500" i="19"/>
  <c r="M501" i="19"/>
  <c r="N501" i="19"/>
  <c r="O501" i="19"/>
  <c r="M502" i="19"/>
  <c r="N502" i="19"/>
  <c r="O502" i="19"/>
  <c r="M503" i="19"/>
  <c r="N503" i="19"/>
  <c r="O503" i="19"/>
  <c r="M504" i="19"/>
  <c r="N504" i="19"/>
  <c r="O504" i="19"/>
  <c r="M505" i="19"/>
  <c r="N505" i="19"/>
  <c r="O505" i="19"/>
  <c r="M506" i="19"/>
  <c r="N506" i="19"/>
  <c r="O506" i="19"/>
  <c r="M507" i="19"/>
  <c r="N507" i="19"/>
  <c r="O507" i="19"/>
  <c r="M508" i="19"/>
  <c r="N508" i="19"/>
  <c r="O508" i="19"/>
  <c r="M509" i="19"/>
  <c r="N509" i="19"/>
  <c r="O509" i="19"/>
  <c r="M510" i="19"/>
  <c r="N510" i="19"/>
  <c r="O510" i="19"/>
  <c r="M511" i="19"/>
  <c r="N511" i="19"/>
  <c r="O511" i="19"/>
  <c r="M512" i="19"/>
  <c r="N512" i="19"/>
  <c r="O512" i="19"/>
  <c r="M513" i="19"/>
  <c r="N513" i="19"/>
  <c r="O513" i="19"/>
  <c r="M514" i="19"/>
  <c r="N514" i="19"/>
  <c r="O514" i="19"/>
  <c r="M515" i="19"/>
  <c r="N515" i="19"/>
  <c r="O515" i="19"/>
  <c r="M516" i="19"/>
  <c r="N516" i="19"/>
  <c r="O516" i="19"/>
  <c r="M517" i="19"/>
  <c r="N517" i="19"/>
  <c r="O517" i="19"/>
  <c r="M518" i="19"/>
  <c r="N518" i="19"/>
  <c r="O518" i="19"/>
  <c r="M519" i="19"/>
  <c r="N519" i="19"/>
  <c r="O519" i="19"/>
  <c r="M520" i="19"/>
  <c r="N520" i="19"/>
  <c r="O520" i="19"/>
  <c r="M521" i="19"/>
  <c r="N521" i="19"/>
  <c r="O521" i="19"/>
  <c r="M522" i="19"/>
  <c r="N522" i="19"/>
  <c r="O522" i="19"/>
  <c r="M523" i="19"/>
  <c r="N523" i="19"/>
  <c r="O523" i="19"/>
  <c r="M524" i="19"/>
  <c r="N524" i="19"/>
  <c r="O524" i="19"/>
  <c r="M525" i="19"/>
  <c r="N525" i="19"/>
  <c r="O525" i="19"/>
  <c r="M526" i="19"/>
  <c r="N526" i="19"/>
  <c r="O526" i="19"/>
  <c r="M527" i="19"/>
  <c r="N527" i="19"/>
  <c r="O527" i="19"/>
  <c r="M528" i="19"/>
  <c r="N528" i="19"/>
  <c r="O528" i="19"/>
  <c r="M529" i="19"/>
  <c r="N529" i="19"/>
  <c r="O529" i="19"/>
  <c r="M530" i="19"/>
  <c r="N530" i="19"/>
  <c r="O530" i="19"/>
  <c r="M531" i="19"/>
  <c r="N531" i="19"/>
  <c r="O531" i="19"/>
  <c r="M532" i="19"/>
  <c r="N532" i="19"/>
  <c r="O532" i="19"/>
  <c r="M533" i="19"/>
  <c r="N533" i="19"/>
  <c r="O533" i="19"/>
  <c r="M534" i="19"/>
  <c r="N534" i="19"/>
  <c r="O534" i="19"/>
  <c r="M535" i="19"/>
  <c r="N535" i="19"/>
  <c r="O535" i="19"/>
  <c r="M536" i="19"/>
  <c r="N536" i="19"/>
  <c r="O536" i="19"/>
  <c r="M537" i="19"/>
  <c r="N537" i="19"/>
  <c r="O537" i="19"/>
  <c r="M538" i="19"/>
  <c r="N538" i="19"/>
  <c r="O538" i="19"/>
  <c r="M539" i="19"/>
  <c r="N539" i="19"/>
  <c r="O539" i="19"/>
  <c r="M540" i="19"/>
  <c r="N540" i="19"/>
  <c r="O540" i="19"/>
  <c r="M541" i="19"/>
  <c r="N541" i="19"/>
  <c r="O541" i="19"/>
  <c r="M542" i="19"/>
  <c r="N542" i="19"/>
  <c r="O542" i="19"/>
  <c r="M543" i="19"/>
  <c r="N543" i="19"/>
  <c r="O543" i="19"/>
  <c r="M544" i="19"/>
  <c r="N544" i="19"/>
  <c r="O544" i="19"/>
  <c r="M545" i="19"/>
  <c r="N545" i="19"/>
  <c r="O545" i="19"/>
  <c r="M546" i="19"/>
  <c r="N546" i="19"/>
  <c r="O546" i="19"/>
  <c r="M547" i="19"/>
  <c r="N547" i="19"/>
  <c r="O547" i="19"/>
  <c r="M548" i="19"/>
  <c r="N548" i="19"/>
  <c r="O548" i="19"/>
  <c r="M549" i="19"/>
  <c r="N549" i="19"/>
  <c r="O549" i="19"/>
  <c r="M550" i="19"/>
  <c r="N550" i="19"/>
  <c r="O550" i="19"/>
  <c r="M551" i="19"/>
  <c r="N551" i="19"/>
  <c r="O551" i="19"/>
  <c r="M552" i="19"/>
  <c r="N552" i="19"/>
  <c r="O552" i="19"/>
  <c r="M553" i="19"/>
  <c r="N553" i="19"/>
  <c r="O553" i="19"/>
  <c r="M554" i="19"/>
  <c r="N554" i="19"/>
  <c r="O554" i="19"/>
  <c r="M555" i="19"/>
  <c r="N555" i="19"/>
  <c r="O555" i="19"/>
  <c r="M556" i="19"/>
  <c r="N556" i="19"/>
  <c r="O556" i="19"/>
  <c r="M557" i="19"/>
  <c r="N557" i="19"/>
  <c r="O557" i="19"/>
  <c r="M558" i="19"/>
  <c r="N558" i="19"/>
  <c r="O558" i="19"/>
  <c r="M559" i="19"/>
  <c r="N559" i="19"/>
  <c r="O559" i="19"/>
  <c r="M560" i="19"/>
  <c r="N560" i="19"/>
  <c r="O560" i="19"/>
  <c r="M561" i="19"/>
  <c r="N561" i="19"/>
  <c r="O561" i="19"/>
  <c r="M562" i="19"/>
  <c r="N562" i="19"/>
  <c r="O562" i="19"/>
  <c r="M563" i="19"/>
  <c r="N563" i="19"/>
  <c r="O563" i="19"/>
  <c r="M564" i="19"/>
  <c r="N564" i="19"/>
  <c r="O564" i="19"/>
  <c r="M565" i="19"/>
  <c r="N565" i="19"/>
  <c r="O565" i="19"/>
  <c r="M566" i="19"/>
  <c r="N566" i="19"/>
  <c r="O566" i="19"/>
  <c r="M567" i="19"/>
  <c r="N567" i="19"/>
  <c r="O567" i="19"/>
  <c r="M568" i="19"/>
  <c r="N568" i="19"/>
  <c r="O568" i="19"/>
  <c r="M569" i="19"/>
  <c r="N569" i="19"/>
  <c r="O569" i="19"/>
  <c r="M570" i="19"/>
  <c r="N570" i="19"/>
  <c r="O570" i="19"/>
  <c r="M571" i="19"/>
  <c r="N571" i="19"/>
  <c r="O571" i="19"/>
  <c r="M572" i="19"/>
  <c r="N572" i="19"/>
  <c r="O572" i="19"/>
  <c r="M573" i="19"/>
  <c r="N573" i="19"/>
  <c r="O573" i="19"/>
  <c r="M574" i="19"/>
  <c r="N574" i="19"/>
  <c r="O574" i="19"/>
  <c r="M575" i="19"/>
  <c r="N575" i="19"/>
  <c r="O575" i="19"/>
  <c r="M576" i="19"/>
  <c r="N576" i="19"/>
  <c r="O576" i="19"/>
  <c r="M577" i="19"/>
  <c r="N577" i="19"/>
  <c r="O577" i="19"/>
  <c r="M578" i="19"/>
  <c r="N578" i="19"/>
  <c r="O578" i="19"/>
  <c r="M579" i="19"/>
  <c r="N579" i="19"/>
  <c r="O579" i="19"/>
  <c r="M580" i="19"/>
  <c r="N580" i="19"/>
  <c r="O580" i="19"/>
  <c r="M581" i="19"/>
  <c r="N581" i="19"/>
  <c r="O581" i="19"/>
  <c r="M582" i="19"/>
  <c r="N582" i="19"/>
  <c r="O582" i="19"/>
  <c r="M583" i="19"/>
  <c r="N583" i="19"/>
  <c r="O583" i="19"/>
  <c r="M584" i="19"/>
  <c r="N584" i="19"/>
  <c r="O584" i="19"/>
  <c r="M585" i="19"/>
  <c r="N585" i="19"/>
  <c r="O585" i="19"/>
  <c r="M586" i="19"/>
  <c r="N586" i="19"/>
  <c r="O586" i="19"/>
  <c r="M587" i="19"/>
  <c r="N587" i="19"/>
  <c r="O587" i="19"/>
  <c r="M588" i="19"/>
  <c r="N588" i="19"/>
  <c r="O588" i="19"/>
  <c r="M589" i="19"/>
  <c r="N589" i="19"/>
  <c r="O589" i="19"/>
  <c r="M590" i="19"/>
  <c r="N590" i="19"/>
  <c r="O590" i="19"/>
  <c r="M591" i="19"/>
  <c r="N591" i="19"/>
  <c r="O591" i="19"/>
  <c r="M592" i="19"/>
  <c r="N592" i="19"/>
  <c r="O592" i="19"/>
  <c r="M593" i="19"/>
  <c r="N593" i="19"/>
  <c r="O593" i="19"/>
  <c r="M594" i="19"/>
  <c r="N594" i="19"/>
  <c r="O594" i="19"/>
  <c r="M595" i="19"/>
  <c r="N595" i="19"/>
  <c r="O595" i="19"/>
  <c r="M596" i="19"/>
  <c r="N596" i="19"/>
  <c r="O596" i="19"/>
  <c r="M597" i="19"/>
  <c r="N597" i="19"/>
  <c r="O597" i="19"/>
  <c r="M598" i="19"/>
  <c r="N598" i="19"/>
  <c r="O598" i="19"/>
  <c r="M599" i="19"/>
  <c r="N599" i="19"/>
  <c r="O599" i="19"/>
  <c r="M600" i="19"/>
  <c r="N600" i="19"/>
  <c r="O600" i="19"/>
  <c r="M601" i="19"/>
  <c r="N601" i="19"/>
  <c r="O601" i="19"/>
  <c r="M602" i="19"/>
  <c r="N602" i="19"/>
  <c r="O602" i="19"/>
  <c r="M603" i="19"/>
  <c r="N603" i="19"/>
  <c r="O603" i="19"/>
  <c r="M604" i="19"/>
  <c r="N604" i="19"/>
  <c r="O604" i="19"/>
  <c r="M605" i="19"/>
  <c r="N605" i="19"/>
  <c r="O605" i="19"/>
  <c r="M606" i="19"/>
  <c r="N606" i="19"/>
  <c r="O606" i="19"/>
  <c r="M607" i="19"/>
  <c r="N607" i="19"/>
  <c r="O607" i="19"/>
  <c r="M608" i="19"/>
  <c r="N608" i="19"/>
  <c r="O608" i="19"/>
  <c r="M609" i="19"/>
  <c r="N609" i="19"/>
  <c r="O609" i="19"/>
  <c r="M610" i="19"/>
  <c r="N610" i="19"/>
  <c r="O610" i="19"/>
  <c r="M611" i="19"/>
  <c r="N611" i="19"/>
  <c r="O611" i="19"/>
  <c r="M612" i="19"/>
  <c r="N612" i="19"/>
  <c r="O612" i="19"/>
  <c r="M613" i="19"/>
  <c r="N613" i="19"/>
  <c r="O613" i="19"/>
  <c r="M614" i="19"/>
  <c r="N614" i="19"/>
  <c r="O614" i="19"/>
  <c r="M615" i="19"/>
  <c r="N615" i="19"/>
  <c r="O615" i="19"/>
  <c r="M616" i="19"/>
  <c r="N616" i="19"/>
  <c r="O616" i="19"/>
  <c r="M617" i="19"/>
  <c r="N617" i="19"/>
  <c r="O617" i="19"/>
  <c r="M618" i="19"/>
  <c r="N618" i="19"/>
  <c r="O618" i="19"/>
  <c r="M619" i="19"/>
  <c r="N619" i="19"/>
  <c r="O619" i="19"/>
  <c r="M620" i="19"/>
  <c r="N620" i="19"/>
  <c r="O620" i="19"/>
  <c r="M621" i="19"/>
  <c r="N621" i="19"/>
  <c r="O621" i="19"/>
  <c r="M622" i="19"/>
  <c r="N622" i="19"/>
  <c r="O622" i="19"/>
  <c r="M623" i="19"/>
  <c r="N623" i="19"/>
  <c r="O623" i="19"/>
  <c r="M624" i="19"/>
  <c r="N624" i="19"/>
  <c r="O624" i="19"/>
  <c r="M625" i="19"/>
  <c r="N625" i="19"/>
  <c r="O625" i="19"/>
  <c r="M626" i="19"/>
  <c r="N626" i="19"/>
  <c r="O626" i="19"/>
  <c r="M627" i="19"/>
  <c r="N627" i="19"/>
  <c r="O627" i="19"/>
  <c r="M628" i="19"/>
  <c r="N628" i="19"/>
  <c r="O628" i="19"/>
  <c r="M629" i="19"/>
  <c r="N629" i="19"/>
  <c r="O629" i="19"/>
  <c r="M630" i="19"/>
  <c r="N630" i="19"/>
  <c r="O630" i="19"/>
  <c r="M631" i="19"/>
  <c r="N631" i="19"/>
  <c r="O631" i="19"/>
  <c r="M632" i="19"/>
  <c r="N632" i="19"/>
  <c r="O632" i="19"/>
  <c r="M633" i="19"/>
  <c r="N633" i="19"/>
  <c r="O633" i="19"/>
  <c r="M634" i="19"/>
  <c r="N634" i="19"/>
  <c r="O634" i="19"/>
  <c r="M635" i="19"/>
  <c r="N635" i="19"/>
  <c r="O635" i="19"/>
  <c r="M636" i="19"/>
  <c r="N636" i="19"/>
  <c r="O636" i="19"/>
  <c r="M637" i="19"/>
  <c r="N637" i="19"/>
  <c r="O637" i="19"/>
  <c r="M638" i="19"/>
  <c r="N638" i="19"/>
  <c r="O638" i="19"/>
  <c r="M639" i="19"/>
  <c r="N639" i="19"/>
  <c r="O639" i="19"/>
  <c r="M640" i="19"/>
  <c r="N640" i="19"/>
  <c r="O640" i="19"/>
  <c r="M641" i="19"/>
  <c r="N641" i="19"/>
  <c r="O641" i="19"/>
  <c r="M642" i="19"/>
  <c r="N642" i="19"/>
  <c r="O642" i="19"/>
  <c r="M643" i="19"/>
  <c r="N643" i="19"/>
  <c r="O643" i="19"/>
  <c r="M644" i="19"/>
  <c r="N644" i="19"/>
  <c r="O644" i="19"/>
  <c r="M645" i="19"/>
  <c r="N645" i="19"/>
  <c r="O645" i="19"/>
  <c r="M646" i="19"/>
  <c r="N646" i="19"/>
  <c r="O646" i="19"/>
  <c r="M647" i="19"/>
  <c r="N647" i="19"/>
  <c r="O647" i="19"/>
  <c r="M648" i="19"/>
  <c r="N648" i="19"/>
  <c r="O648" i="19"/>
  <c r="M649" i="19"/>
  <c r="N649" i="19"/>
  <c r="O649" i="19"/>
  <c r="M650" i="19"/>
  <c r="N650" i="19"/>
  <c r="O650" i="19"/>
  <c r="M651" i="19"/>
  <c r="N651" i="19"/>
  <c r="O651" i="19"/>
  <c r="M652" i="19"/>
  <c r="N652" i="19"/>
  <c r="O652" i="19"/>
  <c r="M653" i="19"/>
  <c r="N653" i="19"/>
  <c r="O653" i="19"/>
  <c r="M654" i="19"/>
  <c r="N654" i="19"/>
  <c r="O654" i="19"/>
  <c r="M655" i="19"/>
  <c r="N655" i="19"/>
  <c r="O655" i="19"/>
  <c r="M656" i="19"/>
  <c r="N656" i="19"/>
  <c r="O656" i="19"/>
  <c r="M657" i="19"/>
  <c r="N657" i="19"/>
  <c r="O657" i="19"/>
  <c r="M658" i="19"/>
  <c r="N658" i="19"/>
  <c r="O658" i="19"/>
  <c r="M659" i="19"/>
  <c r="N659" i="19"/>
  <c r="O659" i="19"/>
  <c r="M660" i="19"/>
  <c r="N660" i="19"/>
  <c r="O660" i="19"/>
  <c r="M661" i="19"/>
  <c r="N661" i="19"/>
  <c r="O661" i="19"/>
  <c r="M662" i="19"/>
  <c r="N662" i="19"/>
  <c r="O662" i="19"/>
  <c r="M663" i="19"/>
  <c r="N663" i="19"/>
  <c r="O663" i="19"/>
  <c r="M664" i="19"/>
  <c r="N664" i="19"/>
  <c r="O664" i="19"/>
  <c r="M665" i="19"/>
  <c r="N665" i="19"/>
  <c r="O665" i="19"/>
  <c r="M666" i="19"/>
  <c r="N666" i="19"/>
  <c r="O666" i="19"/>
  <c r="M667" i="19"/>
  <c r="N667" i="19"/>
  <c r="O667" i="19"/>
  <c r="M668" i="19"/>
  <c r="N668" i="19"/>
  <c r="O668" i="19"/>
  <c r="M669" i="19"/>
  <c r="N669" i="19"/>
  <c r="O669" i="19"/>
  <c r="M670" i="19"/>
  <c r="N670" i="19"/>
  <c r="O670" i="19"/>
  <c r="M671" i="19"/>
  <c r="N671" i="19"/>
  <c r="O671" i="19"/>
  <c r="M672" i="19"/>
  <c r="N672" i="19"/>
  <c r="O672" i="19"/>
  <c r="M673" i="19"/>
  <c r="N673" i="19"/>
  <c r="O673" i="19"/>
  <c r="M674" i="19"/>
  <c r="N674" i="19"/>
  <c r="O674" i="19"/>
  <c r="M675" i="19"/>
  <c r="N675" i="19"/>
  <c r="O675" i="19"/>
  <c r="M676" i="19"/>
  <c r="N676" i="19"/>
  <c r="O676" i="19"/>
  <c r="M677" i="19"/>
  <c r="N677" i="19"/>
  <c r="O677" i="19"/>
  <c r="M678" i="19"/>
  <c r="N678" i="19"/>
  <c r="O678" i="19"/>
  <c r="M679" i="19"/>
  <c r="N679" i="19"/>
  <c r="O679" i="19"/>
  <c r="M680" i="19"/>
  <c r="N680" i="19"/>
  <c r="O680" i="19"/>
  <c r="M681" i="19"/>
  <c r="N681" i="19"/>
  <c r="O681" i="19"/>
  <c r="M682" i="19"/>
  <c r="N682" i="19"/>
  <c r="O682" i="19"/>
  <c r="M683" i="19"/>
  <c r="N683" i="19"/>
  <c r="O683" i="19"/>
  <c r="M684" i="19"/>
  <c r="N684" i="19"/>
  <c r="O684" i="19"/>
  <c r="M685" i="19"/>
  <c r="N685" i="19"/>
  <c r="O685" i="19"/>
  <c r="M686" i="19"/>
  <c r="N686" i="19"/>
  <c r="O686" i="19"/>
  <c r="M687" i="19"/>
  <c r="N687" i="19"/>
  <c r="O687" i="19"/>
  <c r="M688" i="19"/>
  <c r="N688" i="19"/>
  <c r="O688" i="19"/>
  <c r="M689" i="19"/>
  <c r="N689" i="19"/>
  <c r="O689" i="19"/>
  <c r="M690" i="19"/>
  <c r="N690" i="19"/>
  <c r="O690" i="19"/>
  <c r="M691" i="19"/>
  <c r="N691" i="19"/>
  <c r="O691" i="19"/>
  <c r="M692" i="19"/>
  <c r="N692" i="19"/>
  <c r="O692" i="19"/>
  <c r="M693" i="19"/>
  <c r="N693" i="19"/>
  <c r="O693" i="19"/>
  <c r="M694" i="19"/>
  <c r="N694" i="19"/>
  <c r="O694" i="19"/>
  <c r="M695" i="19"/>
  <c r="N695" i="19"/>
  <c r="O695" i="19"/>
  <c r="M696" i="19"/>
  <c r="N696" i="19"/>
  <c r="O696" i="19"/>
  <c r="M697" i="19"/>
  <c r="N697" i="19"/>
  <c r="O697" i="19"/>
  <c r="M698" i="19"/>
  <c r="N698" i="19"/>
  <c r="O698" i="19"/>
  <c r="M699" i="19"/>
  <c r="N699" i="19"/>
  <c r="O699" i="19"/>
  <c r="M700" i="19"/>
  <c r="N700" i="19"/>
  <c r="O700" i="19"/>
  <c r="M701" i="19"/>
  <c r="N701" i="19"/>
  <c r="O701" i="19"/>
  <c r="M702" i="19"/>
  <c r="N702" i="19"/>
  <c r="O702" i="19"/>
  <c r="M703" i="19"/>
  <c r="N703" i="19"/>
  <c r="O703" i="19"/>
  <c r="M704" i="19"/>
  <c r="N704" i="19"/>
  <c r="O704" i="19"/>
  <c r="M705" i="19"/>
  <c r="N705" i="19"/>
  <c r="O705" i="19"/>
  <c r="M706" i="19"/>
  <c r="N706" i="19"/>
  <c r="O706" i="19"/>
  <c r="M707" i="19"/>
  <c r="N707" i="19"/>
  <c r="O707" i="19"/>
  <c r="M708" i="19"/>
  <c r="N708" i="19"/>
  <c r="O708" i="19"/>
  <c r="M709" i="19"/>
  <c r="N709" i="19"/>
  <c r="O709" i="19"/>
  <c r="M710" i="19"/>
  <c r="N710" i="19"/>
  <c r="O710" i="19"/>
  <c r="M711" i="19"/>
  <c r="N711" i="19"/>
  <c r="O711" i="19"/>
  <c r="M712" i="19"/>
  <c r="N712" i="19"/>
  <c r="O712" i="19"/>
  <c r="M713" i="19"/>
  <c r="N713" i="19"/>
  <c r="O713" i="19"/>
  <c r="M714" i="19"/>
  <c r="N714" i="19"/>
  <c r="O714" i="19"/>
  <c r="M715" i="19"/>
  <c r="N715" i="19"/>
  <c r="O715" i="19"/>
  <c r="M716" i="19"/>
  <c r="N716" i="19"/>
  <c r="O716" i="19"/>
  <c r="M717" i="19"/>
  <c r="N717" i="19"/>
  <c r="O717" i="19"/>
  <c r="M718" i="19"/>
  <c r="N718" i="19"/>
  <c r="O718" i="19"/>
  <c r="M719" i="19"/>
  <c r="N719" i="19"/>
  <c r="O719" i="19"/>
  <c r="M720" i="19"/>
  <c r="N720" i="19"/>
  <c r="O720" i="19"/>
  <c r="M721" i="19"/>
  <c r="N721" i="19"/>
  <c r="O721" i="19"/>
  <c r="M722" i="19"/>
  <c r="N722" i="19"/>
  <c r="O722" i="19"/>
  <c r="M723" i="19"/>
  <c r="N723" i="19"/>
  <c r="O723" i="19"/>
  <c r="M724" i="19"/>
  <c r="N724" i="19"/>
  <c r="O724" i="19"/>
  <c r="M725" i="19"/>
  <c r="N725" i="19"/>
  <c r="O725" i="19"/>
  <c r="M726" i="19"/>
  <c r="N726" i="19"/>
  <c r="O726" i="19"/>
  <c r="M727" i="19"/>
  <c r="N727" i="19"/>
  <c r="O727" i="19"/>
  <c r="M728" i="19"/>
  <c r="N728" i="19"/>
  <c r="O728" i="19"/>
  <c r="M729" i="19"/>
  <c r="N729" i="19"/>
  <c r="O729" i="19"/>
  <c r="M730" i="19"/>
  <c r="N730" i="19"/>
  <c r="O730" i="19"/>
  <c r="M731" i="19"/>
  <c r="N731" i="19"/>
  <c r="O731" i="19"/>
  <c r="M732" i="19"/>
  <c r="N732" i="19"/>
  <c r="O732" i="19"/>
  <c r="M733" i="19"/>
  <c r="N733" i="19"/>
  <c r="O733" i="19"/>
  <c r="M734" i="19"/>
  <c r="N734" i="19"/>
  <c r="O734" i="19"/>
  <c r="M735" i="19"/>
  <c r="N735" i="19"/>
  <c r="O735" i="19"/>
  <c r="M736" i="19"/>
  <c r="N736" i="19"/>
  <c r="O736" i="19"/>
  <c r="M737" i="19"/>
  <c r="N737" i="19"/>
  <c r="O737" i="19"/>
  <c r="M738" i="19"/>
  <c r="N738" i="19"/>
  <c r="O738" i="19"/>
  <c r="M739" i="19"/>
  <c r="N739" i="19"/>
  <c r="O739" i="19"/>
  <c r="M740" i="19"/>
  <c r="N740" i="19"/>
  <c r="O740" i="19"/>
  <c r="M741" i="19"/>
  <c r="N741" i="19"/>
  <c r="O741" i="19"/>
  <c r="M742" i="19"/>
  <c r="N742" i="19"/>
  <c r="O742" i="19"/>
  <c r="M743" i="19"/>
  <c r="N743" i="19"/>
  <c r="O743" i="19"/>
  <c r="M744" i="19"/>
  <c r="N744" i="19"/>
  <c r="O744" i="19"/>
  <c r="M745" i="19"/>
  <c r="N745" i="19"/>
  <c r="O745" i="19"/>
  <c r="M746" i="19"/>
  <c r="N746" i="19"/>
  <c r="O746" i="19"/>
  <c r="M747" i="19"/>
  <c r="N747" i="19"/>
  <c r="O747" i="19"/>
  <c r="M748" i="19"/>
  <c r="N748" i="19"/>
  <c r="O748" i="19"/>
  <c r="M749" i="19"/>
  <c r="N749" i="19"/>
  <c r="O749" i="19"/>
  <c r="M750" i="19"/>
  <c r="N750" i="19"/>
  <c r="O750" i="19"/>
  <c r="M751" i="19"/>
  <c r="N751" i="19"/>
  <c r="O751" i="19"/>
  <c r="M752" i="19"/>
  <c r="N752" i="19"/>
  <c r="O752" i="19"/>
  <c r="M753" i="19"/>
  <c r="N753" i="19"/>
  <c r="O753" i="19"/>
  <c r="M754" i="19"/>
  <c r="N754" i="19"/>
  <c r="O754" i="19"/>
  <c r="M755" i="19"/>
  <c r="N755" i="19"/>
  <c r="O755" i="19"/>
  <c r="M756" i="19"/>
  <c r="N756" i="19"/>
  <c r="O756" i="19"/>
  <c r="M757" i="19"/>
  <c r="N757" i="19"/>
  <c r="O757" i="19"/>
  <c r="M758" i="19"/>
  <c r="N758" i="19"/>
  <c r="O758" i="19"/>
  <c r="M759" i="19"/>
  <c r="N759" i="19"/>
  <c r="O759" i="19"/>
  <c r="M760" i="19"/>
  <c r="N760" i="19"/>
  <c r="O760" i="19"/>
  <c r="M761" i="19"/>
  <c r="N761" i="19"/>
  <c r="O761" i="19"/>
  <c r="M762" i="19"/>
  <c r="N762" i="19"/>
  <c r="O762" i="19"/>
  <c r="M763" i="19"/>
  <c r="N763" i="19"/>
  <c r="O763" i="19"/>
  <c r="M764" i="19"/>
  <c r="N764" i="19"/>
  <c r="O764" i="19"/>
  <c r="M765" i="19"/>
  <c r="N765" i="19"/>
  <c r="O765" i="19"/>
  <c r="M766" i="19"/>
  <c r="N766" i="19"/>
  <c r="O766" i="19"/>
  <c r="M767" i="19"/>
  <c r="N767" i="19"/>
  <c r="O767" i="19"/>
  <c r="M768" i="19"/>
  <c r="N768" i="19"/>
  <c r="O768" i="19"/>
  <c r="M769" i="19"/>
  <c r="N769" i="19"/>
  <c r="O769" i="19"/>
  <c r="M770" i="19"/>
  <c r="N770" i="19"/>
  <c r="O770" i="19"/>
  <c r="M771" i="19"/>
  <c r="N771" i="19"/>
  <c r="O771" i="19"/>
  <c r="M772" i="19"/>
  <c r="N772" i="19"/>
  <c r="O772" i="19"/>
  <c r="M773" i="19"/>
  <c r="N773" i="19"/>
  <c r="O773" i="19"/>
  <c r="M774" i="19"/>
  <c r="N774" i="19"/>
  <c r="O774" i="19"/>
  <c r="M775" i="19"/>
  <c r="N775" i="19"/>
  <c r="O775" i="19"/>
  <c r="M776" i="19"/>
  <c r="N776" i="19"/>
  <c r="O776" i="19"/>
  <c r="M777" i="19"/>
  <c r="N777" i="19"/>
  <c r="O777" i="19"/>
  <c r="M778" i="19"/>
  <c r="N778" i="19"/>
  <c r="O778" i="19"/>
  <c r="M779" i="19"/>
  <c r="N779" i="19"/>
  <c r="O779" i="19"/>
  <c r="M780" i="19"/>
  <c r="N780" i="19"/>
  <c r="O780" i="19"/>
  <c r="M781" i="19"/>
  <c r="N781" i="19"/>
  <c r="O781" i="19"/>
  <c r="M782" i="19"/>
  <c r="N782" i="19"/>
  <c r="O782" i="19"/>
  <c r="M783" i="19"/>
  <c r="N783" i="19"/>
  <c r="O783" i="19"/>
  <c r="M784" i="19"/>
  <c r="N784" i="19"/>
  <c r="O784" i="19"/>
  <c r="M785" i="19"/>
  <c r="N785" i="19"/>
  <c r="O785" i="19"/>
  <c r="M786" i="19"/>
  <c r="N786" i="19"/>
  <c r="O786" i="19"/>
  <c r="M787" i="19"/>
  <c r="N787" i="19"/>
  <c r="O787" i="19"/>
  <c r="M788" i="19"/>
  <c r="N788" i="19"/>
  <c r="O788" i="19"/>
  <c r="M789" i="19"/>
  <c r="N789" i="19"/>
  <c r="O789" i="19"/>
  <c r="M790" i="19"/>
  <c r="N790" i="19"/>
  <c r="O790" i="19"/>
  <c r="M791" i="19"/>
  <c r="N791" i="19"/>
  <c r="O791" i="19"/>
  <c r="M792" i="19"/>
  <c r="N792" i="19"/>
  <c r="O792" i="19"/>
  <c r="M793" i="19"/>
  <c r="N793" i="19"/>
  <c r="O793" i="19"/>
  <c r="M794" i="19"/>
  <c r="N794" i="19"/>
  <c r="O794" i="19"/>
  <c r="M795" i="19"/>
  <c r="N795" i="19"/>
  <c r="O795" i="19"/>
  <c r="M796" i="19"/>
  <c r="N796" i="19"/>
  <c r="O796" i="19"/>
  <c r="M797" i="19"/>
  <c r="N797" i="19"/>
  <c r="O797" i="19"/>
  <c r="M798" i="19"/>
  <c r="N798" i="19"/>
  <c r="O798" i="19"/>
  <c r="M799" i="19"/>
  <c r="N799" i="19"/>
  <c r="O799" i="19"/>
  <c r="M800" i="19"/>
  <c r="N800" i="19"/>
  <c r="O800" i="19"/>
  <c r="M801" i="19"/>
  <c r="N801" i="19"/>
  <c r="O801" i="19"/>
  <c r="M802" i="19"/>
  <c r="N802" i="19"/>
  <c r="O802" i="19"/>
  <c r="M803" i="19"/>
  <c r="N803" i="19"/>
  <c r="O803" i="19"/>
  <c r="M804" i="19"/>
  <c r="N804" i="19"/>
  <c r="O804" i="19"/>
  <c r="M805" i="19"/>
  <c r="N805" i="19"/>
  <c r="O805" i="19"/>
  <c r="M806" i="19"/>
  <c r="N806" i="19"/>
  <c r="O806" i="19"/>
  <c r="M807" i="19"/>
  <c r="N807" i="19"/>
  <c r="O807" i="19"/>
  <c r="M808" i="19"/>
  <c r="N808" i="19"/>
  <c r="O808" i="19"/>
  <c r="M809" i="19"/>
  <c r="N809" i="19"/>
  <c r="O809" i="19"/>
  <c r="M810" i="19"/>
  <c r="N810" i="19"/>
  <c r="O810" i="19"/>
  <c r="M811" i="19"/>
  <c r="N811" i="19"/>
  <c r="O811" i="19"/>
  <c r="M812" i="19"/>
  <c r="N812" i="19"/>
  <c r="O812" i="19"/>
  <c r="M813" i="19"/>
  <c r="N813" i="19"/>
  <c r="O813" i="19"/>
  <c r="M814" i="19"/>
  <c r="N814" i="19"/>
  <c r="O814" i="19"/>
  <c r="M815" i="19"/>
  <c r="N815" i="19"/>
  <c r="O815" i="19"/>
  <c r="M816" i="19"/>
  <c r="N816" i="19"/>
  <c r="O816" i="19"/>
  <c r="M817" i="19"/>
  <c r="N817" i="19"/>
  <c r="O817" i="19"/>
  <c r="M818" i="19"/>
  <c r="N818" i="19"/>
  <c r="O818" i="19"/>
  <c r="M819" i="19"/>
  <c r="N819" i="19"/>
  <c r="O819" i="19"/>
  <c r="M820" i="19"/>
  <c r="N820" i="19"/>
  <c r="O820" i="19"/>
  <c r="M821" i="19"/>
  <c r="N821" i="19"/>
  <c r="O821" i="19"/>
  <c r="M822" i="19"/>
  <c r="N822" i="19"/>
  <c r="O822" i="19"/>
  <c r="M823" i="19"/>
  <c r="N823" i="19"/>
  <c r="O823" i="19"/>
  <c r="M824" i="19"/>
  <c r="N824" i="19"/>
  <c r="O824" i="19"/>
  <c r="M825" i="19"/>
  <c r="N825" i="19"/>
  <c r="O825" i="19"/>
  <c r="M826" i="19"/>
  <c r="N826" i="19"/>
  <c r="O826" i="19"/>
  <c r="M827" i="19"/>
  <c r="N827" i="19"/>
  <c r="O827" i="19"/>
  <c r="M828" i="19"/>
  <c r="N828" i="19"/>
  <c r="O828" i="19"/>
  <c r="M829" i="19"/>
  <c r="N829" i="19"/>
  <c r="O829" i="19"/>
  <c r="M830" i="19"/>
  <c r="N830" i="19"/>
  <c r="O830" i="19"/>
  <c r="M831" i="19"/>
  <c r="N831" i="19"/>
  <c r="O831" i="19"/>
  <c r="M832" i="19"/>
  <c r="N832" i="19"/>
  <c r="O832" i="19"/>
  <c r="M833" i="19"/>
  <c r="N833" i="19"/>
  <c r="O833" i="19"/>
  <c r="M834" i="19"/>
  <c r="N834" i="19"/>
  <c r="O834" i="19"/>
  <c r="M835" i="19"/>
  <c r="N835" i="19"/>
  <c r="O835" i="19"/>
  <c r="M836" i="19"/>
  <c r="N836" i="19"/>
  <c r="O836" i="19"/>
  <c r="M837" i="19"/>
  <c r="N837" i="19"/>
  <c r="O837" i="19"/>
  <c r="M838" i="19"/>
  <c r="N838" i="19"/>
  <c r="O838" i="19"/>
  <c r="M839" i="19"/>
  <c r="N839" i="19"/>
  <c r="O839" i="19"/>
  <c r="M840" i="19"/>
  <c r="N840" i="19"/>
  <c r="O840" i="19"/>
  <c r="M841" i="19"/>
  <c r="N841" i="19"/>
  <c r="O841" i="19"/>
  <c r="M842" i="19"/>
  <c r="N842" i="19"/>
  <c r="O842" i="19"/>
  <c r="M843" i="19"/>
  <c r="N843" i="19"/>
  <c r="O843" i="19"/>
  <c r="M844" i="19"/>
  <c r="N844" i="19"/>
  <c r="O844" i="19"/>
  <c r="M845" i="19"/>
  <c r="N845" i="19"/>
  <c r="O845" i="19"/>
  <c r="M846" i="19"/>
  <c r="N846" i="19"/>
  <c r="O846" i="19"/>
  <c r="M847" i="19"/>
  <c r="N847" i="19"/>
  <c r="O847" i="19"/>
  <c r="M848" i="19"/>
  <c r="N848" i="19"/>
  <c r="O848" i="19"/>
  <c r="M849" i="19"/>
  <c r="N849" i="19"/>
  <c r="O849" i="19"/>
  <c r="M850" i="19"/>
  <c r="N850" i="19"/>
  <c r="O850" i="19"/>
  <c r="M851" i="19"/>
  <c r="N851" i="19"/>
  <c r="O851" i="19"/>
  <c r="M852" i="19"/>
  <c r="N852" i="19"/>
  <c r="O852" i="19"/>
  <c r="M853" i="19"/>
  <c r="N853" i="19"/>
  <c r="O853" i="19"/>
  <c r="M854" i="19"/>
  <c r="N854" i="19"/>
  <c r="O854" i="19"/>
  <c r="M855" i="19"/>
  <c r="N855" i="19"/>
  <c r="O855" i="19"/>
  <c r="M856" i="19"/>
  <c r="N856" i="19"/>
  <c r="O856" i="19"/>
  <c r="M857" i="19"/>
  <c r="N857" i="19"/>
  <c r="O857" i="19"/>
  <c r="M858" i="19"/>
  <c r="N858" i="19"/>
  <c r="O858" i="19"/>
  <c r="M859" i="19"/>
  <c r="N859" i="19"/>
  <c r="O859" i="19"/>
  <c r="M860" i="19"/>
  <c r="N860" i="19"/>
  <c r="O860" i="19"/>
  <c r="M861" i="19"/>
  <c r="N861" i="19"/>
  <c r="O861" i="19"/>
  <c r="M862" i="19"/>
  <c r="N862" i="19"/>
  <c r="O862" i="19"/>
  <c r="M863" i="19"/>
  <c r="N863" i="19"/>
  <c r="O863" i="19"/>
  <c r="M864" i="19"/>
  <c r="N864" i="19"/>
  <c r="O864" i="19"/>
  <c r="M865" i="19"/>
  <c r="N865" i="19"/>
  <c r="O865" i="19"/>
  <c r="M866" i="19"/>
  <c r="N866" i="19"/>
  <c r="O866" i="19"/>
  <c r="M867" i="19"/>
  <c r="N867" i="19"/>
  <c r="O867" i="19"/>
  <c r="M868" i="19"/>
  <c r="N868" i="19"/>
  <c r="O868" i="19"/>
  <c r="M869" i="19"/>
  <c r="N869" i="19"/>
  <c r="O869" i="19"/>
  <c r="M870" i="19"/>
  <c r="N870" i="19"/>
  <c r="O870" i="19"/>
  <c r="M871" i="19"/>
  <c r="N871" i="19"/>
  <c r="O871" i="19"/>
  <c r="M872" i="19"/>
  <c r="N872" i="19"/>
  <c r="O872" i="19"/>
  <c r="M873" i="19"/>
  <c r="N873" i="19"/>
  <c r="O873" i="19"/>
  <c r="M874" i="19"/>
  <c r="N874" i="19"/>
  <c r="O874" i="19"/>
  <c r="M875" i="19"/>
  <c r="N875" i="19"/>
  <c r="O875" i="19"/>
  <c r="M876" i="19"/>
  <c r="N876" i="19"/>
  <c r="O876" i="19"/>
  <c r="M877" i="19"/>
  <c r="N877" i="19"/>
  <c r="O877" i="19"/>
  <c r="M878" i="19"/>
  <c r="N878" i="19"/>
  <c r="O878" i="19"/>
  <c r="M879" i="19"/>
  <c r="N879" i="19"/>
  <c r="O879" i="19"/>
  <c r="M880" i="19"/>
  <c r="N880" i="19"/>
  <c r="O880" i="19"/>
  <c r="M881" i="19"/>
  <c r="N881" i="19"/>
  <c r="O881" i="19"/>
  <c r="M882" i="19"/>
  <c r="N882" i="19"/>
  <c r="O882" i="19"/>
  <c r="M883" i="19"/>
  <c r="N883" i="19"/>
  <c r="O883" i="19"/>
  <c r="M884" i="19"/>
  <c r="N884" i="19"/>
  <c r="O884" i="19"/>
  <c r="M885" i="19"/>
  <c r="N885" i="19"/>
  <c r="O885" i="19"/>
  <c r="M886" i="19"/>
  <c r="N886" i="19"/>
  <c r="O886" i="19"/>
  <c r="M887" i="19"/>
  <c r="N887" i="19"/>
  <c r="O887" i="19"/>
  <c r="M888" i="19"/>
  <c r="N888" i="19"/>
  <c r="O888" i="19"/>
  <c r="M889" i="19"/>
  <c r="N889" i="19"/>
  <c r="O889" i="19"/>
  <c r="M890" i="19"/>
  <c r="N890" i="19"/>
  <c r="O890" i="19"/>
  <c r="M891" i="19"/>
  <c r="N891" i="19"/>
  <c r="O891" i="19"/>
  <c r="M892" i="19"/>
  <c r="N892" i="19"/>
  <c r="O892" i="19"/>
  <c r="M893" i="19"/>
  <c r="N893" i="19"/>
  <c r="O893" i="19"/>
  <c r="M894" i="19"/>
  <c r="N894" i="19"/>
  <c r="O894" i="19"/>
  <c r="M895" i="19"/>
  <c r="N895" i="19"/>
  <c r="O895" i="19"/>
  <c r="M896" i="19"/>
  <c r="N896" i="19"/>
  <c r="O896" i="19"/>
  <c r="M897" i="19"/>
  <c r="N897" i="19"/>
  <c r="O897" i="19"/>
  <c r="M898" i="19"/>
  <c r="N898" i="19"/>
  <c r="O898" i="19"/>
  <c r="M899" i="19"/>
  <c r="N899" i="19"/>
  <c r="O899" i="19"/>
  <c r="M900" i="19"/>
  <c r="N900" i="19"/>
  <c r="O900" i="19"/>
  <c r="M901" i="19"/>
  <c r="N901" i="19"/>
  <c r="O901" i="19"/>
  <c r="M902" i="19"/>
  <c r="N902" i="19"/>
  <c r="O902" i="19"/>
  <c r="M903" i="19"/>
  <c r="N903" i="19"/>
  <c r="O903" i="19"/>
  <c r="M904" i="19"/>
  <c r="N904" i="19"/>
  <c r="O904" i="19"/>
  <c r="M905" i="19"/>
  <c r="N905" i="19"/>
  <c r="O905" i="19"/>
  <c r="M906" i="19"/>
  <c r="N906" i="19"/>
  <c r="O906" i="19"/>
  <c r="M907" i="19"/>
  <c r="N907" i="19"/>
  <c r="O907" i="19"/>
  <c r="M908" i="19"/>
  <c r="N908" i="19"/>
  <c r="O908" i="19"/>
  <c r="M909" i="19"/>
  <c r="N909" i="19"/>
  <c r="O909" i="19"/>
  <c r="M910" i="19"/>
  <c r="N910" i="19"/>
  <c r="O910" i="19"/>
  <c r="M911" i="19"/>
  <c r="N911" i="19"/>
  <c r="O911" i="19"/>
  <c r="M912" i="19"/>
  <c r="N912" i="19"/>
  <c r="O912" i="19"/>
  <c r="M913" i="19"/>
  <c r="N913" i="19"/>
  <c r="O913" i="19"/>
  <c r="M914" i="19"/>
  <c r="N914" i="19"/>
  <c r="O914" i="19"/>
  <c r="M915" i="19"/>
  <c r="N915" i="19"/>
  <c r="O915" i="19"/>
  <c r="M916" i="19"/>
  <c r="N916" i="19"/>
  <c r="O916" i="19"/>
  <c r="M917" i="19"/>
  <c r="N917" i="19"/>
  <c r="O917" i="19"/>
  <c r="M918" i="19"/>
  <c r="N918" i="19"/>
  <c r="O918" i="19"/>
  <c r="M919" i="19"/>
  <c r="N919" i="19"/>
  <c r="O919" i="19"/>
  <c r="M920" i="19"/>
  <c r="N920" i="19"/>
  <c r="O920" i="19"/>
  <c r="M921" i="19"/>
  <c r="N921" i="19"/>
  <c r="O921" i="19"/>
  <c r="M922" i="19"/>
  <c r="N922" i="19"/>
  <c r="O922" i="19"/>
  <c r="M923" i="19"/>
  <c r="N923" i="19"/>
  <c r="O923" i="19"/>
  <c r="M924" i="19"/>
  <c r="N924" i="19"/>
  <c r="O924" i="19"/>
  <c r="M925" i="19"/>
  <c r="N925" i="19"/>
  <c r="O925" i="19"/>
  <c r="M926" i="19"/>
  <c r="N926" i="19"/>
  <c r="O926" i="19"/>
  <c r="M927" i="19"/>
  <c r="N927" i="19"/>
  <c r="O927" i="19"/>
  <c r="M928" i="19"/>
  <c r="N928" i="19"/>
  <c r="O928" i="19"/>
  <c r="M929" i="19"/>
  <c r="N929" i="19"/>
  <c r="O929" i="19"/>
  <c r="M930" i="19"/>
  <c r="N930" i="19"/>
  <c r="O930" i="19"/>
  <c r="M931" i="19"/>
  <c r="N931" i="19"/>
  <c r="O931" i="19"/>
  <c r="M932" i="19"/>
  <c r="N932" i="19"/>
  <c r="O932" i="19"/>
  <c r="M933" i="19"/>
  <c r="N933" i="19"/>
  <c r="O933" i="19"/>
  <c r="M934" i="19"/>
  <c r="N934" i="19"/>
  <c r="O934" i="19"/>
  <c r="M935" i="19"/>
  <c r="N935" i="19"/>
  <c r="O935" i="19"/>
  <c r="M936" i="19"/>
  <c r="N936" i="19"/>
  <c r="O936" i="19"/>
  <c r="M937" i="19"/>
  <c r="N937" i="19"/>
  <c r="O937" i="19"/>
  <c r="M938" i="19"/>
  <c r="N938" i="19"/>
  <c r="O938" i="19"/>
  <c r="M939" i="19"/>
  <c r="N939" i="19"/>
  <c r="O939" i="19"/>
  <c r="M940" i="19"/>
  <c r="N940" i="19"/>
  <c r="O940" i="19"/>
  <c r="M941" i="19"/>
  <c r="N941" i="19"/>
  <c r="O941" i="19"/>
  <c r="M942" i="19"/>
  <c r="N942" i="19"/>
  <c r="O942" i="19"/>
  <c r="M943" i="19"/>
  <c r="N943" i="19"/>
  <c r="O943" i="19"/>
  <c r="M944" i="19"/>
  <c r="N944" i="19"/>
  <c r="O944" i="19"/>
  <c r="M945" i="19"/>
  <c r="N945" i="19"/>
  <c r="O945" i="19"/>
  <c r="M946" i="19"/>
  <c r="N946" i="19"/>
  <c r="O946" i="19"/>
  <c r="M947" i="19"/>
  <c r="N947" i="19"/>
  <c r="O947" i="19"/>
  <c r="M948" i="19"/>
  <c r="N948" i="19"/>
  <c r="O948" i="19"/>
  <c r="M949" i="19"/>
  <c r="N949" i="19"/>
  <c r="O949" i="19"/>
  <c r="M950" i="19"/>
  <c r="N950" i="19"/>
  <c r="O950" i="19"/>
  <c r="M951" i="19"/>
  <c r="N951" i="19"/>
  <c r="O951" i="19"/>
  <c r="M952" i="19"/>
  <c r="N952" i="19"/>
  <c r="O952" i="19"/>
  <c r="M953" i="19"/>
  <c r="N953" i="19"/>
  <c r="O953" i="19"/>
  <c r="M954" i="19"/>
  <c r="N954" i="19"/>
  <c r="O954" i="19"/>
  <c r="M955" i="19"/>
  <c r="N955" i="19"/>
  <c r="O955" i="19"/>
  <c r="M956" i="19"/>
  <c r="N956" i="19"/>
  <c r="O956" i="19"/>
  <c r="M957" i="19"/>
  <c r="N957" i="19"/>
  <c r="O957" i="19"/>
  <c r="M958" i="19"/>
  <c r="N958" i="19"/>
  <c r="O958" i="19"/>
  <c r="M959" i="19"/>
  <c r="N959" i="19"/>
  <c r="O959" i="19"/>
  <c r="M960" i="19"/>
  <c r="N960" i="19"/>
  <c r="O960" i="19"/>
  <c r="M961" i="19"/>
  <c r="N961" i="19"/>
  <c r="O961" i="19"/>
  <c r="M962" i="19"/>
  <c r="N962" i="19"/>
  <c r="O962" i="19"/>
  <c r="M963" i="19"/>
  <c r="N963" i="19"/>
  <c r="O963" i="19"/>
  <c r="M964" i="19"/>
  <c r="N964" i="19"/>
  <c r="O964" i="19"/>
  <c r="M965" i="19"/>
  <c r="N965" i="19"/>
  <c r="O965" i="19"/>
  <c r="M966" i="19"/>
  <c r="N966" i="19"/>
  <c r="O966" i="19"/>
  <c r="M967" i="19"/>
  <c r="N967" i="19"/>
  <c r="O967" i="19"/>
  <c r="M968" i="19"/>
  <c r="N968" i="19"/>
  <c r="O968" i="19"/>
  <c r="M969" i="19"/>
  <c r="N969" i="19"/>
  <c r="O969" i="19"/>
  <c r="M970" i="19"/>
  <c r="N970" i="19"/>
  <c r="O970" i="19"/>
  <c r="M971" i="19"/>
  <c r="N971" i="19"/>
  <c r="O971" i="19"/>
  <c r="M972" i="19"/>
  <c r="N972" i="19"/>
  <c r="O972" i="19"/>
  <c r="M973" i="19"/>
  <c r="N973" i="19"/>
  <c r="O973" i="19"/>
  <c r="M974" i="19"/>
  <c r="N974" i="19"/>
  <c r="O974" i="19"/>
  <c r="M975" i="19"/>
  <c r="N975" i="19"/>
  <c r="O975" i="19"/>
  <c r="M976" i="19"/>
  <c r="N976" i="19"/>
  <c r="O976" i="19"/>
  <c r="M977" i="19"/>
  <c r="N977" i="19"/>
  <c r="O977" i="19"/>
  <c r="M978" i="19"/>
  <c r="N978" i="19"/>
  <c r="O978" i="19"/>
  <c r="M979" i="19"/>
  <c r="N979" i="19"/>
  <c r="O979" i="19"/>
  <c r="M980" i="19"/>
  <c r="N980" i="19"/>
  <c r="O980" i="19"/>
  <c r="M981" i="19"/>
  <c r="N981" i="19"/>
  <c r="O981" i="19"/>
  <c r="M982" i="19"/>
  <c r="N982" i="19"/>
  <c r="O982" i="19"/>
  <c r="M983" i="19"/>
  <c r="N983" i="19"/>
  <c r="O983" i="19"/>
  <c r="M984" i="19"/>
  <c r="N984" i="19"/>
  <c r="O984" i="19"/>
  <c r="M985" i="19"/>
  <c r="N985" i="19"/>
  <c r="O985" i="19"/>
  <c r="M986" i="19"/>
  <c r="N986" i="19"/>
  <c r="O986" i="19"/>
  <c r="M987" i="19"/>
  <c r="N987" i="19"/>
  <c r="O987" i="19"/>
  <c r="M988" i="19"/>
  <c r="N988" i="19"/>
  <c r="O988" i="19"/>
  <c r="M989" i="19"/>
  <c r="N989" i="19"/>
  <c r="O989" i="19"/>
  <c r="M990" i="19"/>
  <c r="N990" i="19"/>
  <c r="O990" i="19"/>
  <c r="M991" i="19"/>
  <c r="N991" i="19"/>
  <c r="O991" i="19"/>
  <c r="M992" i="19"/>
  <c r="N992" i="19"/>
  <c r="O992" i="19"/>
  <c r="M993" i="19"/>
  <c r="N993" i="19"/>
  <c r="O993" i="19"/>
  <c r="M994" i="19"/>
  <c r="N994" i="19"/>
  <c r="O994" i="19"/>
  <c r="M995" i="19"/>
  <c r="N995" i="19"/>
  <c r="O995" i="19"/>
  <c r="M996" i="19"/>
  <c r="N996" i="19"/>
  <c r="O996" i="19"/>
  <c r="M997" i="19"/>
  <c r="N997" i="19"/>
  <c r="O997" i="19"/>
  <c r="M998" i="19"/>
  <c r="N998" i="19"/>
  <c r="O998" i="19"/>
  <c r="M999" i="19"/>
  <c r="N999" i="19"/>
  <c r="O999" i="19"/>
  <c r="M1000" i="19"/>
  <c r="N1000" i="19"/>
  <c r="O1000" i="19"/>
  <c r="M1001" i="19"/>
  <c r="N1001" i="19"/>
  <c r="O1001" i="19"/>
  <c r="M1002" i="19"/>
  <c r="N1002" i="19"/>
  <c r="O1002" i="19"/>
  <c r="M1003" i="19"/>
  <c r="N1003" i="19"/>
  <c r="O1003" i="19"/>
  <c r="M1004" i="19"/>
  <c r="N1004" i="19"/>
  <c r="O1004" i="19"/>
  <c r="M1005" i="19"/>
  <c r="N1005" i="19"/>
  <c r="O1005" i="19"/>
  <c r="M1006" i="19"/>
  <c r="N1006" i="19"/>
  <c r="O1006" i="19"/>
  <c r="M1007" i="19"/>
  <c r="N1007" i="19"/>
  <c r="O1007" i="19"/>
  <c r="M1008" i="19"/>
  <c r="N1008" i="19"/>
  <c r="O1008" i="19"/>
  <c r="M1009" i="19"/>
  <c r="N1009" i="19"/>
  <c r="O1009" i="19"/>
  <c r="M1010" i="19"/>
  <c r="N1010" i="19"/>
  <c r="O1010" i="19"/>
  <c r="M1011" i="19"/>
  <c r="N1011" i="19"/>
  <c r="O1011" i="19"/>
  <c r="M1012" i="19"/>
  <c r="N1012" i="19"/>
  <c r="O1012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T9" i="19"/>
  <c r="T10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Q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Q6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Q7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Q8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Q9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Q10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Q11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Q1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Q13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Q14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Q1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Q1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Q1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Q18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Q19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Q20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Q21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Q22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Q23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Q24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Q25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Q26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Q27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Q2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Q29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Q30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Q31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Q32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Q33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Q34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Q35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Q36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Q37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Q3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Q39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Q4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Q41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Q42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Q43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Q44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Q45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Q46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Q47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Q4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Q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Q5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Q5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Q52" i="19"/>
  <c r="T6" i="19"/>
  <c r="T7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427" i="19"/>
  <c r="Q428" i="19"/>
  <c r="Q429" i="19"/>
  <c r="Q430" i="19"/>
  <c r="Q431" i="19"/>
  <c r="Q432" i="19"/>
  <c r="Q433" i="19"/>
  <c r="Q434" i="19"/>
  <c r="Q435" i="19"/>
  <c r="Q436" i="19"/>
  <c r="Q437" i="19"/>
  <c r="Q438" i="19"/>
  <c r="Q439" i="19"/>
  <c r="Q440" i="19"/>
  <c r="Q441" i="19"/>
  <c r="Q442" i="19"/>
  <c r="Q443" i="19"/>
  <c r="Q444" i="19"/>
  <c r="Q445" i="19"/>
  <c r="Q446" i="19"/>
  <c r="Q447" i="19"/>
  <c r="Q448" i="19"/>
  <c r="Q449" i="19"/>
  <c r="Q450" i="19"/>
  <c r="Q451" i="19"/>
  <c r="Q452" i="19"/>
  <c r="Q453" i="19"/>
  <c r="Q454" i="19"/>
  <c r="Q455" i="19"/>
  <c r="Q456" i="19"/>
  <c r="Q457" i="19"/>
  <c r="Q458" i="19"/>
  <c r="Q459" i="19"/>
  <c r="Q460" i="19"/>
  <c r="Q461" i="19"/>
  <c r="Q462" i="19"/>
  <c r="Q463" i="19"/>
  <c r="Q464" i="19"/>
  <c r="Q465" i="19"/>
  <c r="Q466" i="19"/>
  <c r="Q467" i="19"/>
  <c r="Q468" i="19"/>
  <c r="Q469" i="19"/>
  <c r="Q470" i="19"/>
  <c r="Q471" i="19"/>
  <c r="Q472" i="19"/>
  <c r="Q473" i="19"/>
  <c r="Q474" i="19"/>
  <c r="Q475" i="19"/>
  <c r="Q476" i="19"/>
  <c r="Q477" i="19"/>
  <c r="Q478" i="19"/>
  <c r="Q479" i="19"/>
  <c r="Q480" i="19"/>
  <c r="Q481" i="19"/>
  <c r="Q482" i="19"/>
  <c r="Q483" i="19"/>
  <c r="Q484" i="19"/>
  <c r="Q485" i="19"/>
  <c r="Q486" i="19"/>
  <c r="Q487" i="19"/>
  <c r="Q488" i="19"/>
  <c r="Q489" i="19"/>
  <c r="Q490" i="19"/>
  <c r="Q491" i="19"/>
  <c r="Q492" i="19"/>
  <c r="Q493" i="19"/>
  <c r="Q494" i="19"/>
  <c r="Q495" i="19"/>
  <c r="Q496" i="19"/>
  <c r="Q497" i="19"/>
  <c r="Q498" i="19"/>
  <c r="Q499" i="19"/>
  <c r="Q500" i="19"/>
  <c r="Q501" i="19"/>
  <c r="Q502" i="19"/>
  <c r="Q503" i="19"/>
  <c r="Q504" i="19"/>
  <c r="Q505" i="19"/>
  <c r="Q506" i="19"/>
  <c r="Q507" i="19"/>
  <c r="Q508" i="19"/>
  <c r="Q509" i="19"/>
  <c r="Q510" i="19"/>
  <c r="Q511" i="19"/>
  <c r="Q512" i="19"/>
  <c r="Q513" i="19"/>
  <c r="Q514" i="19"/>
  <c r="Q515" i="19"/>
  <c r="Q516" i="19"/>
  <c r="Q517" i="19"/>
  <c r="Q518" i="19"/>
  <c r="Q519" i="19"/>
  <c r="Q520" i="19"/>
  <c r="Q521" i="19"/>
  <c r="Q522" i="19"/>
  <c r="Q523" i="19"/>
  <c r="Q524" i="19"/>
  <c r="Q525" i="19"/>
  <c r="Q526" i="19"/>
  <c r="Q527" i="19"/>
  <c r="Q528" i="19"/>
  <c r="Q529" i="19"/>
  <c r="Q530" i="19"/>
  <c r="Q531" i="19"/>
  <c r="Q532" i="19"/>
  <c r="Q533" i="19"/>
  <c r="Q534" i="19"/>
  <c r="Q535" i="19"/>
  <c r="Q536" i="19"/>
  <c r="Q537" i="19"/>
  <c r="Q538" i="19"/>
  <c r="Q539" i="19"/>
  <c r="Q540" i="19"/>
  <c r="Q541" i="19"/>
  <c r="Q542" i="19"/>
  <c r="Q543" i="19"/>
  <c r="Q544" i="19"/>
  <c r="Q545" i="19"/>
  <c r="Q546" i="19"/>
  <c r="Q547" i="19"/>
  <c r="Q548" i="19"/>
  <c r="Q549" i="19"/>
  <c r="Q550" i="19"/>
  <c r="Q551" i="19"/>
  <c r="Q552" i="19"/>
  <c r="Q553" i="19"/>
  <c r="Q554" i="19"/>
  <c r="Q555" i="19"/>
  <c r="Q556" i="19"/>
  <c r="Q557" i="19"/>
  <c r="Q558" i="19"/>
  <c r="Q559" i="19"/>
  <c r="Q560" i="19"/>
  <c r="Q561" i="19"/>
  <c r="Q562" i="19"/>
  <c r="Q563" i="19"/>
  <c r="Q564" i="19"/>
  <c r="Q565" i="19"/>
  <c r="Q566" i="19"/>
  <c r="Q567" i="19"/>
  <c r="Q568" i="19"/>
  <c r="Q569" i="19"/>
  <c r="Q570" i="19"/>
  <c r="Q571" i="19"/>
  <c r="Q572" i="19"/>
  <c r="Q573" i="19"/>
  <c r="Q574" i="19"/>
  <c r="Q575" i="19"/>
  <c r="Q576" i="19"/>
  <c r="Q577" i="19"/>
  <c r="Q578" i="19"/>
  <c r="Q579" i="19"/>
  <c r="Q580" i="19"/>
  <c r="Q581" i="19"/>
  <c r="Q582" i="19"/>
  <c r="Q583" i="19"/>
  <c r="Q584" i="19"/>
  <c r="Q585" i="19"/>
  <c r="Q586" i="19"/>
  <c r="Q587" i="19"/>
  <c r="Q588" i="19"/>
  <c r="Q589" i="19"/>
  <c r="Q590" i="19"/>
  <c r="Q591" i="19"/>
  <c r="Q592" i="19"/>
  <c r="Q593" i="19"/>
  <c r="Q594" i="19"/>
  <c r="Q595" i="19"/>
  <c r="Q596" i="19"/>
  <c r="Q597" i="19"/>
  <c r="Q598" i="19"/>
  <c r="Q599" i="19"/>
  <c r="Q600" i="19"/>
  <c r="Q601" i="19"/>
  <c r="Q602" i="19"/>
  <c r="Q603" i="19"/>
  <c r="Q604" i="19"/>
  <c r="Q605" i="19"/>
  <c r="Q606" i="19"/>
  <c r="Q607" i="19"/>
  <c r="Q608" i="19"/>
  <c r="Q609" i="19"/>
  <c r="Q610" i="19"/>
  <c r="Q611" i="19"/>
  <c r="Q612" i="19"/>
  <c r="Q613" i="19"/>
  <c r="Q614" i="19"/>
  <c r="Q615" i="19"/>
  <c r="Q616" i="19"/>
  <c r="Q617" i="19"/>
  <c r="Q618" i="19"/>
  <c r="Q619" i="19"/>
  <c r="Q620" i="19"/>
  <c r="Q621" i="19"/>
  <c r="Q622" i="19"/>
  <c r="Q623" i="19"/>
  <c r="Q624" i="19"/>
  <c r="Q625" i="19"/>
  <c r="Q626" i="19"/>
  <c r="Q627" i="19"/>
  <c r="Q628" i="19"/>
  <c r="Q629" i="19"/>
  <c r="Q630" i="19"/>
  <c r="Q631" i="19"/>
  <c r="Q632" i="19"/>
  <c r="Q633" i="19"/>
  <c r="Q634" i="19"/>
  <c r="Q635" i="19"/>
  <c r="Q636" i="19"/>
  <c r="Q637" i="19"/>
  <c r="Q638" i="19"/>
  <c r="Q639" i="19"/>
  <c r="Q640" i="19"/>
  <c r="Q641" i="19"/>
  <c r="Q642" i="19"/>
  <c r="Q643" i="19"/>
  <c r="Q644" i="19"/>
  <c r="Q645" i="19"/>
  <c r="Q646" i="19"/>
  <c r="Q647" i="19"/>
  <c r="Q648" i="19"/>
  <c r="Q649" i="19"/>
  <c r="Q650" i="19"/>
  <c r="Q651" i="19"/>
  <c r="Q652" i="19"/>
  <c r="Q653" i="19"/>
  <c r="Q654" i="19"/>
  <c r="Q655" i="19"/>
  <c r="Q656" i="19"/>
  <c r="Q657" i="19"/>
  <c r="Q658" i="19"/>
  <c r="Q659" i="19"/>
  <c r="Q660" i="19"/>
  <c r="Q661" i="19"/>
  <c r="Q662" i="19"/>
  <c r="Q663" i="19"/>
  <c r="Q664" i="19"/>
  <c r="Q665" i="19"/>
  <c r="Q666" i="19"/>
  <c r="Q667" i="19"/>
  <c r="Q668" i="19"/>
  <c r="Q669" i="19"/>
  <c r="Q670" i="19"/>
  <c r="Q671" i="19"/>
  <c r="Q672" i="19"/>
  <c r="Q673" i="19"/>
  <c r="Q674" i="19"/>
  <c r="Q675" i="19"/>
  <c r="Q676" i="19"/>
  <c r="Q677" i="19"/>
  <c r="Q678" i="19"/>
  <c r="Q679" i="19"/>
  <c r="Q680" i="19"/>
  <c r="Q681" i="19"/>
  <c r="Q682" i="19"/>
  <c r="Q683" i="19"/>
  <c r="Q684" i="19"/>
  <c r="Q685" i="19"/>
  <c r="Q686" i="19"/>
  <c r="Q687" i="19"/>
  <c r="Q688" i="19"/>
  <c r="Q689" i="19"/>
  <c r="Q690" i="19"/>
  <c r="Q691" i="19"/>
  <c r="Q692" i="19"/>
  <c r="Q693" i="19"/>
  <c r="Q694" i="19"/>
  <c r="Q695" i="19"/>
  <c r="Q696" i="19"/>
  <c r="Q697" i="19"/>
  <c r="Q698" i="19"/>
  <c r="Q699" i="19"/>
  <c r="Q700" i="19"/>
  <c r="Q701" i="19"/>
  <c r="Q702" i="19"/>
  <c r="Q703" i="19"/>
  <c r="Q704" i="19"/>
  <c r="Q705" i="19"/>
  <c r="Q706" i="19"/>
  <c r="Q707" i="19"/>
  <c r="Q708" i="19"/>
  <c r="Q709" i="19"/>
  <c r="Q710" i="19"/>
  <c r="Q711" i="19"/>
  <c r="Q712" i="19"/>
  <c r="Q713" i="19"/>
  <c r="Q714" i="19"/>
  <c r="Q715" i="19"/>
  <c r="Q716" i="19"/>
  <c r="Q717" i="19"/>
  <c r="Q718" i="19"/>
  <c r="Q719" i="19"/>
  <c r="Q720" i="19"/>
  <c r="Q721" i="19"/>
  <c r="Q722" i="19"/>
  <c r="Q723" i="19"/>
  <c r="Q724" i="19"/>
  <c r="Q725" i="19"/>
  <c r="Q726" i="19"/>
  <c r="Q727" i="19"/>
  <c r="Q728" i="19"/>
  <c r="Q729" i="19"/>
  <c r="Q730" i="19"/>
  <c r="Q731" i="19"/>
  <c r="Q732" i="19"/>
  <c r="Q733" i="19"/>
  <c r="Q734" i="19"/>
  <c r="Q735" i="19"/>
  <c r="Q736" i="19"/>
  <c r="Q737" i="19"/>
  <c r="Q738" i="19"/>
  <c r="Q739" i="19"/>
  <c r="Q740" i="19"/>
  <c r="Q741" i="19"/>
  <c r="Q742" i="19"/>
  <c r="Q743" i="19"/>
  <c r="Q744" i="19"/>
  <c r="Q745" i="19"/>
  <c r="Q746" i="19"/>
  <c r="Q747" i="19"/>
  <c r="Q748" i="19"/>
  <c r="Q749" i="19"/>
  <c r="Q750" i="19"/>
  <c r="Q751" i="19"/>
  <c r="Q752" i="19"/>
  <c r="Q753" i="19"/>
  <c r="Q754" i="19"/>
  <c r="Q755" i="19"/>
  <c r="Q756" i="19"/>
  <c r="Q757" i="19"/>
  <c r="Q758" i="19"/>
  <c r="Q759" i="19"/>
  <c r="Q760" i="19"/>
  <c r="Q761" i="19"/>
  <c r="Q762" i="19"/>
  <c r="Q763" i="19"/>
  <c r="Q764" i="19"/>
  <c r="Q765" i="19"/>
  <c r="Q766" i="19"/>
  <c r="Q767" i="19"/>
  <c r="Q768" i="19"/>
  <c r="Q769" i="19"/>
  <c r="Q770" i="19"/>
  <c r="Q771" i="19"/>
  <c r="Q772" i="19"/>
  <c r="Q773" i="19"/>
  <c r="Q774" i="19"/>
  <c r="Q775" i="19"/>
  <c r="Q776" i="19"/>
  <c r="Q777" i="19"/>
  <c r="Q778" i="19"/>
  <c r="Q779" i="19"/>
  <c r="Q780" i="19"/>
  <c r="Q781" i="19"/>
  <c r="Q782" i="19"/>
  <c r="Q783" i="19"/>
  <c r="Q784" i="19"/>
  <c r="Q785" i="19"/>
  <c r="Q786" i="19"/>
  <c r="Q787" i="19"/>
  <c r="Q788" i="19"/>
  <c r="Q789" i="19"/>
  <c r="Q790" i="19"/>
  <c r="Q791" i="19"/>
  <c r="Q792" i="19"/>
  <c r="Q793" i="19"/>
  <c r="Q794" i="19"/>
  <c r="Q795" i="19"/>
  <c r="Q796" i="19"/>
  <c r="Q797" i="19"/>
  <c r="Q798" i="19"/>
  <c r="Q799" i="19"/>
  <c r="Q800" i="19"/>
  <c r="Q801" i="19"/>
  <c r="Q802" i="19"/>
  <c r="Q803" i="19"/>
  <c r="Q804" i="19"/>
  <c r="Q805" i="19"/>
  <c r="Q806" i="19"/>
  <c r="Q807" i="19"/>
  <c r="Q808" i="19"/>
  <c r="Q809" i="19"/>
  <c r="Q810" i="19"/>
  <c r="Q811" i="19"/>
  <c r="Q812" i="19"/>
  <c r="Q813" i="19"/>
  <c r="Q814" i="19"/>
  <c r="Q815" i="19"/>
  <c r="Q816" i="19"/>
  <c r="Q817" i="19"/>
  <c r="Q818" i="19"/>
  <c r="Q819" i="19"/>
  <c r="Q820" i="19"/>
  <c r="Q821" i="19"/>
  <c r="Q822" i="19"/>
  <c r="Q823" i="19"/>
  <c r="Q824" i="19"/>
  <c r="Q825" i="19"/>
  <c r="Q826" i="19"/>
  <c r="Q827" i="19"/>
  <c r="Q828" i="19"/>
  <c r="Q829" i="19"/>
  <c r="Q830" i="19"/>
  <c r="Q831" i="19"/>
  <c r="Q832" i="19"/>
  <c r="Q833" i="19"/>
  <c r="Q834" i="19"/>
  <c r="Q835" i="19"/>
  <c r="Q836" i="19"/>
  <c r="Q837" i="19"/>
  <c r="Q838" i="19"/>
  <c r="Q839" i="19"/>
  <c r="Q840" i="19"/>
  <c r="Q841" i="19"/>
  <c r="Q842" i="19"/>
  <c r="Q843" i="19"/>
  <c r="Q844" i="19"/>
  <c r="Q845" i="19"/>
  <c r="Q846" i="19"/>
  <c r="Q847" i="19"/>
  <c r="Q848" i="19"/>
  <c r="Q849" i="19"/>
  <c r="Q850" i="19"/>
  <c r="Q851" i="19"/>
  <c r="Q852" i="19"/>
  <c r="Q853" i="19"/>
  <c r="Q854" i="19"/>
  <c r="Q855" i="19"/>
  <c r="Q856" i="19"/>
  <c r="Q857" i="19"/>
  <c r="Q858" i="19"/>
  <c r="Q859" i="19"/>
  <c r="Q860" i="19"/>
  <c r="Q861" i="19"/>
  <c r="Q862" i="19"/>
  <c r="Q863" i="19"/>
  <c r="Q864" i="19"/>
  <c r="Q865" i="19"/>
  <c r="Q866" i="19"/>
  <c r="Q867" i="19"/>
  <c r="Q868" i="19"/>
  <c r="Q869" i="19"/>
  <c r="Q870" i="19"/>
  <c r="Q871" i="19"/>
  <c r="Q872" i="19"/>
  <c r="Q873" i="19"/>
  <c r="Q874" i="19"/>
  <c r="Q875" i="19"/>
  <c r="Q876" i="19"/>
  <c r="Q877" i="19"/>
  <c r="Q878" i="19"/>
  <c r="Q879" i="19"/>
  <c r="Q880" i="19"/>
  <c r="Q881" i="19"/>
  <c r="Q882" i="19"/>
  <c r="Q883" i="19"/>
  <c r="Q884" i="19"/>
  <c r="Q885" i="19"/>
  <c r="Q886" i="19"/>
  <c r="Q887" i="19"/>
  <c r="Q888" i="19"/>
  <c r="Q889" i="19"/>
  <c r="Q890" i="19"/>
  <c r="Q891" i="19"/>
  <c r="Q892" i="19"/>
  <c r="Q893" i="19"/>
  <c r="Q894" i="19"/>
  <c r="Q895" i="19"/>
  <c r="Q896" i="19"/>
  <c r="Q897" i="19"/>
  <c r="Q898" i="19"/>
  <c r="Q899" i="19"/>
  <c r="Q900" i="19"/>
  <c r="Q901" i="19"/>
  <c r="Q902" i="19"/>
  <c r="Q903" i="19"/>
  <c r="Q904" i="19"/>
  <c r="Q905" i="19"/>
  <c r="Q906" i="19"/>
  <c r="Q907" i="19"/>
  <c r="Q908" i="19"/>
  <c r="Q909" i="19"/>
  <c r="Q910" i="19"/>
  <c r="Q911" i="19"/>
  <c r="Q912" i="19"/>
  <c r="Q913" i="19"/>
  <c r="Q914" i="19"/>
  <c r="Q915" i="19"/>
  <c r="Q916" i="19"/>
  <c r="Q917" i="19"/>
  <c r="Q918" i="19"/>
  <c r="Q919" i="19"/>
  <c r="Q920" i="19"/>
  <c r="Q921" i="19"/>
  <c r="Q922" i="19"/>
  <c r="Q923" i="19"/>
  <c r="Q924" i="19"/>
  <c r="Q925" i="19"/>
  <c r="Q926" i="19"/>
  <c r="Q927" i="19"/>
  <c r="Q928" i="19"/>
  <c r="Q929" i="19"/>
  <c r="Q930" i="19"/>
  <c r="Q931" i="19"/>
  <c r="Q932" i="19"/>
  <c r="Q933" i="19"/>
  <c r="Q934" i="19"/>
  <c r="Q935" i="19"/>
  <c r="Q936" i="19"/>
  <c r="Q937" i="19"/>
  <c r="Q938" i="19"/>
  <c r="Q939" i="19"/>
  <c r="Q940" i="19"/>
  <c r="Q941" i="19"/>
  <c r="Q942" i="19"/>
  <c r="Q943" i="19"/>
  <c r="Q944" i="19"/>
  <c r="Q945" i="19"/>
  <c r="Q946" i="19"/>
  <c r="Q947" i="19"/>
  <c r="Q948" i="19"/>
  <c r="Q949" i="19"/>
  <c r="Q950" i="19"/>
  <c r="Q951" i="19"/>
  <c r="Q952" i="19"/>
  <c r="Q953" i="19"/>
  <c r="Q954" i="19"/>
  <c r="Q955" i="19"/>
  <c r="Q956" i="19"/>
  <c r="Q957" i="19"/>
  <c r="Q958" i="19"/>
  <c r="Q959" i="19"/>
  <c r="Q960" i="19"/>
  <c r="Q961" i="19"/>
  <c r="Q962" i="19"/>
  <c r="Q963" i="19"/>
  <c r="Q964" i="19"/>
  <c r="Q965" i="19"/>
  <c r="Q966" i="19"/>
  <c r="Q967" i="19"/>
  <c r="Q968" i="19"/>
  <c r="Q969" i="19"/>
  <c r="Q970" i="19"/>
  <c r="Q971" i="19"/>
  <c r="Q972" i="19"/>
  <c r="Q973" i="19"/>
  <c r="Q974" i="19"/>
  <c r="Q975" i="19"/>
  <c r="Q976" i="19"/>
  <c r="Q977" i="19"/>
  <c r="Q978" i="19"/>
  <c r="Q979" i="19"/>
  <c r="Q980" i="19"/>
  <c r="Q981" i="19"/>
  <c r="Q982" i="19"/>
  <c r="Q983" i="19"/>
  <c r="Q984" i="19"/>
  <c r="Q985" i="19"/>
  <c r="Q986" i="19"/>
  <c r="Q987" i="19"/>
  <c r="Q988" i="19"/>
  <c r="Q989" i="19"/>
  <c r="Q990" i="19"/>
  <c r="Q991" i="19"/>
  <c r="Q992" i="19"/>
  <c r="Q993" i="19"/>
  <c r="Q994" i="19"/>
  <c r="Q995" i="19"/>
  <c r="Q996" i="19"/>
  <c r="Q997" i="19"/>
  <c r="Q998" i="19"/>
  <c r="Q999" i="19"/>
  <c r="Q1000" i="19"/>
  <c r="Q1001" i="19"/>
  <c r="Q1002" i="19"/>
  <c r="Q1003" i="19"/>
  <c r="Q1004" i="19"/>
  <c r="Q1005" i="19"/>
  <c r="Q1006" i="19"/>
  <c r="Q1007" i="19"/>
  <c r="Q1008" i="19"/>
  <c r="Q1009" i="19"/>
  <c r="Q1010" i="19"/>
  <c r="Q1011" i="19"/>
  <c r="Q101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301" i="19"/>
  <c r="P302" i="19"/>
  <c r="P303" i="19"/>
  <c r="P304" i="19"/>
  <c r="P305" i="19"/>
  <c r="P306" i="19"/>
  <c r="P307" i="19"/>
  <c r="P308" i="19"/>
  <c r="P309" i="19"/>
  <c r="P310" i="19"/>
  <c r="P311" i="19"/>
  <c r="P312" i="19"/>
  <c r="P313" i="19"/>
  <c r="P314" i="19"/>
  <c r="P315" i="19"/>
  <c r="P316" i="19"/>
  <c r="P317" i="19"/>
  <c r="P318" i="19"/>
  <c r="P319" i="19"/>
  <c r="P320" i="19"/>
  <c r="P321" i="19"/>
  <c r="P322" i="19"/>
  <c r="P323" i="19"/>
  <c r="P324" i="19"/>
  <c r="P325" i="19"/>
  <c r="P326" i="19"/>
  <c r="P327" i="19"/>
  <c r="P328" i="19"/>
  <c r="P329" i="19"/>
  <c r="P330" i="19"/>
  <c r="P331" i="19"/>
  <c r="P332" i="19"/>
  <c r="P333" i="19"/>
  <c r="P334" i="19"/>
  <c r="P335" i="19"/>
  <c r="P336" i="19"/>
  <c r="P337" i="19"/>
  <c r="P338" i="19"/>
  <c r="P339" i="19"/>
  <c r="P340" i="19"/>
  <c r="P341" i="19"/>
  <c r="P342" i="19"/>
  <c r="P343" i="19"/>
  <c r="P344" i="19"/>
  <c r="P345" i="19"/>
  <c r="P346" i="19"/>
  <c r="P347" i="19"/>
  <c r="P348" i="19"/>
  <c r="P349" i="19"/>
  <c r="P350" i="19"/>
  <c r="P351" i="19"/>
  <c r="P352" i="19"/>
  <c r="P353" i="19"/>
  <c r="P354" i="19"/>
  <c r="P355" i="19"/>
  <c r="P356" i="19"/>
  <c r="P357" i="19"/>
  <c r="P358" i="19"/>
  <c r="P359" i="19"/>
  <c r="P360" i="19"/>
  <c r="P361" i="19"/>
  <c r="P362" i="19"/>
  <c r="P363" i="19"/>
  <c r="P364" i="19"/>
  <c r="P365" i="19"/>
  <c r="P366" i="19"/>
  <c r="P367" i="19"/>
  <c r="P368" i="19"/>
  <c r="P369" i="19"/>
  <c r="P370" i="19"/>
  <c r="P371" i="19"/>
  <c r="P372" i="19"/>
  <c r="P373" i="19"/>
  <c r="P374" i="19"/>
  <c r="P375" i="19"/>
  <c r="P376" i="19"/>
  <c r="P377" i="19"/>
  <c r="P378" i="19"/>
  <c r="P379" i="19"/>
  <c r="P380" i="19"/>
  <c r="P381" i="19"/>
  <c r="P382" i="19"/>
  <c r="P383" i="19"/>
  <c r="P384" i="19"/>
  <c r="P385" i="19"/>
  <c r="P386" i="19"/>
  <c r="P387" i="19"/>
  <c r="P388" i="19"/>
  <c r="P389" i="19"/>
  <c r="P390" i="19"/>
  <c r="P391" i="19"/>
  <c r="P392" i="19"/>
  <c r="P393" i="19"/>
  <c r="P394" i="19"/>
  <c r="P395" i="19"/>
  <c r="P396" i="19"/>
  <c r="P397" i="19"/>
  <c r="P398" i="19"/>
  <c r="P399" i="19"/>
  <c r="P400" i="19"/>
  <c r="P401" i="19"/>
  <c r="P402" i="19"/>
  <c r="P403" i="19"/>
  <c r="P404" i="19"/>
  <c r="P405" i="19"/>
  <c r="P406" i="19"/>
  <c r="P407" i="19"/>
  <c r="P408" i="19"/>
  <c r="P409" i="19"/>
  <c r="P410" i="19"/>
  <c r="P411" i="19"/>
  <c r="P412" i="19"/>
  <c r="P413" i="19"/>
  <c r="P414" i="19"/>
  <c r="P415" i="19"/>
  <c r="P416" i="19"/>
  <c r="P417" i="19"/>
  <c r="P418" i="19"/>
  <c r="P419" i="19"/>
  <c r="P420" i="19"/>
  <c r="P421" i="19"/>
  <c r="P422" i="19"/>
  <c r="P423" i="19"/>
  <c r="P424" i="19"/>
  <c r="P425" i="19"/>
  <c r="P426" i="19"/>
  <c r="P427" i="19"/>
  <c r="P428" i="19"/>
  <c r="P429" i="19"/>
  <c r="P430" i="19"/>
  <c r="P431" i="19"/>
  <c r="P432" i="19"/>
  <c r="P433" i="19"/>
  <c r="P434" i="19"/>
  <c r="P435" i="19"/>
  <c r="P436" i="19"/>
  <c r="P437" i="19"/>
  <c r="P438" i="19"/>
  <c r="P439" i="19"/>
  <c r="P440" i="19"/>
  <c r="P441" i="19"/>
  <c r="P442" i="19"/>
  <c r="P443" i="19"/>
  <c r="P444" i="19"/>
  <c r="P445" i="19"/>
  <c r="P446" i="19"/>
  <c r="P447" i="19"/>
  <c r="P448" i="19"/>
  <c r="P449" i="19"/>
  <c r="P450" i="19"/>
  <c r="P451" i="19"/>
  <c r="P452" i="19"/>
  <c r="P453" i="19"/>
  <c r="P454" i="19"/>
  <c r="P455" i="19"/>
  <c r="P456" i="19"/>
  <c r="P457" i="19"/>
  <c r="P458" i="19"/>
  <c r="P459" i="19"/>
  <c r="P460" i="19"/>
  <c r="P461" i="19"/>
  <c r="P462" i="19"/>
  <c r="P463" i="19"/>
  <c r="P464" i="19"/>
  <c r="P465" i="19"/>
  <c r="P466" i="19"/>
  <c r="P467" i="19"/>
  <c r="P468" i="19"/>
  <c r="P469" i="19"/>
  <c r="P470" i="19"/>
  <c r="P471" i="19"/>
  <c r="P472" i="19"/>
  <c r="P473" i="19"/>
  <c r="P474" i="19"/>
  <c r="P475" i="19"/>
  <c r="P476" i="19"/>
  <c r="P477" i="19"/>
  <c r="P478" i="19"/>
  <c r="P479" i="19"/>
  <c r="P480" i="19"/>
  <c r="P481" i="19"/>
  <c r="P482" i="19"/>
  <c r="P483" i="19"/>
  <c r="P484" i="19"/>
  <c r="P485" i="19"/>
  <c r="P486" i="19"/>
  <c r="P487" i="19"/>
  <c r="P488" i="19"/>
  <c r="P489" i="19"/>
  <c r="P490" i="19"/>
  <c r="P491" i="19"/>
  <c r="P492" i="19"/>
  <c r="P493" i="19"/>
  <c r="P494" i="19"/>
  <c r="P495" i="19"/>
  <c r="P496" i="19"/>
  <c r="P497" i="19"/>
  <c r="P498" i="19"/>
  <c r="P499" i="19"/>
  <c r="P500" i="19"/>
  <c r="P501" i="19"/>
  <c r="P502" i="19"/>
  <c r="P503" i="19"/>
  <c r="P504" i="19"/>
  <c r="P505" i="19"/>
  <c r="P506" i="19"/>
  <c r="P507" i="19"/>
  <c r="P508" i="19"/>
  <c r="P509" i="19"/>
  <c r="P510" i="19"/>
  <c r="P511" i="19"/>
  <c r="P512" i="19"/>
  <c r="P513" i="19"/>
  <c r="P514" i="19"/>
  <c r="P515" i="19"/>
  <c r="P516" i="19"/>
  <c r="P517" i="19"/>
  <c r="P518" i="19"/>
  <c r="P519" i="19"/>
  <c r="P520" i="19"/>
  <c r="P521" i="19"/>
  <c r="P522" i="19"/>
  <c r="P523" i="19"/>
  <c r="P524" i="19"/>
  <c r="P525" i="19"/>
  <c r="P526" i="19"/>
  <c r="P527" i="19"/>
  <c r="P528" i="19"/>
  <c r="P529" i="19"/>
  <c r="P530" i="19"/>
  <c r="P531" i="19"/>
  <c r="P532" i="19"/>
  <c r="P533" i="19"/>
  <c r="P534" i="19"/>
  <c r="P535" i="19"/>
  <c r="P536" i="19"/>
  <c r="P537" i="19"/>
  <c r="P538" i="19"/>
  <c r="P539" i="19"/>
  <c r="P540" i="19"/>
  <c r="P541" i="19"/>
  <c r="P542" i="19"/>
  <c r="P543" i="19"/>
  <c r="P544" i="19"/>
  <c r="P545" i="19"/>
  <c r="P546" i="19"/>
  <c r="P547" i="19"/>
  <c r="P548" i="19"/>
  <c r="P549" i="19"/>
  <c r="P550" i="19"/>
  <c r="P551" i="19"/>
  <c r="P552" i="19"/>
  <c r="P553" i="19"/>
  <c r="P554" i="19"/>
  <c r="P555" i="19"/>
  <c r="P556" i="19"/>
  <c r="P557" i="19"/>
  <c r="P558" i="19"/>
  <c r="P559" i="19"/>
  <c r="P560" i="19"/>
  <c r="P561" i="19"/>
  <c r="P562" i="19"/>
  <c r="P563" i="19"/>
  <c r="P564" i="19"/>
  <c r="P565" i="19"/>
  <c r="P566" i="19"/>
  <c r="P567" i="19"/>
  <c r="P568" i="19"/>
  <c r="P569" i="19"/>
  <c r="P570" i="19"/>
  <c r="P571" i="19"/>
  <c r="P572" i="19"/>
  <c r="P573" i="19"/>
  <c r="P574" i="19"/>
  <c r="P575" i="19"/>
  <c r="P576" i="19"/>
  <c r="P577" i="19"/>
  <c r="P578" i="19"/>
  <c r="P579" i="19"/>
  <c r="P580" i="19"/>
  <c r="P581" i="19"/>
  <c r="P582" i="19"/>
  <c r="P583" i="19"/>
  <c r="P584" i="19"/>
  <c r="P585" i="19"/>
  <c r="P586" i="19"/>
  <c r="P587" i="19"/>
  <c r="P588" i="19"/>
  <c r="P589" i="19"/>
  <c r="P590" i="19"/>
  <c r="P591" i="19"/>
  <c r="P592" i="19"/>
  <c r="P593" i="19"/>
  <c r="P594" i="19"/>
  <c r="P595" i="19"/>
  <c r="P596" i="19"/>
  <c r="P597" i="19"/>
  <c r="P598" i="19"/>
  <c r="P599" i="19"/>
  <c r="P600" i="19"/>
  <c r="P601" i="19"/>
  <c r="P602" i="19"/>
  <c r="P603" i="19"/>
  <c r="P604" i="19"/>
  <c r="P605" i="19"/>
  <c r="P606" i="19"/>
  <c r="P607" i="19"/>
  <c r="P608" i="19"/>
  <c r="P609" i="19"/>
  <c r="P610" i="19"/>
  <c r="P611" i="19"/>
  <c r="P612" i="19"/>
  <c r="P613" i="19"/>
  <c r="P614" i="19"/>
  <c r="P615" i="19"/>
  <c r="P616" i="19"/>
  <c r="P617" i="19"/>
  <c r="P618" i="19"/>
  <c r="P619" i="19"/>
  <c r="P620" i="19"/>
  <c r="P621" i="19"/>
  <c r="P622" i="19"/>
  <c r="P623" i="19"/>
  <c r="P624" i="19"/>
  <c r="P625" i="19"/>
  <c r="P626" i="19"/>
  <c r="P627" i="19"/>
  <c r="P628" i="19"/>
  <c r="P629" i="19"/>
  <c r="P630" i="19"/>
  <c r="P631" i="19"/>
  <c r="P632" i="19"/>
  <c r="P633" i="19"/>
  <c r="P634" i="19"/>
  <c r="P635" i="19"/>
  <c r="P636" i="19"/>
  <c r="P637" i="19"/>
  <c r="P638" i="19"/>
  <c r="P639" i="19"/>
  <c r="P640" i="19"/>
  <c r="P641" i="19"/>
  <c r="P642" i="19"/>
  <c r="P643" i="19"/>
  <c r="P644" i="19"/>
  <c r="P645" i="19"/>
  <c r="P646" i="19"/>
  <c r="P647" i="19"/>
  <c r="P648" i="19"/>
  <c r="P649" i="19"/>
  <c r="P650" i="19"/>
  <c r="P651" i="19"/>
  <c r="P652" i="19"/>
  <c r="P653" i="19"/>
  <c r="P654" i="19"/>
  <c r="P655" i="19"/>
  <c r="P656" i="19"/>
  <c r="P657" i="19"/>
  <c r="P658" i="19"/>
  <c r="P659" i="19"/>
  <c r="P660" i="19"/>
  <c r="P661" i="19"/>
  <c r="P662" i="19"/>
  <c r="P663" i="19"/>
  <c r="P664" i="19"/>
  <c r="P665" i="19"/>
  <c r="P666" i="19"/>
  <c r="P667" i="19"/>
  <c r="P668" i="19"/>
  <c r="P669" i="19"/>
  <c r="P670" i="19"/>
  <c r="P671" i="19"/>
  <c r="P672" i="19"/>
  <c r="P673" i="19"/>
  <c r="P674" i="19"/>
  <c r="P675" i="19"/>
  <c r="P676" i="19"/>
  <c r="P677" i="19"/>
  <c r="P678" i="19"/>
  <c r="P679" i="19"/>
  <c r="P680" i="19"/>
  <c r="P681" i="19"/>
  <c r="P682" i="19"/>
  <c r="P683" i="19"/>
  <c r="P684" i="19"/>
  <c r="P685" i="19"/>
  <c r="P686" i="19"/>
  <c r="P687" i="19"/>
  <c r="P688" i="19"/>
  <c r="P689" i="19"/>
  <c r="P690" i="19"/>
  <c r="P691" i="19"/>
  <c r="P692" i="19"/>
  <c r="P693" i="19"/>
  <c r="P694" i="19"/>
  <c r="P695" i="19"/>
  <c r="P696" i="19"/>
  <c r="P697" i="19"/>
  <c r="P698" i="19"/>
  <c r="P699" i="19"/>
  <c r="P700" i="19"/>
  <c r="P701" i="19"/>
  <c r="P702" i="19"/>
  <c r="P703" i="19"/>
  <c r="P704" i="19"/>
  <c r="P705" i="19"/>
  <c r="P706" i="19"/>
  <c r="P707" i="19"/>
  <c r="P708" i="19"/>
  <c r="P709" i="19"/>
  <c r="P710" i="19"/>
  <c r="P711" i="19"/>
  <c r="P712" i="19"/>
  <c r="P713" i="19"/>
  <c r="P714" i="19"/>
  <c r="P715" i="19"/>
  <c r="P716" i="19"/>
  <c r="P717" i="19"/>
  <c r="P718" i="19"/>
  <c r="P719" i="19"/>
  <c r="P720" i="19"/>
  <c r="P721" i="19"/>
  <c r="P722" i="19"/>
  <c r="P723" i="19"/>
  <c r="P724" i="19"/>
  <c r="P725" i="19"/>
  <c r="P726" i="19"/>
  <c r="P727" i="19"/>
  <c r="P728" i="19"/>
  <c r="P729" i="19"/>
  <c r="P730" i="19"/>
  <c r="P731" i="19"/>
  <c r="P732" i="19"/>
  <c r="P733" i="19"/>
  <c r="P734" i="19"/>
  <c r="P735" i="19"/>
  <c r="P736" i="19"/>
  <c r="P737" i="19"/>
  <c r="P738" i="19"/>
  <c r="P739" i="19"/>
  <c r="P740" i="19"/>
  <c r="P741" i="19"/>
  <c r="P742" i="19"/>
  <c r="P743" i="19"/>
  <c r="P744" i="19"/>
  <c r="P745" i="19"/>
  <c r="P746" i="19"/>
  <c r="P747" i="19"/>
  <c r="P748" i="19"/>
  <c r="P749" i="19"/>
  <c r="P750" i="19"/>
  <c r="P751" i="19"/>
  <c r="P752" i="19"/>
  <c r="P753" i="19"/>
  <c r="P754" i="19"/>
  <c r="P755" i="19"/>
  <c r="P756" i="19"/>
  <c r="P757" i="19"/>
  <c r="P758" i="19"/>
  <c r="P759" i="19"/>
  <c r="P760" i="19"/>
  <c r="P761" i="19"/>
  <c r="P762" i="19"/>
  <c r="P763" i="19"/>
  <c r="P764" i="19"/>
  <c r="P765" i="19"/>
  <c r="P766" i="19"/>
  <c r="P767" i="19"/>
  <c r="P768" i="19"/>
  <c r="P769" i="19"/>
  <c r="P770" i="19"/>
  <c r="P771" i="19"/>
  <c r="P772" i="19"/>
  <c r="P773" i="19"/>
  <c r="P774" i="19"/>
  <c r="P775" i="19"/>
  <c r="P776" i="19"/>
  <c r="P777" i="19"/>
  <c r="P778" i="19"/>
  <c r="P779" i="19"/>
  <c r="P780" i="19"/>
  <c r="P781" i="19"/>
  <c r="P782" i="19"/>
  <c r="P783" i="19"/>
  <c r="P784" i="19"/>
  <c r="P785" i="19"/>
  <c r="P786" i="19"/>
  <c r="P787" i="19"/>
  <c r="P788" i="19"/>
  <c r="P789" i="19"/>
  <c r="P790" i="19"/>
  <c r="P791" i="19"/>
  <c r="P792" i="19"/>
  <c r="P793" i="19"/>
  <c r="P794" i="19"/>
  <c r="P795" i="19"/>
  <c r="P796" i="19"/>
  <c r="P797" i="19"/>
  <c r="P798" i="19"/>
  <c r="P799" i="19"/>
  <c r="P800" i="19"/>
  <c r="P801" i="19"/>
  <c r="P802" i="19"/>
  <c r="P803" i="19"/>
  <c r="P804" i="19"/>
  <c r="P805" i="19"/>
  <c r="P806" i="19"/>
  <c r="P807" i="19"/>
  <c r="P808" i="19"/>
  <c r="P809" i="19"/>
  <c r="P810" i="19"/>
  <c r="P811" i="19"/>
  <c r="P812" i="19"/>
  <c r="P813" i="19"/>
  <c r="P814" i="19"/>
  <c r="P815" i="19"/>
  <c r="P816" i="19"/>
  <c r="P817" i="19"/>
  <c r="P818" i="19"/>
  <c r="P819" i="19"/>
  <c r="P820" i="19"/>
  <c r="P821" i="19"/>
  <c r="P822" i="19"/>
  <c r="P823" i="19"/>
  <c r="P824" i="19"/>
  <c r="P825" i="19"/>
  <c r="P826" i="19"/>
  <c r="P827" i="19"/>
  <c r="P828" i="19"/>
  <c r="P829" i="19"/>
  <c r="P830" i="19"/>
  <c r="P831" i="19"/>
  <c r="P832" i="19"/>
  <c r="P833" i="19"/>
  <c r="P834" i="19"/>
  <c r="P835" i="19"/>
  <c r="P836" i="19"/>
  <c r="P837" i="19"/>
  <c r="P838" i="19"/>
  <c r="P839" i="19"/>
  <c r="P840" i="19"/>
  <c r="P841" i="19"/>
  <c r="P842" i="19"/>
  <c r="P843" i="19"/>
  <c r="P844" i="19"/>
  <c r="P845" i="19"/>
  <c r="P846" i="19"/>
  <c r="P847" i="19"/>
  <c r="P848" i="19"/>
  <c r="P849" i="19"/>
  <c r="P850" i="19"/>
  <c r="P851" i="19"/>
  <c r="P852" i="19"/>
  <c r="P853" i="19"/>
  <c r="P854" i="19"/>
  <c r="P855" i="19"/>
  <c r="P856" i="19"/>
  <c r="P857" i="19"/>
  <c r="P858" i="19"/>
  <c r="P859" i="19"/>
  <c r="P860" i="19"/>
  <c r="P861" i="19"/>
  <c r="P862" i="19"/>
  <c r="P863" i="19"/>
  <c r="P864" i="19"/>
  <c r="P865" i="19"/>
  <c r="P866" i="19"/>
  <c r="P867" i="19"/>
  <c r="P868" i="19"/>
  <c r="P869" i="19"/>
  <c r="P870" i="19"/>
  <c r="P871" i="19"/>
  <c r="P872" i="19"/>
  <c r="P873" i="19"/>
  <c r="P874" i="19"/>
  <c r="P875" i="19"/>
  <c r="P876" i="19"/>
  <c r="P877" i="19"/>
  <c r="P878" i="19"/>
  <c r="P879" i="19"/>
  <c r="P880" i="19"/>
  <c r="P881" i="19"/>
  <c r="P882" i="19"/>
  <c r="P883" i="19"/>
  <c r="P884" i="19"/>
  <c r="P885" i="19"/>
  <c r="P886" i="19"/>
  <c r="P887" i="19"/>
  <c r="P888" i="19"/>
  <c r="P889" i="19"/>
  <c r="P890" i="19"/>
  <c r="P891" i="19"/>
  <c r="P892" i="19"/>
  <c r="P893" i="19"/>
  <c r="P894" i="19"/>
  <c r="P895" i="19"/>
  <c r="P896" i="19"/>
  <c r="P897" i="19"/>
  <c r="P898" i="19"/>
  <c r="P899" i="19"/>
  <c r="P900" i="19"/>
  <c r="P901" i="19"/>
  <c r="P902" i="19"/>
  <c r="P903" i="19"/>
  <c r="P904" i="19"/>
  <c r="P905" i="19"/>
  <c r="P906" i="19"/>
  <c r="P907" i="19"/>
  <c r="P908" i="19"/>
  <c r="P909" i="19"/>
  <c r="P910" i="19"/>
  <c r="P911" i="19"/>
  <c r="P912" i="19"/>
  <c r="P913" i="19"/>
  <c r="P914" i="19"/>
  <c r="P915" i="19"/>
  <c r="P916" i="19"/>
  <c r="P917" i="19"/>
  <c r="P918" i="19"/>
  <c r="P919" i="19"/>
  <c r="P920" i="19"/>
  <c r="P921" i="19"/>
  <c r="P922" i="19"/>
  <c r="P923" i="19"/>
  <c r="P924" i="19"/>
  <c r="P925" i="19"/>
  <c r="P926" i="19"/>
  <c r="P927" i="19"/>
  <c r="P928" i="19"/>
  <c r="P929" i="19"/>
  <c r="P930" i="19"/>
  <c r="P931" i="19"/>
  <c r="P932" i="19"/>
  <c r="P933" i="19"/>
  <c r="P934" i="19"/>
  <c r="P935" i="19"/>
  <c r="P936" i="19"/>
  <c r="P937" i="19"/>
  <c r="P938" i="19"/>
  <c r="P939" i="19"/>
  <c r="P940" i="19"/>
  <c r="P941" i="19"/>
  <c r="P942" i="19"/>
  <c r="P943" i="19"/>
  <c r="P944" i="19"/>
  <c r="P945" i="19"/>
  <c r="P946" i="19"/>
  <c r="P947" i="19"/>
  <c r="P948" i="19"/>
  <c r="P949" i="19"/>
  <c r="P950" i="19"/>
  <c r="P951" i="19"/>
  <c r="P952" i="19"/>
  <c r="P953" i="19"/>
  <c r="P954" i="19"/>
  <c r="P955" i="19"/>
  <c r="P956" i="19"/>
  <c r="P957" i="19"/>
  <c r="P958" i="19"/>
  <c r="P959" i="19"/>
  <c r="P960" i="19"/>
  <c r="P961" i="19"/>
  <c r="P962" i="19"/>
  <c r="P963" i="19"/>
  <c r="P964" i="19"/>
  <c r="P965" i="19"/>
  <c r="P966" i="19"/>
  <c r="P967" i="19"/>
  <c r="P968" i="19"/>
  <c r="P969" i="19"/>
  <c r="P970" i="19"/>
  <c r="P971" i="19"/>
  <c r="P972" i="19"/>
  <c r="P973" i="19"/>
  <c r="P974" i="19"/>
  <c r="P975" i="19"/>
  <c r="P976" i="19"/>
  <c r="P977" i="19"/>
  <c r="P978" i="19"/>
  <c r="P979" i="19"/>
  <c r="P980" i="19"/>
  <c r="P981" i="19"/>
  <c r="P982" i="19"/>
  <c r="P983" i="19"/>
  <c r="P984" i="19"/>
  <c r="P985" i="19"/>
  <c r="P986" i="19"/>
  <c r="P987" i="19"/>
  <c r="P988" i="19"/>
  <c r="P989" i="19"/>
  <c r="P990" i="19"/>
  <c r="P991" i="19"/>
  <c r="P992" i="19"/>
  <c r="P993" i="19"/>
  <c r="P994" i="19"/>
  <c r="P995" i="19"/>
  <c r="P996" i="19"/>
  <c r="P997" i="19"/>
  <c r="P998" i="19"/>
  <c r="P999" i="19"/>
  <c r="P1000" i="19"/>
  <c r="P1001" i="19"/>
  <c r="P1002" i="19"/>
  <c r="P1003" i="19"/>
  <c r="P1004" i="19"/>
  <c r="P1005" i="19"/>
  <c r="P1006" i="19"/>
  <c r="P1007" i="19"/>
  <c r="P1008" i="19"/>
  <c r="P1009" i="19"/>
  <c r="P1010" i="19"/>
  <c r="P1011" i="19"/>
  <c r="P1012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317" i="19"/>
  <c r="J318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4" i="19"/>
  <c r="J395" i="19"/>
  <c r="J396" i="19"/>
  <c r="J397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J411" i="19"/>
  <c r="J412" i="19"/>
  <c r="J413" i="19"/>
  <c r="J414" i="19"/>
  <c r="J415" i="19"/>
  <c r="J416" i="19"/>
  <c r="J417" i="19"/>
  <c r="J418" i="19"/>
  <c r="J419" i="19"/>
  <c r="J420" i="19"/>
  <c r="J421" i="19"/>
  <c r="J422" i="19"/>
  <c r="J423" i="19"/>
  <c r="J424" i="19"/>
  <c r="J425" i="19"/>
  <c r="J426" i="19"/>
  <c r="J427" i="19"/>
  <c r="J428" i="19"/>
  <c r="J429" i="19"/>
  <c r="J430" i="19"/>
  <c r="J431" i="19"/>
  <c r="J432" i="19"/>
  <c r="J433" i="19"/>
  <c r="J434" i="19"/>
  <c r="J435" i="19"/>
  <c r="J436" i="19"/>
  <c r="J437" i="19"/>
  <c r="J438" i="19"/>
  <c r="J439" i="19"/>
  <c r="J440" i="19"/>
  <c r="J441" i="19"/>
  <c r="J442" i="19"/>
  <c r="J443" i="19"/>
  <c r="J444" i="19"/>
  <c r="J445" i="19"/>
  <c r="J446" i="19"/>
  <c r="J447" i="19"/>
  <c r="J448" i="19"/>
  <c r="J449" i="19"/>
  <c r="J450" i="19"/>
  <c r="J451" i="19"/>
  <c r="J452" i="19"/>
  <c r="J453" i="19"/>
  <c r="J454" i="19"/>
  <c r="J455" i="19"/>
  <c r="J456" i="19"/>
  <c r="J457" i="19"/>
  <c r="J458" i="19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J475" i="19"/>
  <c r="J476" i="19"/>
  <c r="J477" i="19"/>
  <c r="J478" i="19"/>
  <c r="J479" i="19"/>
  <c r="J480" i="19"/>
  <c r="J481" i="19"/>
  <c r="J482" i="19"/>
  <c r="J483" i="19"/>
  <c r="J484" i="19"/>
  <c r="J485" i="19"/>
  <c r="J486" i="19"/>
  <c r="J487" i="19"/>
  <c r="J488" i="19"/>
  <c r="J489" i="19"/>
  <c r="J490" i="19"/>
  <c r="J491" i="19"/>
  <c r="J492" i="19"/>
  <c r="J493" i="19"/>
  <c r="J494" i="19"/>
  <c r="J495" i="19"/>
  <c r="J496" i="19"/>
  <c r="J497" i="19"/>
  <c r="J498" i="19"/>
  <c r="J499" i="19"/>
  <c r="J500" i="19"/>
  <c r="J501" i="19"/>
  <c r="J502" i="19"/>
  <c r="J503" i="19"/>
  <c r="J504" i="19"/>
  <c r="J505" i="19"/>
  <c r="J506" i="19"/>
  <c r="J507" i="19"/>
  <c r="J508" i="19"/>
  <c r="J509" i="19"/>
  <c r="J510" i="19"/>
  <c r="J511" i="19"/>
  <c r="J512" i="19"/>
  <c r="J513" i="19"/>
  <c r="J514" i="19"/>
  <c r="J515" i="19"/>
  <c r="J516" i="19"/>
  <c r="J517" i="19"/>
  <c r="J518" i="19"/>
  <c r="J519" i="19"/>
  <c r="J520" i="19"/>
  <c r="J521" i="19"/>
  <c r="J522" i="19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J539" i="19"/>
  <c r="J540" i="19"/>
  <c r="J541" i="19"/>
  <c r="J542" i="19"/>
  <c r="J543" i="19"/>
  <c r="J544" i="19"/>
  <c r="J545" i="19"/>
  <c r="J546" i="19"/>
  <c r="J547" i="19"/>
  <c r="J548" i="19"/>
  <c r="J549" i="19"/>
  <c r="J550" i="19"/>
  <c r="J551" i="19"/>
  <c r="J552" i="19"/>
  <c r="J553" i="19"/>
  <c r="J554" i="19"/>
  <c r="J555" i="19"/>
  <c r="J556" i="19"/>
  <c r="J557" i="19"/>
  <c r="J558" i="19"/>
  <c r="J559" i="19"/>
  <c r="J560" i="19"/>
  <c r="J561" i="19"/>
  <c r="J562" i="19"/>
  <c r="J563" i="19"/>
  <c r="J564" i="19"/>
  <c r="J565" i="19"/>
  <c r="J566" i="19"/>
  <c r="J567" i="19"/>
  <c r="J568" i="19"/>
  <c r="J569" i="19"/>
  <c r="J570" i="19"/>
  <c r="J571" i="19"/>
  <c r="J572" i="19"/>
  <c r="J573" i="19"/>
  <c r="J574" i="19"/>
  <c r="J575" i="19"/>
  <c r="J576" i="19"/>
  <c r="J577" i="19"/>
  <c r="J578" i="19"/>
  <c r="J579" i="19"/>
  <c r="J580" i="19"/>
  <c r="J581" i="19"/>
  <c r="J582" i="19"/>
  <c r="J583" i="19"/>
  <c r="J584" i="19"/>
  <c r="J585" i="19"/>
  <c r="J586" i="19"/>
  <c r="J587" i="19"/>
  <c r="J588" i="19"/>
  <c r="J589" i="19"/>
  <c r="J590" i="19"/>
  <c r="J591" i="19"/>
  <c r="J592" i="19"/>
  <c r="J593" i="19"/>
  <c r="J594" i="19"/>
  <c r="J595" i="19"/>
  <c r="J596" i="19"/>
  <c r="J597" i="19"/>
  <c r="J598" i="19"/>
  <c r="J599" i="19"/>
  <c r="J600" i="19"/>
  <c r="J601" i="19"/>
  <c r="J602" i="19"/>
  <c r="J603" i="19"/>
  <c r="J604" i="19"/>
  <c r="J605" i="19"/>
  <c r="J606" i="19"/>
  <c r="J607" i="19"/>
  <c r="J608" i="19"/>
  <c r="J609" i="19"/>
  <c r="J610" i="19"/>
  <c r="J611" i="19"/>
  <c r="J612" i="19"/>
  <c r="J613" i="19"/>
  <c r="J614" i="19"/>
  <c r="J615" i="19"/>
  <c r="J616" i="19"/>
  <c r="J617" i="19"/>
  <c r="J618" i="19"/>
  <c r="J619" i="19"/>
  <c r="J620" i="19"/>
  <c r="J621" i="19"/>
  <c r="J622" i="19"/>
  <c r="J623" i="19"/>
  <c r="J624" i="19"/>
  <c r="J625" i="19"/>
  <c r="J626" i="19"/>
  <c r="J627" i="19"/>
  <c r="J628" i="19"/>
  <c r="J629" i="19"/>
  <c r="J630" i="19"/>
  <c r="J631" i="19"/>
  <c r="J632" i="19"/>
  <c r="J633" i="19"/>
  <c r="J634" i="19"/>
  <c r="J635" i="19"/>
  <c r="J636" i="19"/>
  <c r="J637" i="19"/>
  <c r="J638" i="19"/>
  <c r="J639" i="19"/>
  <c r="J640" i="19"/>
  <c r="J641" i="19"/>
  <c r="J642" i="19"/>
  <c r="J643" i="19"/>
  <c r="J644" i="19"/>
  <c r="J645" i="19"/>
  <c r="J646" i="19"/>
  <c r="J647" i="19"/>
  <c r="J648" i="19"/>
  <c r="J649" i="19"/>
  <c r="J650" i="19"/>
  <c r="J651" i="19"/>
  <c r="J652" i="19"/>
  <c r="J653" i="19"/>
  <c r="J654" i="19"/>
  <c r="J655" i="19"/>
  <c r="J656" i="19"/>
  <c r="J657" i="19"/>
  <c r="J658" i="19"/>
  <c r="J659" i="19"/>
  <c r="J660" i="19"/>
  <c r="J661" i="19"/>
  <c r="J662" i="19"/>
  <c r="J663" i="19"/>
  <c r="J664" i="19"/>
  <c r="J665" i="19"/>
  <c r="J666" i="19"/>
  <c r="J667" i="19"/>
  <c r="J668" i="19"/>
  <c r="J669" i="19"/>
  <c r="J670" i="19"/>
  <c r="J671" i="19"/>
  <c r="J672" i="19"/>
  <c r="J673" i="19"/>
  <c r="J674" i="19"/>
  <c r="J675" i="19"/>
  <c r="J676" i="19"/>
  <c r="J677" i="19"/>
  <c r="J678" i="19"/>
  <c r="J679" i="19"/>
  <c r="J680" i="19"/>
  <c r="J681" i="19"/>
  <c r="J682" i="19"/>
  <c r="J683" i="19"/>
  <c r="J684" i="19"/>
  <c r="J685" i="19"/>
  <c r="J686" i="19"/>
  <c r="J687" i="19"/>
  <c r="J688" i="19"/>
  <c r="J689" i="19"/>
  <c r="J690" i="19"/>
  <c r="J691" i="19"/>
  <c r="J692" i="19"/>
  <c r="J693" i="19"/>
  <c r="J694" i="19"/>
  <c r="J695" i="19"/>
  <c r="J696" i="19"/>
  <c r="J697" i="19"/>
  <c r="J698" i="19"/>
  <c r="J699" i="19"/>
  <c r="J700" i="19"/>
  <c r="J701" i="19"/>
  <c r="J702" i="19"/>
  <c r="J703" i="19"/>
  <c r="J704" i="19"/>
  <c r="J705" i="19"/>
  <c r="J706" i="19"/>
  <c r="J707" i="19"/>
  <c r="J708" i="19"/>
  <c r="J709" i="19"/>
  <c r="J710" i="19"/>
  <c r="J711" i="19"/>
  <c r="J712" i="19"/>
  <c r="J713" i="19"/>
  <c r="J714" i="19"/>
  <c r="J715" i="19"/>
  <c r="J716" i="19"/>
  <c r="J717" i="19"/>
  <c r="J718" i="19"/>
  <c r="J719" i="19"/>
  <c r="J720" i="19"/>
  <c r="J721" i="19"/>
  <c r="J722" i="19"/>
  <c r="J723" i="19"/>
  <c r="J724" i="19"/>
  <c r="J725" i="19"/>
  <c r="J726" i="19"/>
  <c r="J727" i="19"/>
  <c r="J728" i="19"/>
  <c r="J729" i="19"/>
  <c r="J730" i="19"/>
  <c r="J731" i="19"/>
  <c r="J732" i="19"/>
  <c r="J733" i="19"/>
  <c r="J734" i="19"/>
  <c r="J735" i="19"/>
  <c r="J736" i="19"/>
  <c r="J737" i="19"/>
  <c r="J738" i="19"/>
  <c r="J739" i="19"/>
  <c r="J740" i="19"/>
  <c r="J741" i="19"/>
  <c r="J742" i="19"/>
  <c r="J743" i="19"/>
  <c r="J744" i="19"/>
  <c r="J745" i="19"/>
  <c r="J746" i="19"/>
  <c r="J747" i="19"/>
  <c r="J748" i="19"/>
  <c r="J749" i="19"/>
  <c r="J750" i="19"/>
  <c r="J751" i="19"/>
  <c r="J752" i="19"/>
  <c r="J753" i="19"/>
  <c r="J754" i="19"/>
  <c r="J755" i="19"/>
  <c r="J756" i="19"/>
  <c r="J757" i="19"/>
  <c r="J758" i="19"/>
  <c r="J759" i="19"/>
  <c r="J760" i="19"/>
  <c r="J761" i="19"/>
  <c r="J762" i="19"/>
  <c r="J763" i="19"/>
  <c r="J764" i="19"/>
  <c r="J765" i="19"/>
  <c r="J766" i="19"/>
  <c r="J767" i="19"/>
  <c r="J768" i="19"/>
  <c r="J769" i="19"/>
  <c r="J770" i="19"/>
  <c r="J771" i="19"/>
  <c r="J772" i="19"/>
  <c r="J773" i="19"/>
  <c r="J774" i="19"/>
  <c r="J775" i="19"/>
  <c r="J776" i="19"/>
  <c r="J777" i="19"/>
  <c r="J778" i="19"/>
  <c r="J779" i="19"/>
  <c r="J780" i="19"/>
  <c r="J781" i="19"/>
  <c r="J782" i="19"/>
  <c r="J783" i="19"/>
  <c r="J784" i="19"/>
  <c r="J785" i="19"/>
  <c r="J786" i="19"/>
  <c r="J787" i="19"/>
  <c r="J788" i="19"/>
  <c r="J789" i="19"/>
  <c r="J790" i="19"/>
  <c r="J791" i="19"/>
  <c r="J792" i="19"/>
  <c r="J793" i="19"/>
  <c r="J794" i="19"/>
  <c r="J795" i="19"/>
  <c r="J796" i="19"/>
  <c r="J797" i="19"/>
  <c r="J798" i="19"/>
  <c r="J799" i="19"/>
  <c r="J800" i="19"/>
  <c r="J801" i="19"/>
  <c r="J802" i="19"/>
  <c r="J803" i="19"/>
  <c r="J804" i="19"/>
  <c r="J805" i="19"/>
  <c r="J806" i="19"/>
  <c r="J807" i="19"/>
  <c r="J808" i="19"/>
  <c r="J809" i="19"/>
  <c r="J810" i="19"/>
  <c r="J811" i="19"/>
  <c r="J812" i="19"/>
  <c r="J813" i="19"/>
  <c r="J814" i="19"/>
  <c r="J815" i="19"/>
  <c r="J816" i="19"/>
  <c r="J817" i="19"/>
  <c r="J818" i="19"/>
  <c r="J819" i="19"/>
  <c r="J820" i="19"/>
  <c r="J821" i="19"/>
  <c r="J822" i="19"/>
  <c r="J823" i="19"/>
  <c r="J824" i="19"/>
  <c r="J825" i="19"/>
  <c r="J826" i="19"/>
  <c r="J827" i="19"/>
  <c r="J828" i="19"/>
  <c r="J829" i="19"/>
  <c r="J830" i="19"/>
  <c r="J831" i="19"/>
  <c r="J832" i="19"/>
  <c r="J833" i="19"/>
  <c r="J834" i="19"/>
  <c r="J835" i="19"/>
  <c r="J836" i="19"/>
  <c r="J837" i="19"/>
  <c r="J838" i="19"/>
  <c r="J839" i="19"/>
  <c r="J840" i="19"/>
  <c r="J841" i="19"/>
  <c r="J842" i="19"/>
  <c r="J843" i="19"/>
  <c r="J844" i="19"/>
  <c r="J845" i="19"/>
  <c r="J846" i="19"/>
  <c r="J847" i="19"/>
  <c r="J848" i="19"/>
  <c r="J849" i="19"/>
  <c r="J850" i="19"/>
  <c r="J851" i="19"/>
  <c r="J852" i="19"/>
  <c r="J853" i="19"/>
  <c r="J854" i="19"/>
  <c r="J855" i="19"/>
  <c r="J856" i="19"/>
  <c r="J857" i="19"/>
  <c r="J858" i="19"/>
  <c r="J859" i="19"/>
  <c r="J860" i="19"/>
  <c r="J861" i="19"/>
  <c r="J862" i="19"/>
  <c r="J863" i="19"/>
  <c r="J864" i="19"/>
  <c r="J865" i="19"/>
  <c r="J866" i="19"/>
  <c r="J867" i="19"/>
  <c r="J868" i="19"/>
  <c r="J869" i="19"/>
  <c r="J870" i="19"/>
  <c r="J871" i="19"/>
  <c r="J872" i="19"/>
  <c r="J873" i="19"/>
  <c r="J874" i="19"/>
  <c r="J875" i="19"/>
  <c r="J876" i="19"/>
  <c r="J877" i="19"/>
  <c r="J878" i="19"/>
  <c r="J879" i="19"/>
  <c r="J880" i="19"/>
  <c r="J881" i="19"/>
  <c r="J882" i="19"/>
  <c r="J883" i="19"/>
  <c r="J884" i="19"/>
  <c r="J885" i="19"/>
  <c r="J886" i="19"/>
  <c r="J887" i="19"/>
  <c r="J888" i="19"/>
  <c r="J889" i="19"/>
  <c r="J890" i="19"/>
  <c r="J891" i="19"/>
  <c r="J892" i="19"/>
  <c r="J893" i="19"/>
  <c r="J894" i="19"/>
  <c r="J895" i="19"/>
  <c r="J896" i="19"/>
  <c r="J897" i="19"/>
  <c r="J898" i="19"/>
  <c r="J899" i="19"/>
  <c r="J900" i="19"/>
  <c r="J901" i="19"/>
  <c r="J902" i="19"/>
  <c r="J903" i="19"/>
  <c r="J904" i="19"/>
  <c r="J905" i="19"/>
  <c r="J906" i="19"/>
  <c r="J907" i="19"/>
  <c r="J908" i="19"/>
  <c r="J909" i="19"/>
  <c r="J910" i="19"/>
  <c r="J911" i="19"/>
  <c r="J912" i="19"/>
  <c r="J913" i="19"/>
  <c r="J914" i="19"/>
  <c r="J915" i="19"/>
  <c r="J916" i="19"/>
  <c r="J917" i="19"/>
  <c r="J918" i="19"/>
  <c r="J919" i="19"/>
  <c r="J920" i="19"/>
  <c r="J921" i="19"/>
  <c r="J922" i="19"/>
  <c r="J923" i="19"/>
  <c r="J924" i="19"/>
  <c r="J925" i="19"/>
  <c r="J926" i="19"/>
  <c r="J927" i="19"/>
  <c r="J928" i="19"/>
  <c r="J929" i="19"/>
  <c r="J930" i="19"/>
  <c r="J931" i="19"/>
  <c r="J932" i="19"/>
  <c r="J933" i="19"/>
  <c r="J934" i="19"/>
  <c r="J935" i="19"/>
  <c r="J936" i="19"/>
  <c r="J937" i="19"/>
  <c r="J938" i="19"/>
  <c r="J939" i="19"/>
  <c r="J940" i="19"/>
  <c r="J941" i="19"/>
  <c r="J942" i="19"/>
  <c r="J943" i="19"/>
  <c r="J944" i="19"/>
  <c r="J945" i="19"/>
  <c r="J946" i="19"/>
  <c r="J947" i="19"/>
  <c r="J948" i="19"/>
  <c r="J949" i="19"/>
  <c r="J950" i="19"/>
  <c r="J951" i="19"/>
  <c r="J952" i="19"/>
  <c r="J953" i="19"/>
  <c r="J954" i="19"/>
  <c r="J955" i="19"/>
  <c r="J956" i="19"/>
  <c r="J957" i="19"/>
  <c r="J958" i="19"/>
  <c r="J959" i="19"/>
  <c r="J960" i="19"/>
  <c r="J961" i="19"/>
  <c r="J962" i="19"/>
  <c r="J963" i="19"/>
  <c r="J964" i="19"/>
  <c r="J965" i="19"/>
  <c r="J966" i="19"/>
  <c r="J967" i="19"/>
  <c r="J968" i="19"/>
  <c r="J969" i="19"/>
  <c r="J970" i="19"/>
  <c r="J971" i="19"/>
  <c r="J972" i="19"/>
  <c r="J973" i="19"/>
  <c r="J974" i="19"/>
  <c r="J975" i="19"/>
  <c r="J976" i="19"/>
  <c r="J977" i="19"/>
  <c r="J978" i="19"/>
  <c r="J979" i="19"/>
  <c r="J980" i="19"/>
  <c r="J981" i="19"/>
  <c r="J982" i="19"/>
  <c r="J983" i="19"/>
  <c r="J984" i="19"/>
  <c r="J985" i="19"/>
  <c r="J986" i="19"/>
  <c r="J987" i="19"/>
  <c r="J988" i="19"/>
  <c r="J989" i="19"/>
  <c r="J990" i="19"/>
  <c r="J991" i="19"/>
  <c r="J992" i="19"/>
  <c r="J993" i="19"/>
  <c r="J994" i="19"/>
  <c r="J995" i="19"/>
  <c r="J996" i="19"/>
  <c r="J997" i="19"/>
  <c r="J998" i="19"/>
  <c r="J999" i="19"/>
  <c r="J1000" i="19"/>
  <c r="J1001" i="19"/>
  <c r="J1002" i="19"/>
  <c r="J1003" i="19"/>
  <c r="J1004" i="19"/>
  <c r="J1005" i="19"/>
  <c r="J1006" i="19"/>
  <c r="J1007" i="19"/>
  <c r="J1008" i="19"/>
  <c r="J1009" i="19"/>
  <c r="J1010" i="19"/>
  <c r="J1011" i="19"/>
  <c r="J1012" i="19"/>
  <c r="J5" i="19"/>
  <c r="L20" i="13"/>
  <c r="I23" i="13"/>
  <c r="J22" i="13"/>
  <c r="K22" i="13"/>
  <c r="K23" i="13"/>
  <c r="L22" i="13"/>
  <c r="L23" i="13"/>
  <c r="M22" i="13"/>
  <c r="M23" i="13"/>
  <c r="I24" i="13"/>
  <c r="K24" i="13"/>
  <c r="L24" i="13"/>
  <c r="M24" i="13"/>
  <c r="I25" i="13"/>
  <c r="K25" i="13"/>
  <c r="L25" i="13"/>
  <c r="M25" i="13"/>
  <c r="J24" i="13"/>
  <c r="J25" i="13"/>
  <c r="J23" i="13"/>
  <c r="M14" i="13"/>
  <c r="J16" i="13" a="1"/>
  <c r="J16" i="13"/>
  <c r="J15" i="13" a="1"/>
  <c r="J15" i="13"/>
  <c r="L7" i="13"/>
  <c r="L9" i="13"/>
  <c r="J14" i="13" a="1"/>
  <c r="J14" i="13"/>
  <c r="L11" i="13"/>
  <c r="H3" i="19"/>
  <c r="O3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<sst xmlns="http://schemas.openxmlformats.org/spreadsheetml/2006/main" count="1106" uniqueCount="86">
  <si>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</si>
  <si>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</si>
  <si>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</si>
  <si>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</si>
  <si>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</si>
  <si>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</si>
  <si>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</si>
  <si>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</si>
  <si>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</si>
  <si>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</si>
  <si>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</si>
  <si>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</si>
  <si>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</si>
  <si>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</si>
  <si>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</si>
  <si>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</si>
  <si>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</si>
  <si>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</si>
  <si>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</si>
  <si>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</si>
  <si>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</si>
  <si>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</si>
  <si>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</si>
  <si>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</si>
  <si>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</si>
  <si>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</si>
  <si>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</si>
  <si>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</si>
  <si>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</si>
  <si>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</si>
  <si>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</si>
  <si>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</si>
  <si>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</si>
  <si>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</si>
  <si>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</si>
  <si>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</si>
  <si>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</si>
  <si>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</si>
  <si>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</si>
  <si>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</si>
  <si>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</si>
  <si>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</si>
  <si>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</si>
  <si>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</si>
  <si>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</si>
  <si>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</si>
  <si>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</si>
  <si>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</si>
  <si>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</si>
  <si>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</si>
  <si>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</si>
  <si>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</si>
  <si>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</si>
  <si>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</si>
  <si>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</si>
  <si>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</si>
  <si>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</si>
  <si>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</si>
  <si>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</si>
  <si>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</si>
  <si>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</si>
  <si>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</si>
  <si>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</si>
  <si>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</si>
  <si>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</si>
  <si>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</si>
  <si>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</si>
  <si>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</si>
  <si>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</si>
  <si>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</si>
  <si>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</si>
  <si>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</si>
  <si>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</si>
  <si>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</si>
  <si>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</si>
  <si>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</si>
  <si>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</si>
  <si>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</si>
  <si>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</si>
  <si>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</si>
  <si>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</si>
  <si>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</si>
  <si>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</si>
  <si>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</si>
  <si>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</si>
  <si>
    <t>Method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</si>
</sst>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1" formatCode="_-* #,##0_-;\-* #,##0_-;_-* &quot;-&quot;_-;_-@_-"/>
    <numFmt numFmtId="164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0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4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4" fontId="24" fillId="0" borderId="0" xfId="0" applyNumberFormat="1" applyFont="1"/>
    <xf numFmtId="0" fontId="3" fillId="0" borderId="0" xfId="0" applyFont="1" applyAlignment="1">
      <alignment wrapText="1"/>
    </xf>
    <xf numFmtId="164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4" fontId="25" fillId="35" borderId="42" xfId="0" applyNumberFormat="1" applyFont="1" applyFill="1" applyBorder="1"/>
    <xf numFmtId="0" fontId="16" fillId="36" borderId="22" xfId="0" applyFon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34" borderId="0" xfId="0" applyNumberFormat="1" applyFont="1" applyFill="1"/>
    <xf numFmtId="0" fontId="13" fillId="2" borderId="6" xfId="14" applyNumberFormat="1"/>
    <xf numFmtId="0" fontId="0" fillId="0" borderId="0" xfId="0" applyNumberFormat="1"/>
    <xf numFmtId="0" fontId="3" fillId="0" borderId="18" xfId="0" applyNumberFormat="1" applyFont="1" applyBorder="1" applyAlignment="1">
      <alignment horizontal="right" wrapText="1"/>
    </xf>
    <xf numFmtId="0" fontId="25" fillId="35" borderId="42" xfId="0" applyNumberFormat="1" applyFont="1" applyFill="1" applyBorder="1"/>
    <xf numFmtId="0" fontId="0" fillId="0" borderId="0" xfId="0" quotePrefix="1" applyNumberFormat="1" applyAlignment="1">
      <alignment horizontal="center"/>
    </xf>
    <xf numFmtId="0" fontId="0" fillId="34" borderId="0" xfId="0" applyNumberFormat="1" applyFill="1"/>
    <xf numFmtId="2" fontId="4" fillId="34" borderId="0" xfId="0" applyNumberFormat="1" applyFont="1" applyFill="1"/>
    <xf numFmtId="2" fontId="0" fillId="0" borderId="0" xfId="0" applyNumberFormat="1"/>
    <xf numFmtId="2" fontId="3" fillId="0" borderId="18" xfId="0" applyNumberFormat="1" applyFont="1" applyBorder="1" applyAlignment="1">
      <alignment horizontal="right" wrapText="1"/>
    </xf>
    <xf numFmtId="2" fontId="25" fillId="35" borderId="42" xfId="0" applyNumberFormat="1" applyFont="1" applyFill="1" applyBorder="1"/>
    <xf numFmtId="2" fontId="0" fillId="0" borderId="0" xfId="0" quotePrefix="1" applyNumberFormat="1" applyAlignment="1">
      <alignment horizontal="center"/>
    </xf>
    <xf numFmtId="2" fontId="0" fillId="34" borderId="0" xfId="0" applyNumberFormat="1" applyFill="1"/>
    <xf numFmtId="2" fontId="4" fillId="34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  <xf numFmtId="2" fontId="0" fillId="34" borderId="0" xfId="0" applyNumberFormat="1" applyFill="1" applyAlignment="1">
      <alignment horizontal="left"/>
    </xf>
    <xf numFmtId="2" fontId="25" fillId="35" borderId="22" xfId="0" applyNumberFormat="1" applyFont="1" applyFill="1" applyBorder="1"/>
    <xf numFmtId="3" fontId="25" fillId="35" borderId="22" xfId="0" applyNumberFormat="1" applyFont="1" applyFill="1" applyBorder="1"/>
    <xf numFmtId="4" fontId="0" fillId="35" borderId="22" xfId="0" applyNumberFormat="1" applyFill="1" applyBorder="1" applyAlignment="1">
      <alignment horizontal="center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73" t="s">
        <v>1</v>
      </c>
      <c r="I2" s="74"/>
      <c r="J2" s="74"/>
      <c r="K2" s="74"/>
      <c r="L2" s="74"/>
      <c r="M2" s="74"/>
      <c r="N2" s="74"/>
      <c r="O2" s="74"/>
      <c r="P2" s="74"/>
    </row>
    <row r="3" spans="1:16" x14ac:dyDescent="0.25">
      <c r="H3" s="3"/>
    </row>
    <row r="4" spans="1:16" ht="30" x14ac:dyDescent="0.4">
      <c r="H4" s="75" t="s">
        <v>4</v>
      </c>
      <c r="I4" s="76"/>
      <c r="J4" s="76"/>
      <c r="K4" s="76"/>
      <c r="L4" s="76"/>
      <c r="M4" s="76"/>
      <c r="N4" s="76"/>
      <c r="O4" s="76"/>
      <c r="P4" s="76"/>
    </row>
    <row r="5" spans="1:16" ht="15.75" thickBot="1" x14ac:dyDescent="0.3">
      <c r="H5" s="3"/>
    </row>
    <row r="6" spans="1:16" ht="32.25" thickBot="1" x14ac:dyDescent="0.55000000000000004">
      <c r="H6" s="3"/>
      <c r="I6" s="77" t="s">
        <v>0</v>
      </c>
      <c r="J6" s="78"/>
      <c r="K6" s="78"/>
      <c r="L6" s="78"/>
      <c r="M6" s="78"/>
      <c r="N6" s="78"/>
      <c r="O6" s="79"/>
    </row>
    <row r="10" spans="1:16" ht="18.75" thickBot="1" x14ac:dyDescent="0.3">
      <c r="A10" s="4" t="s">
        <v>3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80" t="s">
        <v>84</v>
      </c>
      <c r="C12" s="80"/>
      <c r="D12" s="80"/>
      <c r="E12" s="80"/>
      <c r="F12" s="80"/>
      <c r="G12" s="80"/>
      <c r="H12" s="80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topLeftCell="D10" workbookViewId="0">
      <selection activeCell="O16" sqref="O16"/>
    </sheetView>
  </sheetViews>
  <sheetFormatPr defaultRowHeight="15" x14ac:dyDescent="0.25"/>
  <cols>
    <col min="1" max="1" width="3" customWidth="1"/>
    <col min="4" max="4" width="21" customWidth="1"/>
    <col min="7" max="8" width="2.7109375" customWidth="1"/>
    <col min="9" max="17" width="12.7109375" customWidth="1"/>
  </cols>
  <sheetData>
    <row r="2" spans="1:17" x14ac:dyDescent="0.25">
      <c r="A2" s="18"/>
      <c r="B2" s="10" t="s">
        <v>27</v>
      </c>
      <c r="C2" s="10"/>
      <c r="D2" s="18"/>
      <c r="E2" s="18"/>
      <c r="F2" s="18"/>
      <c r="I2" s="10" t="s">
        <v>47</v>
      </c>
      <c r="J2" s="10"/>
      <c r="K2" s="10"/>
      <c r="L2" s="18"/>
      <c r="M2" s="18"/>
      <c r="N2" s="18"/>
      <c r="O2" s="18"/>
      <c r="P2" s="18"/>
      <c r="Q2" s="18"/>
    </row>
    <row r="4" spans="1:17" x14ac:dyDescent="0.25">
      <c r="C4" s="23" t="s">
        <v>28</v>
      </c>
      <c r="D4" s="24" t="s">
        <v>29</v>
      </c>
      <c r="I4" s="11" t="s">
        <v>51</v>
      </c>
    </row>
    <row r="5" spans="1:17" x14ac:dyDescent="0.25">
      <c r="C5" s="19">
        <v>1</v>
      </c>
      <c r="D5" s="20" t="s">
        <v>15</v>
      </c>
      <c r="I5" t="s">
        <v>52</v>
      </c>
      <c r="J5" s="51">
        <v>2015</v>
      </c>
    </row>
    <row r="6" spans="1:17" x14ac:dyDescent="0.25">
      <c r="C6" s="19">
        <v>2</v>
      </c>
      <c r="D6" s="20" t="s">
        <v>16</v>
      </c>
    </row>
    <row r="7" spans="1:17" x14ac:dyDescent="0.25">
      <c r="C7" s="19">
        <v>3</v>
      </c>
      <c r="D7" s="20" t="s">
        <v>17</v>
      </c>
      <c r="I7" t="s">
        <v>53</v>
      </c>
      <c r="J7" s="51" t="s">
        <v>17</v>
      </c>
      <c r="K7" s="14" t="s">
        <v>55</v>
      </c>
      <c r="L7" s="15">
        <f>MATCH(J7,Month_List,0)</f>
        <v>3</v>
      </c>
    </row>
    <row r="8" spans="1:17" x14ac:dyDescent="0.25">
      <c r="C8" s="19">
        <v>4</v>
      </c>
      <c r="D8" s="20" t="s">
        <v>18</v>
      </c>
    </row>
    <row r="9" spans="1:17" x14ac:dyDescent="0.25">
      <c r="C9" s="19">
        <v>5</v>
      </c>
      <c r="D9" s="20" t="s">
        <v>19</v>
      </c>
      <c r="I9" t="s">
        <v>54</v>
      </c>
      <c r="J9" s="51" t="s">
        <v>7</v>
      </c>
      <c r="K9" s="14" t="s">
        <v>55</v>
      </c>
      <c r="L9" s="15">
        <f>MATCH(J9, Currency_List,0)</f>
        <v>3</v>
      </c>
    </row>
    <row r="10" spans="1:17" x14ac:dyDescent="0.25">
      <c r="C10" s="19">
        <v>6</v>
      </c>
      <c r="D10" s="20" t="s">
        <v>20</v>
      </c>
    </row>
    <row r="11" spans="1:17" x14ac:dyDescent="0.25">
      <c r="C11" s="19">
        <v>7</v>
      </c>
      <c r="D11" s="20" t="s">
        <v>21</v>
      </c>
      <c r="I11" t="s">
        <v>56</v>
      </c>
      <c r="L11" s="15" t="str">
        <f>ADDRESS(L7+1, L9+1)</f>
        <v>$D$4</v>
      </c>
    </row>
    <row r="12" spans="1:17" x14ac:dyDescent="0.25">
      <c r="C12" s="19">
        <v>8</v>
      </c>
      <c r="D12" s="20" t="s">
        <v>22</v>
      </c>
    </row>
    <row r="13" spans="1:17" x14ac:dyDescent="0.25">
      <c r="C13" s="19">
        <v>9</v>
      </c>
      <c r="D13" s="20" t="s">
        <v>23</v>
      </c>
      <c r="I13" t="s">
        <v>57</v>
      </c>
    </row>
    <row r="14" spans="1:17" x14ac:dyDescent="0.25">
      <c r="C14" s="19">
        <v>10</v>
      </c>
      <c r="D14" s="20" t="s">
        <v>24</v>
      </c>
      <c r="J14" s="15" cm="1">
        <f t="array" aca="1" ref="J14" ca="1">INDIRECT(ADDRESS($L$7+1,$L$9+1,1,1, $J$5), TRUE)</f>
        <v>1.2614939999999999</v>
      </c>
      <c r="K14" t="s">
        <v>58</v>
      </c>
      <c r="M14">
        <f ca="1">INDIRECT(J5&amp;"!"&amp;ADDRESS($L$7+1,$L$9+1))</f>
        <v>1.2614939999999999</v>
      </c>
      <c r="N14" t="s">
        <v>85</v>
      </c>
    </row>
    <row r="15" spans="1:17" x14ac:dyDescent="0.25">
      <c r="C15" s="19">
        <v>11</v>
      </c>
      <c r="D15" s="20" t="s">
        <v>25</v>
      </c>
      <c r="J15" s="15" cm="1">
        <f t="array" aca="1" ref="J15" ca="1">INDEX(INDIRECT("Rates_"&amp;J5),L7,L9)</f>
        <v>1.2614939999999999</v>
      </c>
      <c r="K15" t="s">
        <v>59</v>
      </c>
    </row>
    <row r="16" spans="1:17" x14ac:dyDescent="0.25">
      <c r="C16" s="21">
        <v>12</v>
      </c>
      <c r="D16" s="22" t="s">
        <v>26</v>
      </c>
      <c r="J16" s="15" cm="1">
        <f t="array" aca="1" ref="J16" ca="1">OFFSET(INDIRECT(J5&amp;"!A1"),L7,L9)</f>
        <v>1.2614939999999999</v>
      </c>
      <c r="K16" t="s">
        <v>60</v>
      </c>
    </row>
    <row r="17" spans="2:13" x14ac:dyDescent="0.25">
      <c r="D17" s="33" t="s">
        <v>44</v>
      </c>
      <c r="I17" t="s">
        <v>62</v>
      </c>
      <c r="J17" s="12">
        <f ca="1">Check2</f>
        <v>36757</v>
      </c>
    </row>
    <row r="19" spans="2:13" x14ac:dyDescent="0.25">
      <c r="B19" s="25" t="s">
        <v>43</v>
      </c>
      <c r="C19" s="26"/>
      <c r="D19" s="27"/>
      <c r="I19" s="11" t="s">
        <v>61</v>
      </c>
    </row>
    <row r="20" spans="2:13" x14ac:dyDescent="0.25">
      <c r="B20" s="30" t="s">
        <v>31</v>
      </c>
      <c r="C20" s="31" t="s">
        <v>30</v>
      </c>
      <c r="D20" s="32" t="s">
        <v>32</v>
      </c>
      <c r="I20" t="s">
        <v>54</v>
      </c>
      <c r="J20" s="51" t="s">
        <v>12</v>
      </c>
      <c r="K20" s="14" t="s">
        <v>55</v>
      </c>
      <c r="L20" s="15">
        <f>MATCH(J20,Currency_List, 0)</f>
        <v>8</v>
      </c>
    </row>
    <row r="21" spans="2:13" x14ac:dyDescent="0.25">
      <c r="B21" s="19" t="s">
        <v>5</v>
      </c>
      <c r="C21" s="28">
        <v>1</v>
      </c>
      <c r="D21" s="20" t="s">
        <v>33</v>
      </c>
    </row>
    <row r="22" spans="2:13" x14ac:dyDescent="0.25">
      <c r="B22" s="19" t="s">
        <v>6</v>
      </c>
      <c r="C22" s="28">
        <v>2</v>
      </c>
      <c r="D22" s="20" t="s">
        <v>34</v>
      </c>
      <c r="I22" s="52"/>
      <c r="J22" s="56" t="str">
        <f>INDEX(Month_List,Digit)</f>
        <v>March</v>
      </c>
      <c r="K22" s="57" t="str">
        <f>INDEX(Month_List,1+MOD(CODE(J22),10))</f>
        <v>August</v>
      </c>
      <c r="L22" s="57" t="str">
        <f>INDEX(Month_List,1+MOD(CODE(K22),10))</f>
        <v>June</v>
      </c>
      <c r="M22" s="58" t="str">
        <f>INDEX(Month_List,1+MOD(CODE(L22),10))</f>
        <v>May</v>
      </c>
    </row>
    <row r="23" spans="2:13" x14ac:dyDescent="0.25">
      <c r="B23" s="19" t="s">
        <v>7</v>
      </c>
      <c r="C23" s="28">
        <v>3</v>
      </c>
      <c r="D23" s="20" t="s">
        <v>35</v>
      </c>
      <c r="I23" s="52">
        <f>INDEX(Year_List,1+MOD(L20,5))</f>
        <v>2015</v>
      </c>
      <c r="J23" s="55">
        <f t="shared" ref="J23:M25" ca="1" si="0">INDEX(INDIRECT("Rates_"&amp;$I23),MATCH(J$22,Month_List,0),MATCH($J$20,Currency_List,0))</f>
        <v>120.341145</v>
      </c>
      <c r="K23" s="55">
        <f t="shared" ca="1" si="0"/>
        <v>123.214161</v>
      </c>
      <c r="L23" s="55">
        <f t="shared" ca="1" si="0"/>
        <v>123.829983</v>
      </c>
      <c r="M23" s="55">
        <f t="shared" ca="1" si="0"/>
        <v>120.68466100000001</v>
      </c>
    </row>
    <row r="24" spans="2:13" x14ac:dyDescent="0.25">
      <c r="B24" s="19" t="s">
        <v>8</v>
      </c>
      <c r="C24" s="28">
        <v>4</v>
      </c>
      <c r="D24" s="20" t="s">
        <v>36</v>
      </c>
      <c r="I24" s="53">
        <f>2012+MOD(I23-2011+1,5)</f>
        <v>2012</v>
      </c>
      <c r="J24" s="55">
        <f t="shared" ca="1" si="0"/>
        <v>82.449128999999999</v>
      </c>
      <c r="K24" s="55">
        <f t="shared" ca="1" si="0"/>
        <v>78.700033000000005</v>
      </c>
      <c r="L24" s="55">
        <f t="shared" ca="1" si="0"/>
        <v>79.246309999999994</v>
      </c>
      <c r="M24" s="55">
        <f t="shared" ca="1" si="0"/>
        <v>79.729516000000004</v>
      </c>
    </row>
    <row r="25" spans="2:13" x14ac:dyDescent="0.25">
      <c r="B25" s="19" t="s">
        <v>9</v>
      </c>
      <c r="C25" s="28">
        <v>5</v>
      </c>
      <c r="D25" s="20" t="s">
        <v>37</v>
      </c>
      <c r="I25" s="54">
        <f>2012+MOD(I24-2011+3,5)</f>
        <v>2016</v>
      </c>
      <c r="J25" s="55">
        <f t="shared" ca="1" si="0"/>
        <v>112.976274</v>
      </c>
      <c r="K25" s="55">
        <f t="shared" ca="1" si="0"/>
        <v>101.233242</v>
      </c>
      <c r="L25" s="55">
        <f t="shared" ca="1" si="0"/>
        <v>105.513333</v>
      </c>
      <c r="M25" s="55">
        <f t="shared" ca="1" si="0"/>
        <v>108.73903199999999</v>
      </c>
    </row>
    <row r="26" spans="2:13" x14ac:dyDescent="0.25">
      <c r="B26" s="19" t="s">
        <v>10</v>
      </c>
      <c r="C26" s="28">
        <v>6</v>
      </c>
      <c r="D26" s="20" t="s">
        <v>38</v>
      </c>
    </row>
    <row r="27" spans="2:13" x14ac:dyDescent="0.25">
      <c r="B27" s="19" t="s">
        <v>11</v>
      </c>
      <c r="C27" s="28">
        <v>7</v>
      </c>
      <c r="D27" s="20" t="s">
        <v>39</v>
      </c>
      <c r="I27" t="s">
        <v>62</v>
      </c>
      <c r="J27" s="12">
        <f ca="1">Check1</f>
        <v>2453</v>
      </c>
    </row>
    <row r="28" spans="2:13" x14ac:dyDescent="0.25">
      <c r="B28" s="19" t="s">
        <v>12</v>
      </c>
      <c r="C28" s="28">
        <v>8</v>
      </c>
      <c r="D28" s="20" t="s">
        <v>40</v>
      </c>
    </row>
    <row r="29" spans="2:13" x14ac:dyDescent="0.25">
      <c r="B29" s="19" t="s">
        <v>13</v>
      </c>
      <c r="C29" s="28">
        <v>9</v>
      </c>
      <c r="D29" s="20" t="s">
        <v>41</v>
      </c>
    </row>
    <row r="30" spans="2:13" x14ac:dyDescent="0.25">
      <c r="B30" s="21" t="s">
        <v>14</v>
      </c>
      <c r="C30" s="29">
        <v>10</v>
      </c>
      <c r="D30" s="22" t="s">
        <v>42</v>
      </c>
    </row>
    <row r="31" spans="2:13" x14ac:dyDescent="0.25">
      <c r="B31" s="33" t="s">
        <v>45</v>
      </c>
    </row>
    <row r="33" spans="1:13" x14ac:dyDescent="0.25">
      <c r="A33" s="18"/>
      <c r="B33" s="10" t="s">
        <v>83</v>
      </c>
      <c r="C33" s="10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5" spans="1:13" x14ac:dyDescent="0.25">
      <c r="B35" t="s">
        <v>46</v>
      </c>
    </row>
    <row r="36" spans="1:13" x14ac:dyDescent="0.25">
      <c r="B36">
        <v>2012</v>
      </c>
    </row>
    <row r="37" spans="1:13" x14ac:dyDescent="0.25">
      <c r="B37">
        <v>2013</v>
      </c>
    </row>
    <row r="38" spans="1:13" x14ac:dyDescent="0.25">
      <c r="B38">
        <v>2014</v>
      </c>
    </row>
    <row r="39" spans="1:13" x14ac:dyDescent="0.25">
      <c r="B39">
        <v>2015</v>
      </c>
    </row>
    <row r="40" spans="1:13" x14ac:dyDescent="0.25">
      <c r="B40">
        <v>2016</v>
      </c>
    </row>
    <row r="41" spans="1:13" x14ac:dyDescent="0.25">
      <c r="B41" t="s">
        <v>65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8" spans="1:13" x14ac:dyDescent="0.25">
      <c r="B48" t="s">
        <v>63</v>
      </c>
    </row>
    <row r="49" spans="1:13" x14ac:dyDescent="0.25">
      <c r="B49" t="s">
        <v>64</v>
      </c>
    </row>
    <row r="51" spans="1:13" x14ac:dyDescent="0.25">
      <c r="A51" s="18"/>
      <c r="B51" s="10"/>
      <c r="C51" s="10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3" spans="1:13" x14ac:dyDescent="0.25">
      <c r="E53" s="50"/>
    </row>
    <row r="57" spans="1:13" x14ac:dyDescent="0.25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2012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3.6730230000000001</v>
      </c>
      <c r="C2" s="44">
        <v>0.96301099999999995</v>
      </c>
      <c r="D2" s="44">
        <v>1.016364</v>
      </c>
      <c r="E2" s="44">
        <v>0.93831600000000004</v>
      </c>
      <c r="F2" s="44">
        <v>0.77573499999999995</v>
      </c>
      <c r="G2" s="44">
        <v>0.64505800000000002</v>
      </c>
      <c r="H2" s="44">
        <v>51.234633000000002</v>
      </c>
      <c r="I2" s="44">
        <v>76.965034000000003</v>
      </c>
      <c r="J2" s="44">
        <v>1.2563709999999999</v>
      </c>
      <c r="K2" s="45">
        <v>1.280826</v>
      </c>
    </row>
    <row r="3" spans="1:11" x14ac:dyDescent="0.25">
      <c r="A3" s="40" t="str">
        <v>February</v>
      </c>
      <c r="B3" s="38">
        <v>3.6730070000000001</v>
      </c>
      <c r="C3" s="34">
        <v>0.93277299999999996</v>
      </c>
      <c r="D3" s="34">
        <v>0.99775700000000001</v>
      </c>
      <c r="E3" s="34">
        <v>0.91286299999999998</v>
      </c>
      <c r="F3" s="34">
        <v>0.75618200000000002</v>
      </c>
      <c r="G3" s="34">
        <v>0.63299499999999997</v>
      </c>
      <c r="H3" s="34">
        <v>49.151345999999997</v>
      </c>
      <c r="I3" s="34">
        <v>78.424385000000001</v>
      </c>
      <c r="J3" s="34">
        <v>1.199219</v>
      </c>
      <c r="K3" s="35">
        <v>1.2541119999999999</v>
      </c>
    </row>
    <row r="4" spans="1:11" x14ac:dyDescent="0.25">
      <c r="A4" s="40" t="str">
        <v>March</v>
      </c>
      <c r="B4" s="38">
        <v>3.673</v>
      </c>
      <c r="C4" s="34">
        <v>0.94779400000000003</v>
      </c>
      <c r="D4" s="34">
        <v>0.99316199999999999</v>
      </c>
      <c r="E4" s="34">
        <v>0.91280600000000001</v>
      </c>
      <c r="F4" s="34">
        <v>0.75692899999999996</v>
      </c>
      <c r="G4" s="34">
        <v>0.63192300000000001</v>
      </c>
      <c r="H4" s="34">
        <v>50.207433000000002</v>
      </c>
      <c r="I4" s="34">
        <v>82.449128999999999</v>
      </c>
      <c r="J4" s="34">
        <v>1.2173350000000001</v>
      </c>
      <c r="K4" s="35">
        <v>1.2578510000000001</v>
      </c>
    </row>
    <row r="5" spans="1:11" x14ac:dyDescent="0.25">
      <c r="A5" s="40" t="str">
        <v>April</v>
      </c>
      <c r="B5" s="38">
        <v>3.6730070000000001</v>
      </c>
      <c r="C5" s="34">
        <v>0.965445</v>
      </c>
      <c r="D5" s="34">
        <v>0.99427600000000005</v>
      </c>
      <c r="E5" s="34">
        <v>0.91247999999999996</v>
      </c>
      <c r="F5" s="34">
        <v>0.75919800000000004</v>
      </c>
      <c r="G5" s="34">
        <v>0.62541000000000002</v>
      </c>
      <c r="H5" s="34">
        <v>51.5655</v>
      </c>
      <c r="I5" s="34">
        <v>81.371814999999998</v>
      </c>
      <c r="J5" s="34">
        <v>1.220817</v>
      </c>
      <c r="K5" s="35">
        <v>1.251431</v>
      </c>
    </row>
    <row r="6" spans="1:11" x14ac:dyDescent="0.25">
      <c r="A6" s="40" t="str">
        <v>May</v>
      </c>
      <c r="B6" s="38">
        <v>3.6730320000000001</v>
      </c>
      <c r="C6" s="34">
        <v>1.001379</v>
      </c>
      <c r="D6" s="34">
        <v>1.0093970000000001</v>
      </c>
      <c r="E6" s="34">
        <v>0.93686499999999995</v>
      </c>
      <c r="F6" s="34">
        <v>0.77981500000000004</v>
      </c>
      <c r="G6" s="34">
        <v>0.62747600000000003</v>
      </c>
      <c r="H6" s="34">
        <v>54.350864000000001</v>
      </c>
      <c r="I6" s="34">
        <v>79.729516000000004</v>
      </c>
      <c r="J6" s="34">
        <v>1.29104</v>
      </c>
      <c r="K6" s="35">
        <v>1.2614650000000001</v>
      </c>
    </row>
    <row r="7" spans="1:11" x14ac:dyDescent="0.25">
      <c r="A7" s="40" t="str">
        <v>June</v>
      </c>
      <c r="B7" s="38">
        <v>3.6730299999999998</v>
      </c>
      <c r="C7" s="34">
        <v>1.003701</v>
      </c>
      <c r="D7" s="34">
        <v>1.0278389999999999</v>
      </c>
      <c r="E7" s="34">
        <v>0.95786300000000002</v>
      </c>
      <c r="F7" s="34">
        <v>0.79756899999999997</v>
      </c>
      <c r="G7" s="34">
        <v>0.64300599999999997</v>
      </c>
      <c r="H7" s="34">
        <v>55.977269</v>
      </c>
      <c r="I7" s="34">
        <v>79.246309999999994</v>
      </c>
      <c r="J7" s="34">
        <v>1.2863789999999999</v>
      </c>
      <c r="K7" s="35">
        <v>1.279366</v>
      </c>
    </row>
    <row r="8" spans="1:11" x14ac:dyDescent="0.25">
      <c r="A8" s="40" t="str">
        <v>July</v>
      </c>
      <c r="B8" s="38">
        <v>3.6730290000000001</v>
      </c>
      <c r="C8" s="34">
        <v>0.97109999999999996</v>
      </c>
      <c r="D8" s="34">
        <v>1.014016</v>
      </c>
      <c r="E8" s="34">
        <v>0.97613700000000003</v>
      </c>
      <c r="F8" s="34">
        <v>0.81280799999999997</v>
      </c>
      <c r="G8" s="34">
        <v>0.64089700000000005</v>
      </c>
      <c r="H8" s="34">
        <v>55.352806000000001</v>
      </c>
      <c r="I8" s="34">
        <v>79.081444000000005</v>
      </c>
      <c r="J8" s="34">
        <v>1.2508379999999999</v>
      </c>
      <c r="K8" s="35">
        <v>1.261236</v>
      </c>
    </row>
    <row r="9" spans="1:11" x14ac:dyDescent="0.25">
      <c r="A9" s="40" t="str">
        <v>August</v>
      </c>
      <c r="B9" s="38">
        <v>3.6730480000000001</v>
      </c>
      <c r="C9" s="34">
        <v>0.95411599999999996</v>
      </c>
      <c r="D9" s="34">
        <v>0.99343999999999999</v>
      </c>
      <c r="E9" s="34">
        <v>0.96946299999999996</v>
      </c>
      <c r="F9" s="34">
        <v>0.80714300000000005</v>
      </c>
      <c r="G9" s="34">
        <v>0.636517</v>
      </c>
      <c r="H9" s="34">
        <v>55.513323</v>
      </c>
      <c r="I9" s="34">
        <v>78.700033000000005</v>
      </c>
      <c r="J9" s="34">
        <v>1.2335929999999999</v>
      </c>
      <c r="K9" s="35">
        <v>1.247981</v>
      </c>
    </row>
    <row r="10" spans="1:11" x14ac:dyDescent="0.25">
      <c r="A10" s="40" t="str">
        <v>September</v>
      </c>
      <c r="B10" s="38">
        <v>3.6730299999999998</v>
      </c>
      <c r="C10" s="34">
        <v>0.961206</v>
      </c>
      <c r="D10" s="34">
        <v>0.97902199999999995</v>
      </c>
      <c r="E10" s="34">
        <v>0.94017899999999999</v>
      </c>
      <c r="F10" s="34">
        <v>0.77757299999999996</v>
      </c>
      <c r="G10" s="34">
        <v>0.62119199999999997</v>
      </c>
      <c r="H10" s="34">
        <v>54.489466999999998</v>
      </c>
      <c r="I10" s="34">
        <v>78.194783000000001</v>
      </c>
      <c r="J10" s="34">
        <v>1.2229049999999999</v>
      </c>
      <c r="K10" s="35">
        <v>1.2317119999999999</v>
      </c>
    </row>
    <row r="11" spans="1:11" x14ac:dyDescent="0.25">
      <c r="A11" s="40" t="str">
        <v>October</v>
      </c>
      <c r="B11" s="38">
        <v>3.673003</v>
      </c>
      <c r="C11" s="34">
        <v>0.97176899999999999</v>
      </c>
      <c r="D11" s="34">
        <v>0.986016</v>
      </c>
      <c r="E11" s="34">
        <v>0.93248500000000001</v>
      </c>
      <c r="F11" s="34">
        <v>0.77079699999999995</v>
      </c>
      <c r="G11" s="34">
        <v>0.62196600000000002</v>
      </c>
      <c r="H11" s="34">
        <v>53.032710000000002</v>
      </c>
      <c r="I11" s="34">
        <v>78.907846000000006</v>
      </c>
      <c r="J11" s="34">
        <v>1.2201900000000001</v>
      </c>
      <c r="K11" s="35">
        <v>1.2241660000000001</v>
      </c>
    </row>
    <row r="12" spans="1:11" x14ac:dyDescent="0.25">
      <c r="A12" s="40" t="str">
        <v>November</v>
      </c>
      <c r="B12" s="38">
        <v>3.6730170000000002</v>
      </c>
      <c r="C12" s="34">
        <v>0.96199599999999996</v>
      </c>
      <c r="D12" s="34">
        <v>0.99765700000000002</v>
      </c>
      <c r="E12" s="34">
        <v>0.93953399999999998</v>
      </c>
      <c r="F12" s="34">
        <v>0.77958099999999997</v>
      </c>
      <c r="G12" s="34">
        <v>0.62647399999999998</v>
      </c>
      <c r="H12" s="34">
        <v>54.792900000000003</v>
      </c>
      <c r="I12" s="34">
        <v>80.910749999999993</v>
      </c>
      <c r="J12" s="34">
        <v>1.2208619999999999</v>
      </c>
      <c r="K12" s="35">
        <v>1.223795</v>
      </c>
    </row>
    <row r="13" spans="1:11" x14ac:dyDescent="0.25">
      <c r="A13" s="41" t="str">
        <v>December</v>
      </c>
      <c r="B13" s="39">
        <v>3.6730369999999999</v>
      </c>
      <c r="C13" s="36">
        <v>0.95622799999999997</v>
      </c>
      <c r="D13" s="36">
        <v>0.99050400000000005</v>
      </c>
      <c r="E13" s="36">
        <v>0.92174900000000004</v>
      </c>
      <c r="F13" s="36">
        <v>0.76297099999999995</v>
      </c>
      <c r="G13" s="36">
        <v>0.62013700000000005</v>
      </c>
      <c r="H13" s="36">
        <v>54.621371000000003</v>
      </c>
      <c r="I13" s="36">
        <v>83.583241000000001</v>
      </c>
      <c r="J13" s="36">
        <v>1.2054020000000001</v>
      </c>
      <c r="K13" s="37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2013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3.6730399999999999</v>
      </c>
      <c r="C2" s="44">
        <v>0.95312200000000002</v>
      </c>
      <c r="D2" s="44">
        <v>0.99223499999999998</v>
      </c>
      <c r="E2" s="44">
        <v>0.924037</v>
      </c>
      <c r="F2" s="44">
        <v>0.75275999999999998</v>
      </c>
      <c r="G2" s="44">
        <v>0.62573999999999996</v>
      </c>
      <c r="H2" s="44">
        <v>54.314580999999997</v>
      </c>
      <c r="I2" s="44">
        <v>88.983226000000002</v>
      </c>
      <c r="J2" s="44">
        <v>1.196258</v>
      </c>
      <c r="K2" s="45">
        <v>1.2276549999999999</v>
      </c>
    </row>
    <row r="3" spans="1:11" x14ac:dyDescent="0.25">
      <c r="A3" s="40" t="str">
        <v>February</v>
      </c>
      <c r="B3" s="38">
        <v>3.6730390000000002</v>
      </c>
      <c r="C3" s="34">
        <v>0.96870900000000004</v>
      </c>
      <c r="D3" s="34">
        <v>1.008024</v>
      </c>
      <c r="E3" s="34">
        <v>0.91979100000000003</v>
      </c>
      <c r="F3" s="34">
        <v>0.74754100000000001</v>
      </c>
      <c r="G3" s="34">
        <v>0.64460700000000004</v>
      </c>
      <c r="H3" s="34">
        <v>53.8065</v>
      </c>
      <c r="I3" s="34">
        <v>93.035320999999996</v>
      </c>
      <c r="J3" s="34">
        <v>1.190812</v>
      </c>
      <c r="K3" s="35">
        <v>1.238407</v>
      </c>
    </row>
    <row r="4" spans="1:11" x14ac:dyDescent="0.25">
      <c r="A4" s="40" t="str">
        <v>March</v>
      </c>
      <c r="B4" s="38">
        <v>3.6730149999999999</v>
      </c>
      <c r="C4" s="34">
        <v>0.96728999999999998</v>
      </c>
      <c r="D4" s="34">
        <v>1.0243</v>
      </c>
      <c r="E4" s="34">
        <v>0.94578499999999999</v>
      </c>
      <c r="F4" s="34">
        <v>0.77135500000000001</v>
      </c>
      <c r="G4" s="34">
        <v>0.66279200000000005</v>
      </c>
      <c r="H4" s="34">
        <v>54.418984000000002</v>
      </c>
      <c r="I4" s="34">
        <v>94.706742000000006</v>
      </c>
      <c r="J4" s="34">
        <v>1.2068650000000001</v>
      </c>
      <c r="K4" s="35">
        <v>1.2459199999999999</v>
      </c>
    </row>
    <row r="5" spans="1:11" x14ac:dyDescent="0.25">
      <c r="A5" s="40" t="str">
        <v>April</v>
      </c>
      <c r="B5" s="38">
        <v>3.6729750000000001</v>
      </c>
      <c r="C5" s="34">
        <v>0.96354099999999998</v>
      </c>
      <c r="D5" s="34">
        <v>1.0186459999999999</v>
      </c>
      <c r="E5" s="34">
        <v>0.936863</v>
      </c>
      <c r="F5" s="34">
        <v>0.76812800000000003</v>
      </c>
      <c r="G5" s="34">
        <v>0.653281</v>
      </c>
      <c r="H5" s="34">
        <v>54.361967</v>
      </c>
      <c r="I5" s="34">
        <v>97.824633000000006</v>
      </c>
      <c r="J5" s="34">
        <v>1.1806570000000001</v>
      </c>
      <c r="K5" s="35">
        <v>1.2382919999999999</v>
      </c>
    </row>
    <row r="6" spans="1:11" x14ac:dyDescent="0.25">
      <c r="A6" s="40" t="str">
        <v>May</v>
      </c>
      <c r="B6" s="38">
        <v>3.673044</v>
      </c>
      <c r="C6" s="34">
        <v>1.0071829999999999</v>
      </c>
      <c r="D6" s="34">
        <v>1.019315</v>
      </c>
      <c r="E6" s="34">
        <v>0.95522799999999997</v>
      </c>
      <c r="F6" s="34">
        <v>0.77019400000000005</v>
      </c>
      <c r="G6" s="34">
        <v>0.65337500000000004</v>
      </c>
      <c r="H6" s="34">
        <v>54.881225999999998</v>
      </c>
      <c r="I6" s="34">
        <v>100.926242</v>
      </c>
      <c r="J6" s="34">
        <v>1.210866</v>
      </c>
      <c r="K6" s="35">
        <v>1.2479709999999999</v>
      </c>
    </row>
    <row r="7" spans="1:11" x14ac:dyDescent="0.25">
      <c r="A7" s="40" t="str">
        <v>June</v>
      </c>
      <c r="B7" s="38">
        <v>3.672965</v>
      </c>
      <c r="C7" s="34">
        <v>1.0594140000000001</v>
      </c>
      <c r="D7" s="34">
        <v>1.0318039999999999</v>
      </c>
      <c r="E7" s="34">
        <v>0.93514200000000003</v>
      </c>
      <c r="F7" s="34">
        <v>0.75881299999999996</v>
      </c>
      <c r="G7" s="34">
        <v>0.646455</v>
      </c>
      <c r="H7" s="34">
        <v>58.179167</v>
      </c>
      <c r="I7" s="34">
        <v>97.277696000000006</v>
      </c>
      <c r="J7" s="34">
        <v>1.264038</v>
      </c>
      <c r="K7" s="35">
        <v>1.2602409999999999</v>
      </c>
    </row>
    <row r="8" spans="1:11" x14ac:dyDescent="0.25">
      <c r="A8" s="40" t="str">
        <v>July</v>
      </c>
      <c r="B8" s="38">
        <v>3.6730179999999999</v>
      </c>
      <c r="C8" s="34">
        <v>1.0919840000000001</v>
      </c>
      <c r="D8" s="34">
        <v>1.041515</v>
      </c>
      <c r="E8" s="34">
        <v>0.94555699999999998</v>
      </c>
      <c r="F8" s="34">
        <v>0.76494899999999999</v>
      </c>
      <c r="G8" s="34">
        <v>0.65909499999999999</v>
      </c>
      <c r="H8" s="34">
        <v>59.699773999999998</v>
      </c>
      <c r="I8" s="34">
        <v>99.754757999999995</v>
      </c>
      <c r="J8" s="34">
        <v>1.2700979999999999</v>
      </c>
      <c r="K8" s="35">
        <v>1.268214</v>
      </c>
    </row>
    <row r="9" spans="1:11" x14ac:dyDescent="0.25">
      <c r="A9" s="40" t="str">
        <v>August</v>
      </c>
      <c r="B9" s="38">
        <v>3.6730100000000001</v>
      </c>
      <c r="C9" s="34">
        <v>1.1056710000000001</v>
      </c>
      <c r="D9" s="34">
        <v>1.0393140000000001</v>
      </c>
      <c r="E9" s="34">
        <v>0.92535400000000001</v>
      </c>
      <c r="F9" s="34">
        <v>0.75062799999999996</v>
      </c>
      <c r="G9" s="34">
        <v>0.64544000000000001</v>
      </c>
      <c r="H9" s="34">
        <v>62.618741999999997</v>
      </c>
      <c r="I9" s="34">
        <v>97.842145000000002</v>
      </c>
      <c r="J9" s="34">
        <v>1.2619530000000001</v>
      </c>
      <c r="K9" s="35">
        <v>1.271684</v>
      </c>
    </row>
    <row r="10" spans="1:11" x14ac:dyDescent="0.25">
      <c r="A10" s="40" t="str">
        <v>September</v>
      </c>
      <c r="B10" s="38">
        <v>3.6730230000000001</v>
      </c>
      <c r="C10" s="34">
        <v>1.080317</v>
      </c>
      <c r="D10" s="34">
        <v>1.036557</v>
      </c>
      <c r="E10" s="34">
        <v>0.923848</v>
      </c>
      <c r="F10" s="34">
        <v>0.74923300000000004</v>
      </c>
      <c r="G10" s="34">
        <v>0.63118799999999997</v>
      </c>
      <c r="H10" s="34">
        <v>63.801724</v>
      </c>
      <c r="I10" s="34">
        <v>99.119483000000002</v>
      </c>
      <c r="J10" s="34">
        <v>1.231603</v>
      </c>
      <c r="K10" s="35">
        <v>1.2639940000000001</v>
      </c>
    </row>
    <row r="11" spans="1:11" x14ac:dyDescent="0.25">
      <c r="A11" s="40" t="str">
        <v>October</v>
      </c>
      <c r="B11" s="38">
        <v>3.6730019999999999</v>
      </c>
      <c r="C11" s="34">
        <v>1.0507500000000001</v>
      </c>
      <c r="D11" s="34">
        <v>1.035523</v>
      </c>
      <c r="E11" s="34">
        <v>0.90308999999999995</v>
      </c>
      <c r="F11" s="34">
        <v>0.73318099999999997</v>
      </c>
      <c r="G11" s="34">
        <v>0.62150000000000005</v>
      </c>
      <c r="H11" s="34">
        <v>61.485081000000001</v>
      </c>
      <c r="I11" s="34">
        <v>97.824081000000007</v>
      </c>
      <c r="J11" s="34">
        <v>1.1979340000000001</v>
      </c>
      <c r="K11" s="35">
        <v>1.243325</v>
      </c>
    </row>
    <row r="12" spans="1:11" x14ac:dyDescent="0.25">
      <c r="A12" s="40" t="str">
        <v>November</v>
      </c>
      <c r="B12" s="38">
        <v>3.6730130000000001</v>
      </c>
      <c r="C12" s="34">
        <v>1.0725</v>
      </c>
      <c r="D12" s="34">
        <v>1.0481959999999999</v>
      </c>
      <c r="E12" s="34">
        <v>0.91298199999999996</v>
      </c>
      <c r="F12" s="34">
        <v>0.74121700000000001</v>
      </c>
      <c r="G12" s="34">
        <v>0.62135600000000002</v>
      </c>
      <c r="H12" s="34">
        <v>62.589399999999998</v>
      </c>
      <c r="I12" s="34">
        <v>99.984317000000004</v>
      </c>
      <c r="J12" s="34">
        <v>1.2115800000000001</v>
      </c>
      <c r="K12" s="35">
        <v>1.247552</v>
      </c>
    </row>
    <row r="13" spans="1:11" x14ac:dyDescent="0.25">
      <c r="A13" s="41" t="str">
        <v>December</v>
      </c>
      <c r="B13" s="39">
        <v>3.6730019999999999</v>
      </c>
      <c r="C13" s="36">
        <v>1.1131089999999999</v>
      </c>
      <c r="D13" s="36">
        <v>1.063922</v>
      </c>
      <c r="E13" s="36">
        <v>0.89396600000000004</v>
      </c>
      <c r="F13" s="36">
        <v>0.72994599999999998</v>
      </c>
      <c r="G13" s="36">
        <v>0.61082099999999995</v>
      </c>
      <c r="H13" s="36">
        <v>61.863581000000003</v>
      </c>
      <c r="I13" s="36">
        <v>103.46229</v>
      </c>
      <c r="J13" s="36">
        <v>1.217044</v>
      </c>
      <c r="K13" s="37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2014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3.6729970000000001</v>
      </c>
      <c r="C2" s="44">
        <v>1.1288590000000001</v>
      </c>
      <c r="D2" s="44">
        <v>1.0904210000000001</v>
      </c>
      <c r="E2" s="44">
        <v>0.90303800000000001</v>
      </c>
      <c r="F2" s="44">
        <v>0.73374499999999998</v>
      </c>
      <c r="G2" s="44">
        <v>0.60718300000000003</v>
      </c>
      <c r="H2" s="44">
        <v>62.074612999999999</v>
      </c>
      <c r="I2" s="44">
        <v>103.959371</v>
      </c>
      <c r="J2" s="44">
        <v>1.208634</v>
      </c>
      <c r="K2" s="45">
        <v>1.2716810000000001</v>
      </c>
    </row>
    <row r="3" spans="1:11" x14ac:dyDescent="0.25">
      <c r="A3" s="40" t="str">
        <v>February</v>
      </c>
      <c r="B3" s="38">
        <v>3.6730040000000002</v>
      </c>
      <c r="C3" s="34">
        <v>1.11669</v>
      </c>
      <c r="D3" s="34">
        <v>1.105618</v>
      </c>
      <c r="E3" s="34">
        <v>0.89532500000000004</v>
      </c>
      <c r="F3" s="34">
        <v>0.73275800000000002</v>
      </c>
      <c r="G3" s="34">
        <v>0.60426500000000005</v>
      </c>
      <c r="H3" s="34">
        <v>62.180695999999998</v>
      </c>
      <c r="I3" s="34">
        <v>102.14346399999999</v>
      </c>
      <c r="J3" s="34">
        <v>1.2084159999999999</v>
      </c>
      <c r="K3" s="35">
        <v>1.266721</v>
      </c>
    </row>
    <row r="4" spans="1:11" x14ac:dyDescent="0.25">
      <c r="A4" s="40" t="str">
        <v>March</v>
      </c>
      <c r="B4" s="38">
        <v>3.6729949999999998</v>
      </c>
      <c r="C4" s="34">
        <v>1.1024430000000001</v>
      </c>
      <c r="D4" s="34">
        <v>1.110703</v>
      </c>
      <c r="E4" s="34">
        <v>0.88015500000000002</v>
      </c>
      <c r="F4" s="34">
        <v>0.72311899999999996</v>
      </c>
      <c r="G4" s="34">
        <v>0.60121800000000003</v>
      </c>
      <c r="H4" s="34">
        <v>60.997096999999997</v>
      </c>
      <c r="I4" s="34">
        <v>102.286468</v>
      </c>
      <c r="J4" s="34">
        <v>1.1735679999999999</v>
      </c>
      <c r="K4" s="35">
        <v>1.2673920000000001</v>
      </c>
    </row>
    <row r="5" spans="1:11" x14ac:dyDescent="0.25">
      <c r="A5" s="40" t="str">
        <v>April</v>
      </c>
      <c r="B5" s="38">
        <v>3.6730149999999999</v>
      </c>
      <c r="C5" s="34">
        <v>1.0736049999999999</v>
      </c>
      <c r="D5" s="34">
        <v>1.0997490000000001</v>
      </c>
      <c r="E5" s="34">
        <v>0.88314999999999999</v>
      </c>
      <c r="F5" s="34">
        <v>0.72434600000000005</v>
      </c>
      <c r="G5" s="34">
        <v>0.59763299999999997</v>
      </c>
      <c r="H5" s="34">
        <v>60.330117000000001</v>
      </c>
      <c r="I5" s="34">
        <v>102.47315</v>
      </c>
      <c r="J5" s="34">
        <v>1.161735</v>
      </c>
      <c r="K5" s="35">
        <v>1.2548429999999999</v>
      </c>
    </row>
    <row r="6" spans="1:11" x14ac:dyDescent="0.25">
      <c r="A6" s="40" t="str">
        <v>May</v>
      </c>
      <c r="B6" s="38">
        <v>3.673</v>
      </c>
      <c r="C6" s="34">
        <v>1.0702</v>
      </c>
      <c r="D6" s="34">
        <v>1.089521</v>
      </c>
      <c r="E6" s="34">
        <v>0.88834999999999997</v>
      </c>
      <c r="F6" s="34">
        <v>0.72792299999999999</v>
      </c>
      <c r="G6" s="34">
        <v>0.59377800000000003</v>
      </c>
      <c r="H6" s="34">
        <v>59.308661000000001</v>
      </c>
      <c r="I6" s="34">
        <v>101.829548</v>
      </c>
      <c r="J6" s="34">
        <v>1.1620950000000001</v>
      </c>
      <c r="K6" s="35">
        <v>1.25177</v>
      </c>
    </row>
    <row r="7" spans="1:11" x14ac:dyDescent="0.25">
      <c r="A7" s="40" t="str">
        <v>June</v>
      </c>
      <c r="B7" s="38">
        <v>3.6730019999999999</v>
      </c>
      <c r="C7" s="34">
        <v>1.0679479999999999</v>
      </c>
      <c r="D7" s="34">
        <v>1.082865</v>
      </c>
      <c r="E7" s="34">
        <v>0.89581699999999997</v>
      </c>
      <c r="F7" s="34">
        <v>0.73533400000000004</v>
      </c>
      <c r="G7" s="34">
        <v>0.59167199999999998</v>
      </c>
      <c r="H7" s="34">
        <v>59.695999999999998</v>
      </c>
      <c r="I7" s="34">
        <v>102.06555</v>
      </c>
      <c r="J7" s="34">
        <v>1.160528</v>
      </c>
      <c r="K7" s="35">
        <v>1.2513620000000001</v>
      </c>
    </row>
    <row r="8" spans="1:11" x14ac:dyDescent="0.25">
      <c r="A8" s="40" t="str">
        <v>July</v>
      </c>
      <c r="B8" s="38">
        <v>3.672987</v>
      </c>
      <c r="C8" s="34">
        <v>1.064708</v>
      </c>
      <c r="D8" s="34">
        <v>1.0726899999999999</v>
      </c>
      <c r="E8" s="34">
        <v>0.89695000000000003</v>
      </c>
      <c r="F8" s="34">
        <v>0.73821400000000004</v>
      </c>
      <c r="G8" s="34">
        <v>0.58540099999999995</v>
      </c>
      <c r="H8" s="34">
        <v>60.044176999999998</v>
      </c>
      <c r="I8" s="34">
        <v>101.692339</v>
      </c>
      <c r="J8" s="34">
        <v>1.1493530000000001</v>
      </c>
      <c r="K8" s="35">
        <v>1.2427520000000001</v>
      </c>
    </row>
    <row r="9" spans="1:11" x14ac:dyDescent="0.25">
      <c r="A9" s="40" t="str">
        <v>August</v>
      </c>
      <c r="B9" s="38">
        <v>3.6730670000000001</v>
      </c>
      <c r="C9" s="34">
        <v>1.074195</v>
      </c>
      <c r="D9" s="34">
        <v>1.0922259999999999</v>
      </c>
      <c r="E9" s="34">
        <v>0.90916799999999998</v>
      </c>
      <c r="F9" s="34">
        <v>0.75027900000000003</v>
      </c>
      <c r="G9" s="34">
        <v>0.59840599999999999</v>
      </c>
      <c r="H9" s="34">
        <v>60.869799999999998</v>
      </c>
      <c r="I9" s="34">
        <v>102.88856699999999</v>
      </c>
      <c r="J9" s="34">
        <v>1.184113</v>
      </c>
      <c r="K9" s="35">
        <v>1.2484900000000001</v>
      </c>
    </row>
    <row r="10" spans="1:11" x14ac:dyDescent="0.25">
      <c r="A10" s="40" t="str">
        <v>September</v>
      </c>
      <c r="B10" s="38">
        <v>3.673</v>
      </c>
      <c r="C10" s="34">
        <v>1.103888</v>
      </c>
      <c r="D10" s="34">
        <v>1.0997509999999999</v>
      </c>
      <c r="E10" s="34">
        <v>0.93576700000000002</v>
      </c>
      <c r="F10" s="34">
        <v>0.77485300000000001</v>
      </c>
      <c r="G10" s="34">
        <v>0.61326199999999997</v>
      </c>
      <c r="H10" s="34">
        <v>60.84225</v>
      </c>
      <c r="I10" s="34">
        <v>107.234607</v>
      </c>
      <c r="J10" s="34">
        <v>1.2268520000000001</v>
      </c>
      <c r="K10" s="35">
        <v>1.262839</v>
      </c>
    </row>
    <row r="11" spans="1:11" x14ac:dyDescent="0.25">
      <c r="A11" s="40" t="str">
        <v>October</v>
      </c>
      <c r="B11" s="38">
        <v>3.6729850000000002</v>
      </c>
      <c r="C11" s="34">
        <v>1.1410169999999999</v>
      </c>
      <c r="D11" s="34">
        <v>1.122052</v>
      </c>
      <c r="E11" s="34">
        <v>0.95347800000000005</v>
      </c>
      <c r="F11" s="34">
        <v>0.78925299999999998</v>
      </c>
      <c r="G11" s="34">
        <v>0.62220799999999998</v>
      </c>
      <c r="H11" s="34">
        <v>61.337676999999999</v>
      </c>
      <c r="I11" s="34">
        <v>107.94932300000001</v>
      </c>
      <c r="J11" s="34">
        <v>1.2712829999999999</v>
      </c>
      <c r="K11" s="35">
        <v>1.2752140000000001</v>
      </c>
    </row>
    <row r="12" spans="1:11" x14ac:dyDescent="0.25">
      <c r="A12" s="40" t="str">
        <v>November</v>
      </c>
      <c r="B12" s="38">
        <v>3.673028</v>
      </c>
      <c r="C12" s="34">
        <v>1.1547350000000001</v>
      </c>
      <c r="D12" s="34">
        <v>1.131759</v>
      </c>
      <c r="E12" s="34">
        <v>0.96420399999999995</v>
      </c>
      <c r="F12" s="34">
        <v>0.80164599999999997</v>
      </c>
      <c r="G12" s="34">
        <v>0.63359600000000005</v>
      </c>
      <c r="H12" s="34">
        <v>61.662466999999999</v>
      </c>
      <c r="I12" s="34">
        <v>115.976783</v>
      </c>
      <c r="J12" s="34">
        <v>1.2767250000000001</v>
      </c>
      <c r="K12" s="35">
        <v>1.2953460000000001</v>
      </c>
    </row>
    <row r="13" spans="1:11" x14ac:dyDescent="0.25">
      <c r="A13" s="41" t="str">
        <v>December</v>
      </c>
      <c r="B13" s="39">
        <v>3.6730149999999999</v>
      </c>
      <c r="C13" s="36">
        <v>1.213293</v>
      </c>
      <c r="D13" s="36">
        <v>1.1541440000000001</v>
      </c>
      <c r="E13" s="36">
        <v>0.97591099999999997</v>
      </c>
      <c r="F13" s="36">
        <v>0.811697</v>
      </c>
      <c r="G13" s="36">
        <v>0.63962699999999995</v>
      </c>
      <c r="H13" s="36">
        <v>62.797564999999999</v>
      </c>
      <c r="I13" s="36">
        <v>119.57141900000001</v>
      </c>
      <c r="J13" s="36">
        <v>1.2890060000000001</v>
      </c>
      <c r="K13" s="37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>
      <selection activeCell="A4" sqref="A4:K4"/>
    </sheetView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2015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3.6730390000000002</v>
      </c>
      <c r="C2" s="44">
        <v>1.237968</v>
      </c>
      <c r="D2" s="44">
        <v>1.2099</v>
      </c>
      <c r="E2" s="44">
        <v>0.93722399999999995</v>
      </c>
      <c r="F2" s="44">
        <v>0.86161500000000002</v>
      </c>
      <c r="G2" s="44">
        <v>0.66065600000000002</v>
      </c>
      <c r="H2" s="44">
        <v>62.081803999999998</v>
      </c>
      <c r="I2" s="44">
        <v>118.267161</v>
      </c>
      <c r="J2" s="44">
        <v>1.308052</v>
      </c>
      <c r="K2" s="45">
        <v>1.3370679999999999</v>
      </c>
    </row>
    <row r="3" spans="1:11" x14ac:dyDescent="0.25">
      <c r="A3" s="40" t="str">
        <v>February</v>
      </c>
      <c r="B3" s="38">
        <v>3.6730160000000001</v>
      </c>
      <c r="C3" s="34">
        <v>1.282689</v>
      </c>
      <c r="D3" s="34">
        <v>1.2516160000000001</v>
      </c>
      <c r="E3" s="34">
        <v>0.93394500000000003</v>
      </c>
      <c r="F3" s="34">
        <v>0.88107599999999997</v>
      </c>
      <c r="G3" s="34">
        <v>0.65298599999999996</v>
      </c>
      <c r="H3" s="34">
        <v>62.017482000000001</v>
      </c>
      <c r="I3" s="34">
        <v>118.700625</v>
      </c>
      <c r="J3" s="34">
        <v>1.3440179999999999</v>
      </c>
      <c r="K3" s="35">
        <v>1.3552379999999999</v>
      </c>
    </row>
    <row r="4" spans="1:11" x14ac:dyDescent="0.25">
      <c r="A4" s="40" t="str">
        <v>March</v>
      </c>
      <c r="B4" s="38">
        <v>3.672974</v>
      </c>
      <c r="C4" s="34">
        <v>1.2934110000000001</v>
      </c>
      <c r="D4" s="34">
        <v>1.2614939999999999</v>
      </c>
      <c r="E4" s="34">
        <v>0.97895699999999997</v>
      </c>
      <c r="F4" s="34">
        <v>0.92338299999999995</v>
      </c>
      <c r="G4" s="34">
        <v>0.66767799999999999</v>
      </c>
      <c r="H4" s="34">
        <v>62.48471</v>
      </c>
      <c r="I4" s="34">
        <v>120.341145</v>
      </c>
      <c r="J4" s="34">
        <v>1.3395760000000001</v>
      </c>
      <c r="K4" s="35">
        <v>1.3770009999999999</v>
      </c>
    </row>
    <row r="5" spans="1:11" x14ac:dyDescent="0.25">
      <c r="A5" s="40" t="str">
        <v>April</v>
      </c>
      <c r="B5" s="38">
        <v>3.6729949999999998</v>
      </c>
      <c r="C5" s="34">
        <v>1.294143</v>
      </c>
      <c r="D5" s="34">
        <v>1.23637</v>
      </c>
      <c r="E5" s="34">
        <v>0.96051399999999998</v>
      </c>
      <c r="F5" s="34">
        <v>0.92544999999999999</v>
      </c>
      <c r="G5" s="34">
        <v>0.66967399999999999</v>
      </c>
      <c r="H5" s="34">
        <v>62.614983000000002</v>
      </c>
      <c r="I5" s="34">
        <v>119.474867</v>
      </c>
      <c r="J5" s="34">
        <v>1.3170230000000001</v>
      </c>
      <c r="K5" s="35">
        <v>1.35009</v>
      </c>
    </row>
    <row r="6" spans="1:11" x14ac:dyDescent="0.25">
      <c r="A6" s="40" t="str">
        <v>May</v>
      </c>
      <c r="B6" s="38">
        <v>3.6730309999999999</v>
      </c>
      <c r="C6" s="34">
        <v>1.2683180000000001</v>
      </c>
      <c r="D6" s="34">
        <v>1.2177180000000001</v>
      </c>
      <c r="E6" s="34">
        <v>0.93182200000000004</v>
      </c>
      <c r="F6" s="34">
        <v>0.89552200000000004</v>
      </c>
      <c r="G6" s="34">
        <v>0.64698199999999995</v>
      </c>
      <c r="H6" s="34">
        <v>63.656613</v>
      </c>
      <c r="I6" s="34">
        <v>120.68466100000001</v>
      </c>
      <c r="J6" s="34">
        <v>1.352306</v>
      </c>
      <c r="K6" s="35">
        <v>1.3334870000000001</v>
      </c>
    </row>
    <row r="7" spans="1:11" x14ac:dyDescent="0.25">
      <c r="A7" s="40" t="str">
        <v>June</v>
      </c>
      <c r="B7" s="38">
        <v>3.6729769999999999</v>
      </c>
      <c r="C7" s="34">
        <v>1.297247</v>
      </c>
      <c r="D7" s="34">
        <v>1.2356819999999999</v>
      </c>
      <c r="E7" s="34">
        <v>0.93137800000000004</v>
      </c>
      <c r="F7" s="34">
        <v>0.89110599999999995</v>
      </c>
      <c r="G7" s="34">
        <v>0.64227699999999999</v>
      </c>
      <c r="H7" s="34">
        <v>63.780566999999998</v>
      </c>
      <c r="I7" s="34">
        <v>123.829983</v>
      </c>
      <c r="J7" s="34">
        <v>1.4312199999999999</v>
      </c>
      <c r="K7" s="35">
        <v>1.34581</v>
      </c>
    </row>
    <row r="8" spans="1:11" x14ac:dyDescent="0.25">
      <c r="A8" s="40" t="str">
        <v>July</v>
      </c>
      <c r="B8" s="38">
        <v>3.6730269999999998</v>
      </c>
      <c r="C8" s="34">
        <v>1.347844</v>
      </c>
      <c r="D8" s="34">
        <v>1.282527</v>
      </c>
      <c r="E8" s="34">
        <v>0.95267999999999997</v>
      </c>
      <c r="F8" s="34">
        <v>0.90847100000000003</v>
      </c>
      <c r="G8" s="34">
        <v>0.64280300000000001</v>
      </c>
      <c r="H8" s="34">
        <v>63.600031999999999</v>
      </c>
      <c r="I8" s="34">
        <v>123.265726</v>
      </c>
      <c r="J8" s="34">
        <v>1.5041389999999999</v>
      </c>
      <c r="K8" s="35">
        <v>1.359939</v>
      </c>
    </row>
    <row r="9" spans="1:11" x14ac:dyDescent="0.25">
      <c r="A9" s="40" t="str">
        <v>August</v>
      </c>
      <c r="B9" s="38">
        <v>3.6729850000000002</v>
      </c>
      <c r="C9" s="34">
        <v>1.3683419999999999</v>
      </c>
      <c r="D9" s="34">
        <v>1.3141849999999999</v>
      </c>
      <c r="E9" s="34">
        <v>0.96784899999999996</v>
      </c>
      <c r="F9" s="34">
        <v>0.89878100000000005</v>
      </c>
      <c r="G9" s="34">
        <v>0.64160899999999998</v>
      </c>
      <c r="H9" s="34">
        <v>65.025677000000002</v>
      </c>
      <c r="I9" s="34">
        <v>123.214161</v>
      </c>
      <c r="J9" s="34">
        <v>1.5228820000000001</v>
      </c>
      <c r="K9" s="35">
        <v>1.3963300000000001</v>
      </c>
    </row>
    <row r="10" spans="1:11" x14ac:dyDescent="0.25">
      <c r="A10" s="40" t="str">
        <v>September</v>
      </c>
      <c r="B10" s="38">
        <v>3.67279</v>
      </c>
      <c r="C10" s="34">
        <v>1.416088</v>
      </c>
      <c r="D10" s="34">
        <v>1.3261620000000001</v>
      </c>
      <c r="E10" s="34">
        <v>0.97216000000000002</v>
      </c>
      <c r="F10" s="34">
        <v>0.88983599999999996</v>
      </c>
      <c r="G10" s="34">
        <v>0.651945</v>
      </c>
      <c r="H10" s="34">
        <v>66.237432999999996</v>
      </c>
      <c r="I10" s="34">
        <v>120.14149999999999</v>
      </c>
      <c r="J10" s="34">
        <v>1.577763</v>
      </c>
      <c r="K10" s="35">
        <v>1.415097</v>
      </c>
    </row>
    <row r="11" spans="1:11" x14ac:dyDescent="0.25">
      <c r="A11" s="40" t="str">
        <v>October</v>
      </c>
      <c r="B11" s="38">
        <v>3.672939</v>
      </c>
      <c r="C11" s="34">
        <v>1.3880680000000001</v>
      </c>
      <c r="D11" s="34">
        <v>1.3070059999999999</v>
      </c>
      <c r="E11" s="34">
        <v>0.968449</v>
      </c>
      <c r="F11" s="34">
        <v>0.89069100000000001</v>
      </c>
      <c r="G11" s="34">
        <v>0.65249900000000005</v>
      </c>
      <c r="H11" s="34">
        <v>65.019757999999996</v>
      </c>
      <c r="I11" s="34">
        <v>120.136258</v>
      </c>
      <c r="J11" s="34">
        <v>1.4980500000000001</v>
      </c>
      <c r="K11" s="35">
        <v>1.401805</v>
      </c>
    </row>
    <row r="12" spans="1:11" x14ac:dyDescent="0.25">
      <c r="A12" s="40" t="str">
        <v>November</v>
      </c>
      <c r="B12" s="38">
        <v>3.6729250000000002</v>
      </c>
      <c r="C12" s="34">
        <v>1.3999429999999999</v>
      </c>
      <c r="D12" s="34">
        <v>1.3281050000000001</v>
      </c>
      <c r="E12" s="34">
        <v>1.0093939999999999</v>
      </c>
      <c r="F12" s="34">
        <v>0.93152199999999996</v>
      </c>
      <c r="G12" s="34">
        <v>0.658196</v>
      </c>
      <c r="H12" s="34">
        <v>66.127916999999997</v>
      </c>
      <c r="I12" s="34">
        <v>122.55546699999999</v>
      </c>
      <c r="J12" s="34">
        <v>1.523352</v>
      </c>
      <c r="K12" s="35">
        <v>1.414547</v>
      </c>
    </row>
    <row r="13" spans="1:11" x14ac:dyDescent="0.25">
      <c r="A13" s="41" t="str">
        <v>December</v>
      </c>
      <c r="B13" s="39">
        <v>3.6729370000000001</v>
      </c>
      <c r="C13" s="36">
        <v>1.3801000000000001</v>
      </c>
      <c r="D13" s="36">
        <v>1.3701319999999999</v>
      </c>
      <c r="E13" s="36">
        <v>0.99406600000000001</v>
      </c>
      <c r="F13" s="36">
        <v>0.91807000000000005</v>
      </c>
      <c r="G13" s="36">
        <v>0.66658799999999996</v>
      </c>
      <c r="H13" s="36">
        <v>66.505015999999998</v>
      </c>
      <c r="I13" s="36">
        <v>121.61779</v>
      </c>
      <c r="J13" s="36">
        <v>1.482974</v>
      </c>
      <c r="K13" s="37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2016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3.6728839999999998</v>
      </c>
      <c r="C2" s="44">
        <v>1.422723</v>
      </c>
      <c r="D2" s="44">
        <v>1.417969</v>
      </c>
      <c r="E2" s="44">
        <v>1.0070079999999999</v>
      </c>
      <c r="F2" s="44">
        <v>0.92089699999999997</v>
      </c>
      <c r="G2" s="44">
        <v>0.693712</v>
      </c>
      <c r="H2" s="44">
        <v>67.235500000000002</v>
      </c>
      <c r="I2" s="44">
        <v>118.457194</v>
      </c>
      <c r="J2" s="44">
        <v>1.524805</v>
      </c>
      <c r="K2" s="45">
        <v>1.431853</v>
      </c>
    </row>
    <row r="3" spans="1:11" x14ac:dyDescent="0.25">
      <c r="A3" s="40" t="str">
        <v>February</v>
      </c>
      <c r="B3" s="38">
        <v>3.6730100000000001</v>
      </c>
      <c r="C3" s="34">
        <v>1.4034690000000001</v>
      </c>
      <c r="D3" s="34">
        <v>1.380447</v>
      </c>
      <c r="E3" s="34">
        <v>0.99191200000000002</v>
      </c>
      <c r="F3" s="34">
        <v>0.90087300000000003</v>
      </c>
      <c r="G3" s="34">
        <v>0.69866899999999998</v>
      </c>
      <c r="H3" s="34">
        <v>68.255069000000006</v>
      </c>
      <c r="I3" s="34">
        <v>114.77846599999999</v>
      </c>
      <c r="J3" s="34">
        <v>1.508891</v>
      </c>
      <c r="K3" s="35">
        <v>1.405742</v>
      </c>
    </row>
    <row r="4" spans="1:11" x14ac:dyDescent="0.25">
      <c r="A4" s="40" t="str">
        <v>March</v>
      </c>
      <c r="B4" s="38">
        <v>3.6729850000000002</v>
      </c>
      <c r="C4" s="34">
        <v>1.3347469999999999</v>
      </c>
      <c r="D4" s="34">
        <v>1.32389</v>
      </c>
      <c r="E4" s="34">
        <v>0.98244600000000004</v>
      </c>
      <c r="F4" s="34">
        <v>0.89946000000000004</v>
      </c>
      <c r="G4" s="34">
        <v>0.70192399999999999</v>
      </c>
      <c r="H4" s="34">
        <v>66.925112999999996</v>
      </c>
      <c r="I4" s="34">
        <v>112.976274</v>
      </c>
      <c r="J4" s="34">
        <v>1.4845029999999999</v>
      </c>
      <c r="K4" s="35">
        <v>1.3736569999999999</v>
      </c>
    </row>
    <row r="5" spans="1:11" x14ac:dyDescent="0.25">
      <c r="A5" s="40" t="str">
        <v>April</v>
      </c>
      <c r="B5" s="38">
        <v>3.673035</v>
      </c>
      <c r="C5" s="34">
        <v>1.304878</v>
      </c>
      <c r="D5" s="34">
        <v>1.2839050000000001</v>
      </c>
      <c r="E5" s="34">
        <v>0.96380900000000003</v>
      </c>
      <c r="F5" s="34">
        <v>0.88188</v>
      </c>
      <c r="G5" s="34">
        <v>0.69940199999999997</v>
      </c>
      <c r="H5" s="34">
        <v>66.463132999999999</v>
      </c>
      <c r="I5" s="34">
        <v>109.79655</v>
      </c>
      <c r="J5" s="34">
        <v>1.4524220000000001</v>
      </c>
      <c r="K5" s="35">
        <v>1.3506119999999999</v>
      </c>
    </row>
    <row r="6" spans="1:11" x14ac:dyDescent="0.25">
      <c r="A6" s="40" t="str">
        <v>May</v>
      </c>
      <c r="B6" s="38">
        <v>3.6729949999999998</v>
      </c>
      <c r="C6" s="34">
        <v>1.365856</v>
      </c>
      <c r="D6" s="34">
        <v>1.293075</v>
      </c>
      <c r="E6" s="34">
        <v>0.97788699999999995</v>
      </c>
      <c r="F6" s="34">
        <v>0.88436999999999999</v>
      </c>
      <c r="G6" s="34">
        <v>0.68854499999999996</v>
      </c>
      <c r="H6" s="34">
        <v>66.905161000000007</v>
      </c>
      <c r="I6" s="34">
        <v>108.73903199999999</v>
      </c>
      <c r="J6" s="34">
        <v>1.4699690000000001</v>
      </c>
      <c r="K6" s="35">
        <v>1.369245</v>
      </c>
    </row>
    <row r="7" spans="1:11" x14ac:dyDescent="0.25">
      <c r="A7" s="40" t="str">
        <v>June</v>
      </c>
      <c r="B7" s="38">
        <v>3.6729970000000001</v>
      </c>
      <c r="C7" s="34">
        <v>1.3528610000000001</v>
      </c>
      <c r="D7" s="34">
        <v>1.290092</v>
      </c>
      <c r="E7" s="34">
        <v>0.96935899999999997</v>
      </c>
      <c r="F7" s="34">
        <v>0.88937500000000003</v>
      </c>
      <c r="G7" s="34">
        <v>0.70277699999999999</v>
      </c>
      <c r="H7" s="34">
        <v>67.246049999999997</v>
      </c>
      <c r="I7" s="34">
        <v>105.513333</v>
      </c>
      <c r="J7" s="34">
        <v>1.422677</v>
      </c>
      <c r="K7" s="35">
        <v>1.3545100000000001</v>
      </c>
    </row>
    <row r="8" spans="1:11" x14ac:dyDescent="0.25">
      <c r="A8" s="40" t="str">
        <v>July</v>
      </c>
      <c r="B8" s="38">
        <v>3.672971</v>
      </c>
      <c r="C8" s="34">
        <v>1.3284149999999999</v>
      </c>
      <c r="D8" s="34">
        <v>1.30318</v>
      </c>
      <c r="E8" s="34">
        <v>0.98146100000000003</v>
      </c>
      <c r="F8" s="34">
        <v>0.904111</v>
      </c>
      <c r="G8" s="34">
        <v>0.76101300000000005</v>
      </c>
      <c r="H8" s="34">
        <v>67.161258000000004</v>
      </c>
      <c r="I8" s="34">
        <v>103.86712900000001</v>
      </c>
      <c r="J8" s="34">
        <v>1.4006449999999999</v>
      </c>
      <c r="K8" s="35">
        <v>1.350309</v>
      </c>
    </row>
    <row r="9" spans="1:11" x14ac:dyDescent="0.25">
      <c r="A9" s="40" t="str">
        <v>August</v>
      </c>
      <c r="B9" s="38">
        <v>3.673006</v>
      </c>
      <c r="C9" s="34">
        <v>1.3111120000000001</v>
      </c>
      <c r="D9" s="34">
        <v>1.29956</v>
      </c>
      <c r="E9" s="34">
        <v>0.97157400000000005</v>
      </c>
      <c r="F9" s="34">
        <v>0.89261999999999997</v>
      </c>
      <c r="G9" s="34">
        <v>0.76408500000000001</v>
      </c>
      <c r="H9" s="34">
        <v>66.935513</v>
      </c>
      <c r="I9" s="34">
        <v>101.233242</v>
      </c>
      <c r="J9" s="34">
        <v>1.3845339999999999</v>
      </c>
      <c r="K9" s="35">
        <v>1.3472729999999999</v>
      </c>
    </row>
    <row r="10" spans="1:11" x14ac:dyDescent="0.25">
      <c r="A10" s="40" t="str">
        <v>September</v>
      </c>
      <c r="B10" s="38">
        <v>3.6730230000000001</v>
      </c>
      <c r="C10" s="34">
        <v>1.320827</v>
      </c>
      <c r="D10" s="34">
        <v>1.3105260000000001</v>
      </c>
      <c r="E10" s="34">
        <v>0.975132</v>
      </c>
      <c r="F10" s="34">
        <v>0.89263599999999999</v>
      </c>
      <c r="G10" s="34">
        <v>0.76085499999999995</v>
      </c>
      <c r="H10" s="34">
        <v>66.763683</v>
      </c>
      <c r="I10" s="34">
        <v>102.099817</v>
      </c>
      <c r="J10" s="34">
        <v>1.3702669999999999</v>
      </c>
      <c r="K10" s="35">
        <v>1.3601700000000001</v>
      </c>
    </row>
    <row r="11" spans="1:11" x14ac:dyDescent="0.25">
      <c r="A11" s="40" t="str">
        <v>October</v>
      </c>
      <c r="B11" s="38">
        <v>3.673019</v>
      </c>
      <c r="C11" s="34">
        <v>1.3130459999999999</v>
      </c>
      <c r="D11" s="34">
        <v>1.324308</v>
      </c>
      <c r="E11" s="34">
        <v>0.98601300000000003</v>
      </c>
      <c r="F11" s="34">
        <v>0.90642500000000004</v>
      </c>
      <c r="G11" s="34">
        <v>0.80847999999999998</v>
      </c>
      <c r="H11" s="34">
        <v>66.728454999999997</v>
      </c>
      <c r="I11" s="34">
        <v>103.673468</v>
      </c>
      <c r="J11" s="34">
        <v>1.396163</v>
      </c>
      <c r="K11" s="35">
        <v>1.383265</v>
      </c>
    </row>
    <row r="12" spans="1:11" x14ac:dyDescent="0.25">
      <c r="A12" s="40" t="str">
        <v>November</v>
      </c>
      <c r="B12" s="38">
        <v>3.673022</v>
      </c>
      <c r="C12" s="34">
        <v>1.3301050000000001</v>
      </c>
      <c r="D12" s="34">
        <v>1.345756</v>
      </c>
      <c r="E12" s="34">
        <v>0.99648000000000003</v>
      </c>
      <c r="F12" s="34">
        <v>0.92745999999999995</v>
      </c>
      <c r="G12" s="34">
        <v>0.80324899999999999</v>
      </c>
      <c r="H12" s="34">
        <v>67.731350000000006</v>
      </c>
      <c r="I12" s="34">
        <v>108.52975000000001</v>
      </c>
      <c r="J12" s="34">
        <v>1.401103</v>
      </c>
      <c r="K12" s="35">
        <v>1.4118980000000001</v>
      </c>
    </row>
    <row r="13" spans="1:11" x14ac:dyDescent="0.25">
      <c r="A13" s="41" t="str">
        <v>December</v>
      </c>
      <c r="B13" s="39">
        <v>3.6728839999999998</v>
      </c>
      <c r="C13" s="36">
        <v>1.3631800000000001</v>
      </c>
      <c r="D13" s="36">
        <v>1.334768</v>
      </c>
      <c r="E13" s="36">
        <v>1.0199879999999999</v>
      </c>
      <c r="F13" s="36">
        <v>0.94901199999999997</v>
      </c>
      <c r="G13" s="36">
        <v>0.80142999999999998</v>
      </c>
      <c r="H13" s="36">
        <v>67.813509999999994</v>
      </c>
      <c r="I13" s="36">
        <v>116.073137</v>
      </c>
      <c r="J13" s="36">
        <v>1.423319</v>
      </c>
      <c r="K13" s="37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T1014"/>
  <sheetViews>
    <sheetView showGridLines="0" topLeftCell="K1" workbookViewId="0">
      <selection activeCell="P5" sqref="P5"/>
    </sheetView>
  </sheetViews>
  <sheetFormatPr defaultRowHeight="15" x14ac:dyDescent="0.25"/>
  <cols>
    <col min="2" max="4" width="15.7109375" customWidth="1"/>
    <col min="5" max="7" width="12.7109375" customWidth="1"/>
    <col min="8" max="8" width="12.7109375" style="83" customWidth="1"/>
    <col min="9" max="9" width="14" style="89" customWidth="1"/>
    <col min="10" max="10" width="12" style="95" customWidth="1"/>
    <col min="11" max="18" width="12.7109375" customWidth="1"/>
    <col min="19" max="19" width="23.140625" customWidth="1"/>
    <col min="20" max="20" width="12.7109375" customWidth="1"/>
    <col min="21" max="21" width="18.140625" bestFit="1" customWidth="1"/>
  </cols>
  <sheetData>
    <row r="2" spans="1:20" x14ac:dyDescent="0.25">
      <c r="A2" s="10" t="s">
        <v>66</v>
      </c>
      <c r="B2" s="10"/>
      <c r="C2" s="10"/>
      <c r="D2" s="18"/>
      <c r="F2" s="10" t="s">
        <v>47</v>
      </c>
      <c r="G2" s="18"/>
      <c r="H2" s="81"/>
      <c r="I2" s="88"/>
      <c r="J2" s="94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25">
      <c r="G3" s="11" t="s">
        <v>62</v>
      </c>
      <c r="H3" s="82">
        <f>IFERROR(INT(SUMPRODUCT(H5:H1012,ROW(H5:H1012))/1234),0)</f>
        <v>20430</v>
      </c>
      <c r="M3" s="11" t="s">
        <v>2</v>
      </c>
      <c r="O3" s="12">
        <f ca="1">IFERROR(INT(SUMPRODUCT(O5:O52,O5:O52)/9876),0)</f>
        <v>4382</v>
      </c>
      <c r="P3" s="12">
        <f>IFERROR(INT(SUMPRODUCT(P5:P52,P5:P52)/12.34),0)</f>
        <v>7912</v>
      </c>
      <c r="Q3" s="12">
        <f t="array" ref="Q3">IFERROR(INT(SUM(Q5:Q52^0.25)),0)</f>
        <v>3725</v>
      </c>
    </row>
    <row r="4" spans="1:20" ht="30" customHeight="1" x14ac:dyDescent="0.25">
      <c r="B4" s="60" t="s">
        <v>67</v>
      </c>
      <c r="C4" s="60" t="s">
        <v>70</v>
      </c>
      <c r="D4" s="60" t="s">
        <v>69</v>
      </c>
      <c r="E4" s="17"/>
      <c r="F4" s="60" t="s">
        <v>68</v>
      </c>
      <c r="G4" s="60" t="s">
        <v>67</v>
      </c>
      <c r="H4" s="84" t="s">
        <v>70</v>
      </c>
      <c r="I4" s="90" t="s">
        <v>69</v>
      </c>
      <c r="J4" s="96"/>
      <c r="K4" s="61" t="s">
        <v>71</v>
      </c>
      <c r="L4" s="61" t="s">
        <v>72</v>
      </c>
      <c r="M4" s="61" t="s">
        <v>73</v>
      </c>
      <c r="N4" s="61" t="s">
        <v>74</v>
      </c>
      <c r="O4" s="61" t="s">
        <v>75</v>
      </c>
      <c r="P4" s="61" t="s">
        <v>76</v>
      </c>
      <c r="Q4" s="61" t="s">
        <v>77</v>
      </c>
      <c r="R4" s="61"/>
      <c r="S4" s="63" t="s">
        <v>78</v>
      </c>
      <c r="T4" s="61"/>
    </row>
    <row r="5" spans="1:20" x14ac:dyDescent="0.25">
      <c r="B5" s="62">
        <v>42734</v>
      </c>
      <c r="C5" s="70">
        <v>62.14</v>
      </c>
      <c r="D5" s="69">
        <v>25575720</v>
      </c>
      <c r="E5" s="66" t="s">
        <v>81</v>
      </c>
      <c r="F5" s="16">
        <f>COUNT(B5:B1012)</f>
        <v>1008</v>
      </c>
      <c r="G5" s="67">
        <f>INDEX(Date,MATCH(ROWS($F$5:$F5),Helper,0))</f>
        <v>41276</v>
      </c>
      <c r="H5" s="85">
        <f>INDEX(Price,MATCH(ROWS($F$5:$F5),Helper,0))</f>
        <v>27.62</v>
      </c>
      <c r="I5" s="91">
        <f>INDEX(Volume,MATCH(ROWS($F$5:$F5),Helper,0))</f>
        <v>52897110</v>
      </c>
      <c r="J5" s="97">
        <f>ROWS($F$5:$F5)</f>
        <v>1</v>
      </c>
      <c r="K5" s="59">
        <v>41275</v>
      </c>
      <c r="L5" s="59">
        <f t="shared" ref="L5:L52" si="0">EOMONTH(K5,0)</f>
        <v>41305</v>
      </c>
      <c r="M5" s="68">
        <v>1</v>
      </c>
      <c r="N5" s="16">
        <f>MATCH(L5,$G$5:$G$1012,1)</f>
        <v>21</v>
      </c>
      <c r="O5" s="72">
        <f ca="1">SUM(OFFSET(H$5,0,0,N5))</f>
        <v>571.971</v>
      </c>
      <c r="P5" s="100">
        <f>AVERAGE(INDEX($H$5:$H$1012,M5):INDEX($H$5:$H$1012,N5))</f>
        <v>27.236714285714285</v>
      </c>
      <c r="Q5" s="101">
        <f>AVERAGE(INDEX($I$5:$I$1012,M5):INDEX($I$5:$I$1012,N5))</f>
        <v>53978079.047619045</v>
      </c>
    </row>
    <row r="6" spans="1:20" x14ac:dyDescent="0.25">
      <c r="B6" s="62">
        <v>42733</v>
      </c>
      <c r="C6" s="70">
        <v>62.9</v>
      </c>
      <c r="D6" s="69">
        <v>10248460</v>
      </c>
      <c r="E6" s="66" t="s">
        <v>81</v>
      </c>
      <c r="F6" s="16">
        <f>F5-1</f>
        <v>1007</v>
      </c>
      <c r="G6" s="67" cm="1">
        <f t="array" ref="G6">INDEX(Date,MATCH(ROWS($F$5:$F6),Helper,0))</f>
        <v>41277</v>
      </c>
      <c r="H6" s="85">
        <f>INDEX(Price,MATCH(ROWS($F$5:$F6),Helper,0))</f>
        <v>27.25</v>
      </c>
      <c r="I6" s="91">
        <f>INDEX(Volume,MATCH(ROWS($F$5:$F6),Helper,0))</f>
        <v>48292010</v>
      </c>
      <c r="J6" s="97">
        <f>ROWS($F$5:$F6)</f>
        <v>2</v>
      </c>
      <c r="K6" s="59">
        <f>L5+1</f>
        <v>41306</v>
      </c>
      <c r="L6" s="59">
        <f t="shared" si="0"/>
        <v>41333</v>
      </c>
      <c r="M6" s="16">
        <f>N5+1</f>
        <v>22</v>
      </c>
      <c r="N6" s="16">
        <f t="shared" ref="N6:N69" si="1">MATCH(L6,$G$5:$G$1012,1)</f>
        <v>40</v>
      </c>
      <c r="O6" s="72">
        <f ca="1">SUM(OFFSET($H$5,M6-$M$5,0,N6-N5, 1))</f>
        <v>526.37300000000005</v>
      </c>
      <c r="P6" s="100">
        <f>AVERAGE(INDEX($H$5:$H$1012,M6):INDEX($H$5:$H$1012,N6))</f>
        <v>27.70384210526316</v>
      </c>
      <c r="Q6" s="101">
        <f>AVERAGE(INDEX($I$5:$I$1012,M6):INDEX($I$5:$I$1012,N6))</f>
        <v>41062564.210526317</v>
      </c>
      <c r="S6" t="s">
        <v>79</v>
      </c>
      <c r="T6" s="71">
        <f>MAX(Q5:Q52)</f>
        <v>66571840.454545453</v>
      </c>
    </row>
    <row r="7" spans="1:20" x14ac:dyDescent="0.25">
      <c r="B7" s="62">
        <v>42732</v>
      </c>
      <c r="C7" s="70">
        <v>62.99</v>
      </c>
      <c r="D7" s="69">
        <v>14348340</v>
      </c>
      <c r="E7" s="66" t="s">
        <v>81</v>
      </c>
      <c r="F7" s="16">
        <f t="shared" ref="F7:F70" si="2">F6-1</f>
        <v>1006</v>
      </c>
      <c r="G7" s="67" cm="1">
        <f t="array" ref="G7">INDEX(Date,MATCH(ROWS($F$5:$F7),Helper,0))</f>
        <v>41278</v>
      </c>
      <c r="H7" s="85">
        <f>INDEX(Price,MATCH(ROWS($F$5:$F7),Helper,0))</f>
        <v>26.74</v>
      </c>
      <c r="I7" s="91">
        <f>INDEX(Volume,MATCH(ROWS($F$5:$F7),Helper,0))</f>
        <v>52481010</v>
      </c>
      <c r="J7" s="97">
        <f>ROWS($F$5:$F7)</f>
        <v>3</v>
      </c>
      <c r="K7" s="59">
        <f t="shared" ref="K7:K52" si="3">L6+1</f>
        <v>41334</v>
      </c>
      <c r="L7" s="59">
        <f t="shared" si="0"/>
        <v>41364</v>
      </c>
      <c r="M7" s="16">
        <f t="shared" ref="M7:M70" si="4">N6+1</f>
        <v>41</v>
      </c>
      <c r="N7" s="16">
        <f t="shared" si="1"/>
        <v>60</v>
      </c>
      <c r="O7" s="72">
        <f t="shared" ref="O7:O70" ca="1" si="5">SUM(OFFSET($H$5,M7-$M$5,0,N7-N6, 1))</f>
        <v>562.79000000000008</v>
      </c>
      <c r="P7" s="100">
        <f>AVERAGE(INDEX($H$5:$H$1012,M7):INDEX($H$5:$H$1012,N7))</f>
        <v>28.139500000000005</v>
      </c>
      <c r="Q7" s="101">
        <f>AVERAGE(INDEX($I$5:$I$1012,M7):INDEX($I$5:$I$1012,N7))</f>
        <v>42195602.5</v>
      </c>
      <c r="S7" t="s">
        <v>80</v>
      </c>
      <c r="T7" s="64">
        <f>INDEX(L5:L52,MATCH(T6,Q5:Q52,0))</f>
        <v>41394</v>
      </c>
    </row>
    <row r="8" spans="1:20" x14ac:dyDescent="0.25">
      <c r="B8" s="62">
        <v>42731</v>
      </c>
      <c r="C8" s="70">
        <v>63.28</v>
      </c>
      <c r="D8" s="69">
        <v>11743650</v>
      </c>
      <c r="E8" s="66" t="s">
        <v>81</v>
      </c>
      <c r="F8" s="16">
        <f t="shared" si="2"/>
        <v>1005</v>
      </c>
      <c r="G8" s="67" cm="1">
        <f t="array" ref="G8">INDEX(Date,MATCH(ROWS($F$5:$F8),Helper,0))</f>
        <v>41281</v>
      </c>
      <c r="H8" s="85">
        <f>INDEX(Price,MATCH(ROWS($F$5:$F8),Helper,0))</f>
        <v>26.69</v>
      </c>
      <c r="I8" s="91">
        <f>INDEX(Volume,MATCH(ROWS($F$5:$F8),Helper,0))</f>
        <v>37088100</v>
      </c>
      <c r="J8" s="97">
        <f>ROWS($F$5:$F8)</f>
        <v>4</v>
      </c>
      <c r="K8" s="59">
        <f t="shared" si="3"/>
        <v>41365</v>
      </c>
      <c r="L8" s="59">
        <f t="shared" si="0"/>
        <v>41394</v>
      </c>
      <c r="M8" s="16">
        <f t="shared" si="4"/>
        <v>61</v>
      </c>
      <c r="N8" s="16">
        <f t="shared" si="1"/>
        <v>82</v>
      </c>
      <c r="O8" s="72">
        <f t="shared" ca="1" si="5"/>
        <v>657.1400000000001</v>
      </c>
      <c r="P8" s="100">
        <f>AVERAGE(INDEX($H$5:$H$1012,M8):INDEX($H$5:$H$1012,N8))</f>
        <v>29.870000000000005</v>
      </c>
      <c r="Q8" s="101">
        <f>AVERAGE(INDEX($I$5:$I$1012,M8):INDEX($I$5:$I$1012,N8))</f>
        <v>66571840.454545453</v>
      </c>
    </row>
    <row r="9" spans="1:20" x14ac:dyDescent="0.25">
      <c r="B9" s="62">
        <v>42727</v>
      </c>
      <c r="C9" s="70">
        <v>63.24</v>
      </c>
      <c r="D9" s="69">
        <v>12399540</v>
      </c>
      <c r="E9" s="66" t="s">
        <v>81</v>
      </c>
      <c r="F9" s="16">
        <f t="shared" si="2"/>
        <v>1004</v>
      </c>
      <c r="G9" s="67" cm="1">
        <f t="array" ref="G9">INDEX(Date,MATCH(ROWS($F$5:$F9),Helper,0))</f>
        <v>41282</v>
      </c>
      <c r="H9" s="85">
        <f>INDEX(Price,MATCH(ROWS($F$5:$F9),Helper,0))</f>
        <v>26.55</v>
      </c>
      <c r="I9" s="91">
        <f>INDEX(Volume,MATCH(ROWS($F$5:$F9),Helper,0))</f>
        <v>44639720</v>
      </c>
      <c r="J9" s="97">
        <f>ROWS($F$5:$F9)</f>
        <v>5</v>
      </c>
      <c r="K9" s="59">
        <f t="shared" si="3"/>
        <v>41395</v>
      </c>
      <c r="L9" s="59">
        <f t="shared" si="0"/>
        <v>41425</v>
      </c>
      <c r="M9" s="16">
        <f t="shared" si="4"/>
        <v>83</v>
      </c>
      <c r="N9" s="16">
        <f t="shared" si="1"/>
        <v>104</v>
      </c>
      <c r="O9" s="72">
        <f t="shared" ca="1" si="5"/>
        <v>746.91399999999987</v>
      </c>
      <c r="P9" s="100">
        <f>AVERAGE(INDEX($H$5:$H$1012,M9):INDEX($H$5:$H$1012,N9))</f>
        <v>33.950636363636356</v>
      </c>
      <c r="Q9" s="101">
        <f>AVERAGE(INDEX($I$5:$I$1012,M9):INDEX($I$5:$I$1012,N9))</f>
        <v>48704743.18181818</v>
      </c>
      <c r="S9" t="s">
        <v>82</v>
      </c>
      <c r="T9" s="102">
        <f>LARGE(P5:P52,20)</f>
        <v>45.963636363636368</v>
      </c>
    </row>
    <row r="10" spans="1:20" x14ac:dyDescent="0.25">
      <c r="B10" s="62">
        <v>42726</v>
      </c>
      <c r="C10" s="70">
        <v>63.55</v>
      </c>
      <c r="D10" s="69">
        <v>22175270</v>
      </c>
      <c r="E10" s="66" t="s">
        <v>81</v>
      </c>
      <c r="F10" s="16">
        <f t="shared" si="2"/>
        <v>1003</v>
      </c>
      <c r="G10" s="67" cm="1">
        <f t="array" ref="G10">INDEX(Date,MATCH(ROWS($F$5:$F10),Helper,0))</f>
        <v>41283</v>
      </c>
      <c r="H10" s="85">
        <f>INDEX(Price,MATCH(ROWS($F$5:$F10),Helper,0))</f>
        <v>26.7</v>
      </c>
      <c r="I10" s="91">
        <f>INDEX(Volume,MATCH(ROWS($F$5:$F10),Helper,0))</f>
        <v>38375910</v>
      </c>
      <c r="J10" s="97">
        <f>ROWS($F$5:$F10)</f>
        <v>6</v>
      </c>
      <c r="K10" s="59">
        <f t="shared" si="3"/>
        <v>41426</v>
      </c>
      <c r="L10" s="59">
        <f t="shared" si="0"/>
        <v>41455</v>
      </c>
      <c r="M10" s="16">
        <f t="shared" si="4"/>
        <v>105</v>
      </c>
      <c r="N10" s="16">
        <f t="shared" si="1"/>
        <v>124</v>
      </c>
      <c r="O10" s="72">
        <f t="shared" ca="1" si="5"/>
        <v>692.64</v>
      </c>
      <c r="P10" s="100">
        <f>AVERAGE(INDEX($H$5:$H$1012,M10):INDEX($H$5:$H$1012,N10))</f>
        <v>34.631999999999998</v>
      </c>
      <c r="Q10" s="101">
        <f>AVERAGE(INDEX($I$5:$I$1012,M10):INDEX($I$5:$I$1012,N10))</f>
        <v>47135036.5</v>
      </c>
      <c r="S10" t="s">
        <v>80</v>
      </c>
      <c r="T10" s="64">
        <f>INDEX(L5:L52,MATCH(T9,P5:P52,0))</f>
        <v>42185</v>
      </c>
    </row>
    <row r="11" spans="1:20" x14ac:dyDescent="0.25">
      <c r="B11" s="62">
        <v>42725</v>
      </c>
      <c r="C11" s="70">
        <v>63.54</v>
      </c>
      <c r="D11" s="69">
        <v>17084370</v>
      </c>
      <c r="E11" s="66" t="s">
        <v>81</v>
      </c>
      <c r="F11" s="16">
        <f t="shared" si="2"/>
        <v>1002</v>
      </c>
      <c r="G11" s="67" cm="1">
        <f t="array" ref="G11">INDEX(Date,MATCH(ROWS($F$5:$F11),Helper,0))</f>
        <v>41284</v>
      </c>
      <c r="H11" s="85">
        <f>INDEX(Price,MATCH(ROWS($F$5:$F11),Helper,0))</f>
        <v>26.46</v>
      </c>
      <c r="I11" s="91">
        <f>INDEX(Volume,MATCH(ROWS($F$5:$F11),Helper,0))</f>
        <v>71400650</v>
      </c>
      <c r="J11" s="97">
        <f>ROWS($F$5:$F11)</f>
        <v>7</v>
      </c>
      <c r="K11" s="59">
        <f t="shared" si="3"/>
        <v>41456</v>
      </c>
      <c r="L11" s="59">
        <f t="shared" si="0"/>
        <v>41486</v>
      </c>
      <c r="M11" s="16">
        <f t="shared" si="4"/>
        <v>125</v>
      </c>
      <c r="N11" s="16">
        <f t="shared" si="1"/>
        <v>146</v>
      </c>
      <c r="O11" s="72">
        <f t="shared" ca="1" si="5"/>
        <v>740.30000000000018</v>
      </c>
      <c r="P11" s="100">
        <f>AVERAGE(INDEX($H$5:$H$1012,M11):INDEX($H$5:$H$1012,N11))</f>
        <v>33.650000000000006</v>
      </c>
      <c r="Q11" s="101">
        <f>AVERAGE(INDEX($I$5:$I$1012,M11):INDEX($I$5:$I$1012,N11))</f>
        <v>50419378.18181818</v>
      </c>
    </row>
    <row r="12" spans="1:20" x14ac:dyDescent="0.25">
      <c r="B12" s="62">
        <v>42724</v>
      </c>
      <c r="C12" s="70">
        <v>63.54</v>
      </c>
      <c r="D12" s="69">
        <v>26017470</v>
      </c>
      <c r="E12" s="66" t="s">
        <v>81</v>
      </c>
      <c r="F12" s="16">
        <f t="shared" si="2"/>
        <v>1001</v>
      </c>
      <c r="G12" s="67" cm="1">
        <f t="array" ref="G12">INDEX(Date,MATCH(ROWS($F$5:$F12),Helper,0))</f>
        <v>41285</v>
      </c>
      <c r="H12" s="85">
        <f>INDEX(Price,MATCH(ROWS($F$5:$F12),Helper,0))</f>
        <v>26.83</v>
      </c>
      <c r="I12" s="91">
        <f>INDEX(Volume,MATCH(ROWS($F$5:$F12),Helper,0))</f>
        <v>55510590</v>
      </c>
      <c r="J12" s="97">
        <f>ROWS($F$5:$F12)</f>
        <v>8</v>
      </c>
      <c r="K12" s="59">
        <f t="shared" si="3"/>
        <v>41487</v>
      </c>
      <c r="L12" s="59">
        <f t="shared" si="0"/>
        <v>41517</v>
      </c>
      <c r="M12" s="16">
        <f t="shared" si="4"/>
        <v>147</v>
      </c>
      <c r="N12" s="16">
        <f t="shared" si="1"/>
        <v>168</v>
      </c>
      <c r="O12" s="72">
        <f t="shared" ca="1" si="5"/>
        <v>714.67599999999993</v>
      </c>
      <c r="P12" s="100">
        <f>AVERAGE(INDEX($H$5:$H$1012,M12):INDEX($H$5:$H$1012,N12))</f>
        <v>32.485272727272722</v>
      </c>
      <c r="Q12" s="101">
        <f>AVERAGE(INDEX($I$5:$I$1012,M12):INDEX($I$5:$I$1012,N12))</f>
        <v>47725600.909090906</v>
      </c>
    </row>
    <row r="13" spans="1:20" x14ac:dyDescent="0.25">
      <c r="B13" s="62">
        <v>42723</v>
      </c>
      <c r="C13" s="70">
        <v>63.62</v>
      </c>
      <c r="D13" s="69">
        <v>34318500</v>
      </c>
      <c r="E13" s="66" t="s">
        <v>81</v>
      </c>
      <c r="F13" s="16">
        <f t="shared" si="2"/>
        <v>1000</v>
      </c>
      <c r="G13" s="67" cm="1">
        <f t="array" ref="G13">INDEX(Date,MATCH(ROWS($F$5:$F13),Helper,0))</f>
        <v>41288</v>
      </c>
      <c r="H13" s="85">
        <f>INDEX(Price,MATCH(ROWS($F$5:$F13),Helper,0))</f>
        <v>26.89</v>
      </c>
      <c r="I13" s="91">
        <f>INDEX(Volume,MATCH(ROWS($F$5:$F13),Helper,0))</f>
        <v>48303430</v>
      </c>
      <c r="J13" s="97">
        <f>ROWS($F$5:$F13)</f>
        <v>9</v>
      </c>
      <c r="K13" s="59">
        <f t="shared" si="3"/>
        <v>41518</v>
      </c>
      <c r="L13" s="59">
        <f t="shared" si="0"/>
        <v>41547</v>
      </c>
      <c r="M13" s="16">
        <f t="shared" si="4"/>
        <v>169</v>
      </c>
      <c r="N13" s="16">
        <f t="shared" si="1"/>
        <v>188</v>
      </c>
      <c r="O13" s="72">
        <f t="shared" ca="1" si="5"/>
        <v>650.46899999999994</v>
      </c>
      <c r="P13" s="100">
        <f>AVERAGE(INDEX($H$5:$H$1012,M13):INDEX($H$5:$H$1012,N13))</f>
        <v>32.523449999999997</v>
      </c>
      <c r="Q13" s="101">
        <f>AVERAGE(INDEX($I$5:$I$1012,M13):INDEX($I$5:$I$1012,N13))</f>
        <v>62170317.5</v>
      </c>
    </row>
    <row r="14" spans="1:20" x14ac:dyDescent="0.25">
      <c r="B14" s="62">
        <v>42720</v>
      </c>
      <c r="C14" s="70">
        <v>62.3</v>
      </c>
      <c r="D14" s="69">
        <v>42452660</v>
      </c>
      <c r="E14" s="66" t="s">
        <v>81</v>
      </c>
      <c r="F14" s="16">
        <f t="shared" si="2"/>
        <v>999</v>
      </c>
      <c r="G14" s="67" cm="1">
        <f t="array" ref="G14">INDEX(Date,MATCH(ROWS($F$5:$F14),Helper,0))</f>
        <v>41289</v>
      </c>
      <c r="H14" s="85">
        <f>INDEX(Price,MATCH(ROWS($F$5:$F14),Helper,0))</f>
        <v>27.21</v>
      </c>
      <c r="I14" s="91">
        <f>INDEX(Volume,MATCH(ROWS($F$5:$F14),Helper,0))</f>
        <v>48224440</v>
      </c>
      <c r="J14" s="97">
        <f>ROWS($F$5:$F14)</f>
        <v>10</v>
      </c>
      <c r="K14" s="59">
        <f t="shared" si="3"/>
        <v>41548</v>
      </c>
      <c r="L14" s="59">
        <f t="shared" si="0"/>
        <v>41578</v>
      </c>
      <c r="M14" s="16">
        <f t="shared" si="4"/>
        <v>189</v>
      </c>
      <c r="N14" s="16">
        <f t="shared" si="1"/>
        <v>211</v>
      </c>
      <c r="O14" s="72">
        <f t="shared" ca="1" si="5"/>
        <v>790.78499999999997</v>
      </c>
      <c r="P14" s="100">
        <f>AVERAGE(INDEX($H$5:$H$1012,M14):INDEX($H$5:$H$1012,N14))</f>
        <v>34.381956521739127</v>
      </c>
      <c r="Q14" s="101">
        <f>AVERAGE(INDEX($I$5:$I$1012,M14):INDEX($I$5:$I$1012,N14))</f>
        <v>41867866.086956523</v>
      </c>
    </row>
    <row r="15" spans="1:20" x14ac:dyDescent="0.25">
      <c r="B15" s="62">
        <v>42719</v>
      </c>
      <c r="C15" s="70">
        <v>62.58</v>
      </c>
      <c r="D15" s="69">
        <v>27661180</v>
      </c>
      <c r="E15" s="66" t="s">
        <v>81</v>
      </c>
      <c r="F15" s="16">
        <f t="shared" si="2"/>
        <v>998</v>
      </c>
      <c r="G15" s="67" cm="1">
        <f t="array" ref="G15">INDEX(Date,MATCH(ROWS($F$5:$F15),Helper,0))</f>
        <v>41290</v>
      </c>
      <c r="H15" s="85">
        <f>INDEX(Price,MATCH(ROWS($F$5:$F15),Helper,0))</f>
        <v>27.04</v>
      </c>
      <c r="I15" s="91">
        <f>INDEX(Volume,MATCH(ROWS($F$5:$F15),Helper,0))</f>
        <v>41062810</v>
      </c>
      <c r="J15" s="97">
        <f>ROWS($F$5:$F15)</f>
        <v>11</v>
      </c>
      <c r="K15" s="59">
        <f t="shared" si="3"/>
        <v>41579</v>
      </c>
      <c r="L15" s="59">
        <f t="shared" si="0"/>
        <v>41608</v>
      </c>
      <c r="M15" s="16">
        <f t="shared" si="4"/>
        <v>212</v>
      </c>
      <c r="N15" s="16">
        <f t="shared" si="1"/>
        <v>231</v>
      </c>
      <c r="O15" s="72">
        <f t="shared" ca="1" si="5"/>
        <v>747.24200000000008</v>
      </c>
      <c r="P15" s="100">
        <f>AVERAGE(INDEX($H$5:$H$1012,M15):INDEX($H$5:$H$1012,N15))</f>
        <v>37.362100000000005</v>
      </c>
      <c r="Q15" s="101">
        <f>AVERAGE(INDEX($I$5:$I$1012,M15):INDEX($I$5:$I$1012,N15))</f>
        <v>40017057.5</v>
      </c>
    </row>
    <row r="16" spans="1:20" x14ac:dyDescent="0.25">
      <c r="B16" s="62">
        <v>42718</v>
      </c>
      <c r="C16" s="70">
        <v>62.68</v>
      </c>
      <c r="D16" s="69">
        <v>30335770</v>
      </c>
      <c r="E16" s="66" t="s">
        <v>81</v>
      </c>
      <c r="F16" s="16">
        <f t="shared" si="2"/>
        <v>997</v>
      </c>
      <c r="G16" s="67" cm="1">
        <f t="array" ref="G16">INDEX(Date,MATCH(ROWS($F$5:$F16),Helper,0))</f>
        <v>41291</v>
      </c>
      <c r="H16" s="85">
        <f>INDEX(Price,MATCH(ROWS($F$5:$F16),Helper,0))</f>
        <v>27.25</v>
      </c>
      <c r="I16" s="91">
        <f>INDEX(Volume,MATCH(ROWS($F$5:$F16),Helper,0))</f>
        <v>51647220</v>
      </c>
      <c r="J16" s="97">
        <f>ROWS($F$5:$F16)</f>
        <v>12</v>
      </c>
      <c r="K16" s="59">
        <f t="shared" si="3"/>
        <v>41609</v>
      </c>
      <c r="L16" s="59">
        <f t="shared" si="0"/>
        <v>41639</v>
      </c>
      <c r="M16" s="16">
        <f t="shared" si="4"/>
        <v>232</v>
      </c>
      <c r="N16" s="16">
        <f t="shared" si="1"/>
        <v>252</v>
      </c>
      <c r="O16" s="72">
        <f t="shared" ca="1" si="5"/>
        <v>786.55999999999983</v>
      </c>
      <c r="P16" s="100">
        <f>AVERAGE(INDEX($H$5:$H$1012,M16):INDEX($H$5:$H$1012,N16))</f>
        <v>37.455238095238087</v>
      </c>
      <c r="Q16" s="101">
        <f>AVERAGE(INDEX($I$5:$I$1012,M16):INDEX($I$5:$I$1012,N16))</f>
        <v>39341189.523809522</v>
      </c>
    </row>
    <row r="17" spans="2:17" x14ac:dyDescent="0.25">
      <c r="B17" s="62">
        <v>42717</v>
      </c>
      <c r="C17" s="70">
        <v>62.98</v>
      </c>
      <c r="D17" s="69">
        <v>35072050</v>
      </c>
      <c r="E17" s="66" t="s">
        <v>81</v>
      </c>
      <c r="F17" s="16">
        <f t="shared" si="2"/>
        <v>996</v>
      </c>
      <c r="G17" s="67" cm="1">
        <f t="array" ref="G17">INDEX(Date,MATCH(ROWS($F$5:$F17),Helper,0))</f>
        <v>41292</v>
      </c>
      <c r="H17" s="85">
        <f>INDEX(Price,MATCH(ROWS($F$5:$F17),Helper,0))</f>
        <v>27.25</v>
      </c>
      <c r="I17" s="91">
        <f>INDEX(Volume,MATCH(ROWS($F$5:$F17),Helper,0))</f>
        <v>52165050</v>
      </c>
      <c r="J17" s="97">
        <f>ROWS($F$5:$F17)</f>
        <v>13</v>
      </c>
      <c r="K17" s="59">
        <f t="shared" si="3"/>
        <v>41640</v>
      </c>
      <c r="L17" s="59">
        <f t="shared" si="0"/>
        <v>41670</v>
      </c>
      <c r="M17" s="16">
        <f t="shared" si="4"/>
        <v>253</v>
      </c>
      <c r="N17" s="16">
        <f t="shared" si="1"/>
        <v>273</v>
      </c>
      <c r="O17" s="72">
        <f t="shared" ca="1" si="5"/>
        <v>763.3499999999998</v>
      </c>
      <c r="P17" s="100">
        <f>AVERAGE(INDEX($H$5:$H$1012,M17):INDEX($H$5:$H$1012,N17))</f>
        <v>36.349999999999987</v>
      </c>
      <c r="Q17" s="101">
        <f>AVERAGE(INDEX($I$5:$I$1012,M17):INDEX($I$5:$I$1012,N17))</f>
        <v>44307830.476190478</v>
      </c>
    </row>
    <row r="18" spans="2:17" x14ac:dyDescent="0.25">
      <c r="B18" s="62">
        <v>42716</v>
      </c>
      <c r="C18" s="70">
        <v>62.17</v>
      </c>
      <c r="D18" s="69">
        <v>20186390</v>
      </c>
      <c r="E18" s="66" t="s">
        <v>81</v>
      </c>
      <c r="F18" s="16">
        <f t="shared" si="2"/>
        <v>995</v>
      </c>
      <c r="G18" s="67" cm="1">
        <f t="array" ref="G18">INDEX(Date,MATCH(ROWS($F$5:$F18),Helper,0))</f>
        <v>41296</v>
      </c>
      <c r="H18" s="85">
        <f>INDEX(Price,MATCH(ROWS($F$5:$F18),Helper,0))</f>
        <v>27.15</v>
      </c>
      <c r="I18" s="91">
        <f>INDEX(Volume,MATCH(ROWS($F$5:$F18),Helper,0))</f>
        <v>58642390</v>
      </c>
      <c r="J18" s="97">
        <f>ROWS($F$5:$F18)</f>
        <v>14</v>
      </c>
      <c r="K18" s="59">
        <f t="shared" si="3"/>
        <v>41671</v>
      </c>
      <c r="L18" s="59">
        <f t="shared" si="0"/>
        <v>41698</v>
      </c>
      <c r="M18" s="16">
        <f t="shared" si="4"/>
        <v>274</v>
      </c>
      <c r="N18" s="16">
        <f t="shared" si="1"/>
        <v>292</v>
      </c>
      <c r="O18" s="72">
        <f t="shared" ca="1" si="5"/>
        <v>707.59500000000003</v>
      </c>
      <c r="P18" s="100">
        <f>AVERAGE(INDEX($H$5:$H$1012,M18):INDEX($H$5:$H$1012,N18))</f>
        <v>37.24184210526316</v>
      </c>
      <c r="Q18" s="101">
        <f>AVERAGE(INDEX($I$5:$I$1012,M18):INDEX($I$5:$I$1012,N18))</f>
        <v>37723183.684210524</v>
      </c>
    </row>
    <row r="19" spans="2:17" x14ac:dyDescent="0.25">
      <c r="B19" s="62">
        <v>42713</v>
      </c>
      <c r="C19" s="70">
        <v>61.97</v>
      </c>
      <c r="D19" s="69">
        <v>27337160</v>
      </c>
      <c r="E19" s="66" t="s">
        <v>81</v>
      </c>
      <c r="F19" s="16">
        <f t="shared" si="2"/>
        <v>994</v>
      </c>
      <c r="G19" s="67" cm="1">
        <f t="array" ref="G19">INDEX(Date,MATCH(ROWS($F$5:$F19),Helper,0))</f>
        <v>41297</v>
      </c>
      <c r="H19" s="85">
        <f>INDEX(Price,MATCH(ROWS($F$5:$F19),Helper,0))</f>
        <v>27.61</v>
      </c>
      <c r="I19" s="91">
        <f>INDEX(Volume,MATCH(ROWS($F$5:$F19),Helper,0))</f>
        <v>50288930</v>
      </c>
      <c r="J19" s="97">
        <f>ROWS($F$5:$F19)</f>
        <v>15</v>
      </c>
      <c r="K19" s="59">
        <f t="shared" si="3"/>
        <v>41699</v>
      </c>
      <c r="L19" s="59">
        <f t="shared" si="0"/>
        <v>41729</v>
      </c>
      <c r="M19" s="16">
        <f t="shared" si="4"/>
        <v>293</v>
      </c>
      <c r="N19" s="16">
        <f t="shared" si="1"/>
        <v>313</v>
      </c>
      <c r="O19" s="72">
        <f t="shared" ca="1" si="5"/>
        <v>818.68999999999994</v>
      </c>
      <c r="P19" s="100">
        <f>AVERAGE(INDEX($H$5:$H$1012,M19):INDEX($H$5:$H$1012,N19))</f>
        <v>38.985238095238095</v>
      </c>
      <c r="Q19" s="101">
        <f>AVERAGE(INDEX($I$5:$I$1012,M19):INDEX($I$5:$I$1012,N19))</f>
        <v>37012033.809523806</v>
      </c>
    </row>
    <row r="20" spans="2:17" x14ac:dyDescent="0.25">
      <c r="B20" s="62">
        <v>42712</v>
      </c>
      <c r="C20" s="70">
        <v>61.01</v>
      </c>
      <c r="D20" s="69">
        <v>21201400</v>
      </c>
      <c r="E20" s="66" t="s">
        <v>81</v>
      </c>
      <c r="F20" s="16">
        <f t="shared" si="2"/>
        <v>993</v>
      </c>
      <c r="G20" s="67" cm="1">
        <f t="array" ref="G20">INDEX(Date,MATCH(ROWS($F$5:$F20),Helper,0))</f>
        <v>41298</v>
      </c>
      <c r="H20" s="85">
        <f>INDEX(Price,MATCH(ROWS($F$5:$F20),Helper,0))</f>
        <v>27.63</v>
      </c>
      <c r="I20" s="91">
        <f>INDEX(Volume,MATCH(ROWS($F$5:$F20),Helper,0))</f>
        <v>101321400</v>
      </c>
      <c r="J20" s="97">
        <f>ROWS($F$5:$F20)</f>
        <v>16</v>
      </c>
      <c r="K20" s="59">
        <f t="shared" si="3"/>
        <v>41730</v>
      </c>
      <c r="L20" s="59">
        <f t="shared" si="0"/>
        <v>41759</v>
      </c>
      <c r="M20" s="16">
        <f t="shared" si="4"/>
        <v>314</v>
      </c>
      <c r="N20" s="16">
        <f t="shared" si="1"/>
        <v>334</v>
      </c>
      <c r="O20" s="72">
        <f t="shared" ca="1" si="5"/>
        <v>842.81899999999996</v>
      </c>
      <c r="P20" s="100">
        <f>AVERAGE(INDEX($H$5:$H$1012,M20):INDEX($H$5:$H$1012,N20))</f>
        <v>40.134238095238096</v>
      </c>
      <c r="Q20" s="101">
        <f>AVERAGE(INDEX($I$5:$I$1012,M20):INDEX($I$5:$I$1012,N20))</f>
        <v>35462657.619047619</v>
      </c>
    </row>
    <row r="21" spans="2:17" x14ac:dyDescent="0.25">
      <c r="B21" s="62">
        <v>42711</v>
      </c>
      <c r="C21" s="70">
        <v>61.37</v>
      </c>
      <c r="D21" s="69">
        <v>30807320</v>
      </c>
      <c r="E21" s="66" t="s">
        <v>81</v>
      </c>
      <c r="F21" s="16">
        <f t="shared" si="2"/>
        <v>992</v>
      </c>
      <c r="G21" s="67" cm="1">
        <f t="array" ref="G21">INDEX(Date,MATCH(ROWS($F$5:$F21),Helper,0))</f>
        <v>41299</v>
      </c>
      <c r="H21" s="85">
        <f>INDEX(Price,MATCH(ROWS($F$5:$F21),Helper,0))</f>
        <v>27.88</v>
      </c>
      <c r="I21" s="91">
        <f>INDEX(Volume,MATCH(ROWS($F$5:$F21),Helper,0))</f>
        <v>81814260</v>
      </c>
      <c r="J21" s="97">
        <f>ROWS($F$5:$F21)</f>
        <v>17</v>
      </c>
      <c r="K21" s="59">
        <f t="shared" si="3"/>
        <v>41760</v>
      </c>
      <c r="L21" s="59">
        <f t="shared" si="0"/>
        <v>41790</v>
      </c>
      <c r="M21" s="16">
        <f t="shared" si="4"/>
        <v>335</v>
      </c>
      <c r="N21" s="16">
        <f t="shared" si="1"/>
        <v>355</v>
      </c>
      <c r="O21" s="72">
        <f t="shared" ca="1" si="5"/>
        <v>838.32500000000005</v>
      </c>
      <c r="P21" s="100">
        <f>AVERAGE(INDEX($H$5:$H$1012,M21):INDEX($H$5:$H$1012,N21))</f>
        <v>39.920238095238098</v>
      </c>
      <c r="Q21" s="101">
        <f>AVERAGE(INDEX($I$5:$I$1012,M21):INDEX($I$5:$I$1012,N21))</f>
        <v>27296229.047619049</v>
      </c>
    </row>
    <row r="22" spans="2:17" x14ac:dyDescent="0.25">
      <c r="B22" s="62">
        <v>42710</v>
      </c>
      <c r="C22" s="70">
        <v>59.95</v>
      </c>
      <c r="D22" s="69">
        <v>19966340</v>
      </c>
      <c r="E22" s="66" t="s">
        <v>81</v>
      </c>
      <c r="F22" s="16">
        <f t="shared" si="2"/>
        <v>991</v>
      </c>
      <c r="G22" s="67" cm="1">
        <f t="array" ref="G22">INDEX(Date,MATCH(ROWS($F$5:$F22),Helper,0))</f>
        <v>41302</v>
      </c>
      <c r="H22" s="85">
        <f>INDEX(Price,MATCH(ROWS($F$5:$F22),Helper,0))</f>
        <v>27.911000000000001</v>
      </c>
      <c r="I22" s="91">
        <f>INDEX(Volume,MATCH(ROWS($F$5:$F22),Helper,0))</f>
        <v>56054570</v>
      </c>
      <c r="J22" s="97">
        <f>ROWS($F$5:$F22)</f>
        <v>18</v>
      </c>
      <c r="K22" s="59">
        <f t="shared" si="3"/>
        <v>41791</v>
      </c>
      <c r="L22" s="59">
        <f t="shared" si="0"/>
        <v>41820</v>
      </c>
      <c r="M22" s="16">
        <f t="shared" si="4"/>
        <v>356</v>
      </c>
      <c r="N22" s="16">
        <f t="shared" si="1"/>
        <v>376</v>
      </c>
      <c r="O22" s="72">
        <f t="shared" ca="1" si="5"/>
        <v>868.59500000000003</v>
      </c>
      <c r="P22" s="100">
        <f>AVERAGE(INDEX($H$5:$H$1012,M22):INDEX($H$5:$H$1012,N22))</f>
        <v>41.361666666666665</v>
      </c>
      <c r="Q22" s="101">
        <f>AVERAGE(INDEX($I$5:$I$1012,M22):INDEX($I$5:$I$1012,N22))</f>
        <v>26222655.238095239</v>
      </c>
    </row>
    <row r="23" spans="2:17" x14ac:dyDescent="0.25">
      <c r="B23" s="62">
        <v>42709</v>
      </c>
      <c r="C23" s="70">
        <v>60.22</v>
      </c>
      <c r="D23" s="69">
        <v>23552030</v>
      </c>
      <c r="E23" s="66" t="s">
        <v>81</v>
      </c>
      <c r="F23" s="16">
        <f t="shared" si="2"/>
        <v>990</v>
      </c>
      <c r="G23" s="67" cm="1">
        <f t="array" ref="G23">INDEX(Date,MATCH(ROWS($F$5:$F23),Helper,0))</f>
        <v>41303</v>
      </c>
      <c r="H23" s="85">
        <f>INDEX(Price,MATCH(ROWS($F$5:$F23),Helper,0))</f>
        <v>28.01</v>
      </c>
      <c r="I23" s="91">
        <f>INDEX(Volume,MATCH(ROWS($F$5:$F23),Helper,0))</f>
        <v>49234080</v>
      </c>
      <c r="J23" s="97">
        <f>ROWS($F$5:$F23)</f>
        <v>19</v>
      </c>
      <c r="K23" s="59">
        <f t="shared" si="3"/>
        <v>41821</v>
      </c>
      <c r="L23" s="59">
        <f t="shared" si="0"/>
        <v>41851</v>
      </c>
      <c r="M23" s="16">
        <f t="shared" si="4"/>
        <v>377</v>
      </c>
      <c r="N23" s="16">
        <f t="shared" si="1"/>
        <v>398</v>
      </c>
      <c r="O23" s="72">
        <f t="shared" ca="1" si="5"/>
        <v>950.70349999999996</v>
      </c>
      <c r="P23" s="100">
        <f>AVERAGE(INDEX($H$5:$H$1012,M23):INDEX($H$5:$H$1012,N23))</f>
        <v>43.213795454545455</v>
      </c>
      <c r="Q23" s="101">
        <f>AVERAGE(INDEX($I$5:$I$1012,M23):INDEX($I$5:$I$1012,N23))</f>
        <v>33215792.272727273</v>
      </c>
    </row>
    <row r="24" spans="2:17" x14ac:dyDescent="0.25">
      <c r="B24" s="62">
        <v>42706</v>
      </c>
      <c r="C24" s="70">
        <v>59.25</v>
      </c>
      <c r="D24" s="69">
        <v>25464230</v>
      </c>
      <c r="E24" s="66" t="s">
        <v>81</v>
      </c>
      <c r="F24" s="16">
        <f t="shared" si="2"/>
        <v>989</v>
      </c>
      <c r="G24" s="67" cm="1">
        <f t="array" ref="G24">INDEX(Date,MATCH(ROWS($F$5:$F24),Helper,0))</f>
        <v>41304</v>
      </c>
      <c r="H24" s="85">
        <f>INDEX(Price,MATCH(ROWS($F$5:$F24),Helper,0))</f>
        <v>27.85</v>
      </c>
      <c r="I24" s="91">
        <f>INDEX(Volume,MATCH(ROWS($F$5:$F24),Helper,0))</f>
        <v>43571210</v>
      </c>
      <c r="J24" s="97">
        <f>ROWS($F$5:$F24)</f>
        <v>20</v>
      </c>
      <c r="K24" s="59">
        <f t="shared" si="3"/>
        <v>41852</v>
      </c>
      <c r="L24" s="59">
        <f t="shared" si="0"/>
        <v>41882</v>
      </c>
      <c r="M24" s="16">
        <f t="shared" si="4"/>
        <v>399</v>
      </c>
      <c r="N24" s="16">
        <f t="shared" si="1"/>
        <v>419</v>
      </c>
      <c r="O24" s="72">
        <f t="shared" ca="1" si="5"/>
        <v>929.45499999999993</v>
      </c>
      <c r="P24" s="100">
        <f>AVERAGE(INDEX($H$5:$H$1012,M24):INDEX($H$5:$H$1012,N24))</f>
        <v>44.259761904761902</v>
      </c>
      <c r="Q24" s="101">
        <f>AVERAGE(INDEX($I$5:$I$1012,M24):INDEX($I$5:$I$1012,N24))</f>
        <v>24392490.952380951</v>
      </c>
    </row>
    <row r="25" spans="2:17" x14ac:dyDescent="0.25">
      <c r="B25" s="62">
        <v>42705</v>
      </c>
      <c r="C25" s="70">
        <v>59.2</v>
      </c>
      <c r="D25" s="69">
        <v>34518030</v>
      </c>
      <c r="E25" s="66" t="s">
        <v>81</v>
      </c>
      <c r="F25" s="16">
        <f t="shared" si="2"/>
        <v>988</v>
      </c>
      <c r="G25" s="67" cm="1">
        <f t="array" ref="G25">INDEX(Date,MATCH(ROWS($F$5:$F25),Helper,0))</f>
        <v>41305</v>
      </c>
      <c r="H25" s="85">
        <f>INDEX(Price,MATCH(ROWS($F$5:$F25),Helper,0))</f>
        <v>27.45</v>
      </c>
      <c r="I25" s="91">
        <f>INDEX(Volume,MATCH(ROWS($F$5:$F25),Helper,0))</f>
        <v>50524770</v>
      </c>
      <c r="J25" s="97">
        <f>ROWS($F$5:$F25)</f>
        <v>21</v>
      </c>
      <c r="K25" s="59">
        <f t="shared" si="3"/>
        <v>41883</v>
      </c>
      <c r="L25" s="59">
        <f t="shared" si="0"/>
        <v>41912</v>
      </c>
      <c r="M25" s="16">
        <f t="shared" si="4"/>
        <v>420</v>
      </c>
      <c r="N25" s="16">
        <f t="shared" si="1"/>
        <v>440</v>
      </c>
      <c r="O25" s="72">
        <f t="shared" ca="1" si="5"/>
        <v>974.65499999999986</v>
      </c>
      <c r="P25" s="100">
        <f>AVERAGE(INDEX($H$5:$H$1012,M25):INDEX($H$5:$H$1012,N25))</f>
        <v>46.412142857142854</v>
      </c>
      <c r="Q25" s="101">
        <f>AVERAGE(INDEX($I$5:$I$1012,M25):INDEX($I$5:$I$1012,N25))</f>
        <v>40943937.619047619</v>
      </c>
    </row>
    <row r="26" spans="2:17" x14ac:dyDescent="0.25">
      <c r="B26" s="62">
        <v>42704</v>
      </c>
      <c r="C26" s="70">
        <v>60.26</v>
      </c>
      <c r="D26" s="69">
        <v>34641520</v>
      </c>
      <c r="E26" s="66" t="s">
        <v>81</v>
      </c>
      <c r="F26" s="16">
        <f t="shared" si="2"/>
        <v>987</v>
      </c>
      <c r="G26" s="67" cm="1">
        <f t="array" ref="G26">INDEX(Date,MATCH(ROWS($F$5:$F26),Helper,0))</f>
        <v>41306</v>
      </c>
      <c r="H26" s="85">
        <f>INDEX(Price,MATCH(ROWS($F$5:$F26),Helper,0))</f>
        <v>27.93</v>
      </c>
      <c r="I26" s="91">
        <f>INDEX(Volume,MATCH(ROWS($F$5:$F26),Helper,0))</f>
        <v>55548860</v>
      </c>
      <c r="J26" s="97">
        <f>ROWS($F$5:$F26)</f>
        <v>22</v>
      </c>
      <c r="K26" s="59">
        <f t="shared" si="3"/>
        <v>41913</v>
      </c>
      <c r="L26" s="59">
        <f t="shared" si="0"/>
        <v>41943</v>
      </c>
      <c r="M26" s="16">
        <f t="shared" si="4"/>
        <v>441</v>
      </c>
      <c r="N26" s="16">
        <f t="shared" si="1"/>
        <v>463</v>
      </c>
      <c r="O26" s="72">
        <f t="shared" ca="1" si="5"/>
        <v>1039.51</v>
      </c>
      <c r="P26" s="100">
        <f>AVERAGE(INDEX($H$5:$H$1012,M26):INDEX($H$5:$H$1012,N26))</f>
        <v>45.196086956521739</v>
      </c>
      <c r="Q26" s="101">
        <f>AVERAGE(INDEX($I$5:$I$1012,M26):INDEX($I$5:$I$1012,N26))</f>
        <v>36990671.739130437</v>
      </c>
    </row>
    <row r="27" spans="2:17" x14ac:dyDescent="0.25">
      <c r="B27" s="62">
        <v>42703</v>
      </c>
      <c r="C27" s="70">
        <v>61.09</v>
      </c>
      <c r="D27" s="69">
        <v>22365860</v>
      </c>
      <c r="E27" s="66" t="s">
        <v>81</v>
      </c>
      <c r="F27" s="16">
        <f t="shared" si="2"/>
        <v>986</v>
      </c>
      <c r="G27" s="67" cm="1">
        <f t="array" ref="G27">INDEX(Date,MATCH(ROWS($F$5:$F27),Helper,0))</f>
        <v>41309</v>
      </c>
      <c r="H27" s="85">
        <f>INDEX(Price,MATCH(ROWS($F$5:$F27),Helper,0))</f>
        <v>27.44</v>
      </c>
      <c r="I27" s="91">
        <f>INDEX(Volume,MATCH(ROWS($F$5:$F27),Helper,0))</f>
        <v>50508670</v>
      </c>
      <c r="J27" s="97">
        <f>ROWS($F$5:$F27)</f>
        <v>23</v>
      </c>
      <c r="K27" s="59">
        <f t="shared" si="3"/>
        <v>41944</v>
      </c>
      <c r="L27" s="59">
        <f t="shared" si="0"/>
        <v>41973</v>
      </c>
      <c r="M27" s="16">
        <f t="shared" si="4"/>
        <v>464</v>
      </c>
      <c r="N27" s="16">
        <f t="shared" si="1"/>
        <v>482</v>
      </c>
      <c r="O27" s="72">
        <f t="shared" ca="1" si="5"/>
        <v>919.7</v>
      </c>
      <c r="P27" s="100">
        <f>AVERAGE(INDEX($H$5:$H$1012,M27):INDEX($H$5:$H$1012,N27))</f>
        <v>48.405263157894737</v>
      </c>
      <c r="Q27" s="101">
        <f>AVERAGE(INDEX($I$5:$I$1012,M27):INDEX($I$5:$I$1012,N27))</f>
        <v>27371939.47368421</v>
      </c>
    </row>
    <row r="28" spans="2:17" x14ac:dyDescent="0.25">
      <c r="B28" s="62">
        <v>42702</v>
      </c>
      <c r="C28" s="70">
        <v>60.61</v>
      </c>
      <c r="D28" s="69">
        <v>20604370</v>
      </c>
      <c r="E28" s="66" t="s">
        <v>81</v>
      </c>
      <c r="F28" s="16">
        <f t="shared" si="2"/>
        <v>985</v>
      </c>
      <c r="G28" s="67" cm="1">
        <f t="array" ref="G28">INDEX(Date,MATCH(ROWS($F$5:$F28),Helper,0))</f>
        <v>41310</v>
      </c>
      <c r="H28" s="85">
        <f>INDEX(Price,MATCH(ROWS($F$5:$F28),Helper,0))</f>
        <v>27.495000000000001</v>
      </c>
      <c r="I28" s="91">
        <f>INDEX(Volume,MATCH(ROWS($F$5:$F28),Helper,0))</f>
        <v>35367310</v>
      </c>
      <c r="J28" s="97">
        <f>ROWS($F$5:$F28)</f>
        <v>24</v>
      </c>
      <c r="K28" s="59">
        <f t="shared" si="3"/>
        <v>41974</v>
      </c>
      <c r="L28" s="59">
        <f t="shared" si="0"/>
        <v>42004</v>
      </c>
      <c r="M28" s="16">
        <f t="shared" si="4"/>
        <v>483</v>
      </c>
      <c r="N28" s="16">
        <f t="shared" si="1"/>
        <v>504</v>
      </c>
      <c r="O28" s="72">
        <f t="shared" ca="1" si="5"/>
        <v>1044.845</v>
      </c>
      <c r="P28" s="100">
        <f>AVERAGE(INDEX($H$5:$H$1012,M28):INDEX($H$5:$H$1012,N28))</f>
        <v>47.492954545454545</v>
      </c>
      <c r="Q28" s="101">
        <f>AVERAGE(INDEX($I$5:$I$1012,M28):INDEX($I$5:$I$1012,N28))</f>
        <v>28444909.545454547</v>
      </c>
    </row>
    <row r="29" spans="2:17" x14ac:dyDescent="0.25">
      <c r="B29" s="62">
        <v>42699</v>
      </c>
      <c r="C29" s="70">
        <v>60.53</v>
      </c>
      <c r="D29" s="69">
        <v>8409616</v>
      </c>
      <c r="E29" s="66" t="s">
        <v>81</v>
      </c>
      <c r="F29" s="16">
        <f t="shared" si="2"/>
        <v>984</v>
      </c>
      <c r="G29" s="67" cm="1">
        <f t="array" ref="G29">INDEX(Date,MATCH(ROWS($F$5:$F29),Helper,0))</f>
        <v>41311</v>
      </c>
      <c r="H29" s="85">
        <f>INDEX(Price,MATCH(ROWS($F$5:$F29),Helper,0))</f>
        <v>27.34</v>
      </c>
      <c r="I29" s="91">
        <f>INDEX(Volume,MATCH(ROWS($F$5:$F29),Helper,0))</f>
        <v>41750840</v>
      </c>
      <c r="J29" s="97">
        <f>ROWS($F$5:$F29)</f>
        <v>25</v>
      </c>
      <c r="K29" s="59">
        <f t="shared" si="3"/>
        <v>42005</v>
      </c>
      <c r="L29" s="59">
        <f t="shared" si="0"/>
        <v>42035</v>
      </c>
      <c r="M29" s="16">
        <f t="shared" si="4"/>
        <v>505</v>
      </c>
      <c r="N29" s="16">
        <f t="shared" si="1"/>
        <v>524</v>
      </c>
      <c r="O29" s="72">
        <f t="shared" ca="1" si="5"/>
        <v>910.26499999999999</v>
      </c>
      <c r="P29" s="100">
        <f>AVERAGE(INDEX($H$5:$H$1012,M29):INDEX($H$5:$H$1012,N29))</f>
        <v>45.513249999999999</v>
      </c>
      <c r="Q29" s="101">
        <f>AVERAGE(INDEX($I$5:$I$1012,M29):INDEX($I$5:$I$1012,N29))</f>
        <v>45748204</v>
      </c>
    </row>
    <row r="30" spans="2:17" x14ac:dyDescent="0.25">
      <c r="B30" s="62">
        <v>42697</v>
      </c>
      <c r="C30" s="70">
        <v>60.4</v>
      </c>
      <c r="D30" s="69">
        <v>21847500</v>
      </c>
      <c r="E30" s="66" t="s">
        <v>81</v>
      </c>
      <c r="F30" s="16">
        <f t="shared" si="2"/>
        <v>983</v>
      </c>
      <c r="G30" s="67" cm="1">
        <f t="array" ref="G30">INDEX(Date,MATCH(ROWS($F$5:$F30),Helper,0))</f>
        <v>41312</v>
      </c>
      <c r="H30" s="85">
        <f>INDEX(Price,MATCH(ROWS($F$5:$F30),Helper,0))</f>
        <v>27.283000000000001</v>
      </c>
      <c r="I30" s="91">
        <f>INDEX(Volume,MATCH(ROWS($F$5:$F30),Helper,0))</f>
        <v>38007050</v>
      </c>
      <c r="J30" s="97">
        <f>ROWS($F$5:$F30)</f>
        <v>26</v>
      </c>
      <c r="K30" s="59">
        <f t="shared" si="3"/>
        <v>42036</v>
      </c>
      <c r="L30" s="59">
        <f t="shared" si="0"/>
        <v>42063</v>
      </c>
      <c r="M30" s="16">
        <f t="shared" si="4"/>
        <v>525</v>
      </c>
      <c r="N30" s="16">
        <f t="shared" si="1"/>
        <v>543</v>
      </c>
      <c r="O30" s="72">
        <f t="shared" ca="1" si="5"/>
        <v>818.48</v>
      </c>
      <c r="P30" s="100">
        <f>AVERAGE(INDEX($H$5:$H$1012,M30):INDEX($H$5:$H$1012,N30))</f>
        <v>43.077894736842104</v>
      </c>
      <c r="Q30" s="101">
        <f>AVERAGE(INDEX($I$5:$I$1012,M30):INDEX($I$5:$I$1012,N30))</f>
        <v>34194246.315789476</v>
      </c>
    </row>
    <row r="31" spans="2:17" x14ac:dyDescent="0.25">
      <c r="B31" s="62">
        <v>42696</v>
      </c>
      <c r="C31" s="70">
        <v>61.12</v>
      </c>
      <c r="D31" s="69">
        <v>23205870</v>
      </c>
      <c r="E31" s="66" t="s">
        <v>81</v>
      </c>
      <c r="F31" s="16">
        <f t="shared" si="2"/>
        <v>982</v>
      </c>
      <c r="G31" s="67" cm="1">
        <f t="array" ref="G31">INDEX(Date,MATCH(ROWS($F$5:$F31),Helper,0))</f>
        <v>41313</v>
      </c>
      <c r="H31" s="85">
        <f>INDEX(Price,MATCH(ROWS($F$5:$F31),Helper,0))</f>
        <v>27.55</v>
      </c>
      <c r="I31" s="91">
        <f>INDEX(Volume,MATCH(ROWS($F$5:$F31),Helper,0))</f>
        <v>33318310</v>
      </c>
      <c r="J31" s="97">
        <f>ROWS($F$5:$F31)</f>
        <v>27</v>
      </c>
      <c r="K31" s="59">
        <f t="shared" si="3"/>
        <v>42064</v>
      </c>
      <c r="L31" s="59">
        <f t="shared" si="0"/>
        <v>42094</v>
      </c>
      <c r="M31" s="16">
        <f t="shared" si="4"/>
        <v>544</v>
      </c>
      <c r="N31" s="16">
        <f t="shared" si="1"/>
        <v>565</v>
      </c>
      <c r="O31" s="72">
        <f t="shared" ca="1" si="5"/>
        <v>926.87500000000011</v>
      </c>
      <c r="P31" s="100">
        <f>AVERAGE(INDEX($H$5:$H$1012,M31):INDEX($H$5:$H$1012,N31))</f>
        <v>42.13068181818182</v>
      </c>
      <c r="Q31" s="101">
        <f>AVERAGE(INDEX($I$5:$I$1012,M31):INDEX($I$5:$I$1012,N31))</f>
        <v>37413197.727272727</v>
      </c>
    </row>
    <row r="32" spans="2:17" x14ac:dyDescent="0.25">
      <c r="B32" s="62">
        <v>42695</v>
      </c>
      <c r="C32" s="70">
        <v>60.86</v>
      </c>
      <c r="D32" s="69">
        <v>19638240</v>
      </c>
      <c r="E32" s="66" t="s">
        <v>81</v>
      </c>
      <c r="F32" s="16">
        <f t="shared" si="2"/>
        <v>981</v>
      </c>
      <c r="G32" s="67" cm="1">
        <f t="array" ref="G32">INDEX(Date,MATCH(ROWS($F$5:$F32),Helper,0))</f>
        <v>41316</v>
      </c>
      <c r="H32" s="85">
        <f>INDEX(Price,MATCH(ROWS($F$5:$F32),Helper,0))</f>
        <v>27.86</v>
      </c>
      <c r="I32" s="91">
        <f>INDEX(Volume,MATCH(ROWS($F$5:$F32),Helper,0))</f>
        <v>32247360</v>
      </c>
      <c r="J32" s="97">
        <f>ROWS($F$5:$F32)</f>
        <v>28</v>
      </c>
      <c r="K32" s="59">
        <f t="shared" si="3"/>
        <v>42095</v>
      </c>
      <c r="L32" s="59">
        <f t="shared" si="0"/>
        <v>42124</v>
      </c>
      <c r="M32" s="16">
        <f t="shared" si="4"/>
        <v>566</v>
      </c>
      <c r="N32" s="16">
        <f t="shared" si="1"/>
        <v>586</v>
      </c>
      <c r="O32" s="72">
        <f t="shared" ca="1" si="5"/>
        <v>912.76499999999999</v>
      </c>
      <c r="P32" s="100">
        <f>AVERAGE(INDEX($H$5:$H$1012,M32):INDEX($H$5:$H$1012,N32))</f>
        <v>43.464999999999996</v>
      </c>
      <c r="Q32" s="101">
        <f>AVERAGE(INDEX($I$5:$I$1012,M32):INDEX($I$5:$I$1012,N32))</f>
        <v>41464352.380952381</v>
      </c>
    </row>
    <row r="33" spans="2:17" x14ac:dyDescent="0.25">
      <c r="B33" s="62">
        <v>42692</v>
      </c>
      <c r="C33" s="70">
        <v>60.35</v>
      </c>
      <c r="D33" s="69">
        <v>27210170</v>
      </c>
      <c r="E33" s="66" t="s">
        <v>81</v>
      </c>
      <c r="F33" s="16">
        <f t="shared" si="2"/>
        <v>980</v>
      </c>
      <c r="G33" s="67" cm="1">
        <f t="array" ref="G33">INDEX(Date,MATCH(ROWS($F$5:$F33),Helper,0))</f>
        <v>41317</v>
      </c>
      <c r="H33" s="85">
        <f>INDEX(Price,MATCH(ROWS($F$5:$F33),Helper,0))</f>
        <v>27.88</v>
      </c>
      <c r="I33" s="91">
        <f>INDEX(Volume,MATCH(ROWS($F$5:$F33),Helper,0))</f>
        <v>35989330</v>
      </c>
      <c r="J33" s="97">
        <f>ROWS($F$5:$F33)</f>
        <v>29</v>
      </c>
      <c r="K33" s="59">
        <f t="shared" si="3"/>
        <v>42125</v>
      </c>
      <c r="L33" s="59">
        <f t="shared" si="0"/>
        <v>42155</v>
      </c>
      <c r="M33" s="16">
        <f t="shared" si="4"/>
        <v>587</v>
      </c>
      <c r="N33" s="16">
        <f t="shared" si="1"/>
        <v>606</v>
      </c>
      <c r="O33" s="72">
        <f t="shared" ca="1" si="5"/>
        <v>950.58500000000015</v>
      </c>
      <c r="P33" s="100">
        <f>AVERAGE(INDEX($H$5:$H$1012,M33):INDEX($H$5:$H$1012,N33))</f>
        <v>47.529250000000005</v>
      </c>
      <c r="Q33" s="101">
        <f>AVERAGE(INDEX($I$5:$I$1012,M33):INDEX($I$5:$I$1012,N33))</f>
        <v>31470443.5</v>
      </c>
    </row>
    <row r="34" spans="2:17" x14ac:dyDescent="0.25">
      <c r="B34" s="62">
        <v>42691</v>
      </c>
      <c r="C34" s="70">
        <v>60.64</v>
      </c>
      <c r="D34" s="69">
        <v>32084890</v>
      </c>
      <c r="E34" s="66" t="s">
        <v>81</v>
      </c>
      <c r="F34" s="16">
        <f t="shared" si="2"/>
        <v>979</v>
      </c>
      <c r="G34" s="67" cm="1">
        <f t="array" ref="G34">INDEX(Date,MATCH(ROWS($F$5:$F34),Helper,0))</f>
        <v>41318</v>
      </c>
      <c r="H34" s="85">
        <f>INDEX(Price,MATCH(ROWS($F$5:$F34),Helper,0))</f>
        <v>28.03</v>
      </c>
      <c r="I34" s="91">
        <f>INDEX(Volume,MATCH(ROWS($F$5:$F34),Helper,0))</f>
        <v>41714330</v>
      </c>
      <c r="J34" s="97">
        <f>ROWS($F$5:$F34)</f>
        <v>30</v>
      </c>
      <c r="K34" s="59">
        <f t="shared" si="3"/>
        <v>42156</v>
      </c>
      <c r="L34" s="59">
        <f t="shared" si="0"/>
        <v>42185</v>
      </c>
      <c r="M34" s="16">
        <f t="shared" si="4"/>
        <v>607</v>
      </c>
      <c r="N34" s="16">
        <f t="shared" si="1"/>
        <v>628</v>
      </c>
      <c r="O34" s="72">
        <f t="shared" ca="1" si="5"/>
        <v>1011.2</v>
      </c>
      <c r="P34" s="100">
        <f>AVERAGE(INDEX($H$5:$H$1012,M34):INDEX($H$5:$H$1012,N34))</f>
        <v>45.963636363636368</v>
      </c>
      <c r="Q34" s="101">
        <f>AVERAGE(INDEX($I$5:$I$1012,M34):INDEX($I$5:$I$1012,N34))</f>
        <v>30163302.272727273</v>
      </c>
    </row>
    <row r="35" spans="2:17" x14ac:dyDescent="0.25">
      <c r="B35" s="62">
        <v>42690</v>
      </c>
      <c r="C35" s="70">
        <v>59.65</v>
      </c>
      <c r="D35" s="69">
        <v>27329530</v>
      </c>
      <c r="E35" s="66" t="s">
        <v>81</v>
      </c>
      <c r="F35" s="16">
        <f t="shared" si="2"/>
        <v>978</v>
      </c>
      <c r="G35" s="67" cm="1">
        <f t="array" ref="G35">INDEX(Date,MATCH(ROWS($F$5:$F35),Helper,0))</f>
        <v>41319</v>
      </c>
      <c r="H35" s="85">
        <f>INDEX(Price,MATCH(ROWS($F$5:$F35),Helper,0))</f>
        <v>28.04</v>
      </c>
      <c r="I35" s="91">
        <f>INDEX(Volume,MATCH(ROWS($F$5:$F35),Helper,0))</f>
        <v>32663010</v>
      </c>
      <c r="J35" s="97">
        <f>ROWS($F$5:$F35)</f>
        <v>31</v>
      </c>
      <c r="K35" s="59">
        <f t="shared" si="3"/>
        <v>42186</v>
      </c>
      <c r="L35" s="59">
        <f t="shared" si="0"/>
        <v>42216</v>
      </c>
      <c r="M35" s="16">
        <f t="shared" si="4"/>
        <v>629</v>
      </c>
      <c r="N35" s="16">
        <f t="shared" si="1"/>
        <v>650</v>
      </c>
      <c r="O35" s="72">
        <f t="shared" ca="1" si="5"/>
        <v>1003.455</v>
      </c>
      <c r="P35" s="100">
        <f>AVERAGE(INDEX($H$5:$H$1012,M35):INDEX($H$5:$H$1012,N35))</f>
        <v>45.611590909090914</v>
      </c>
      <c r="Q35" s="101">
        <f>AVERAGE(INDEX($I$5:$I$1012,M35):INDEX($I$5:$I$1012,N35))</f>
        <v>32893404.545454547</v>
      </c>
    </row>
    <row r="36" spans="2:17" x14ac:dyDescent="0.25">
      <c r="B36" s="62">
        <v>42689</v>
      </c>
      <c r="C36" s="70">
        <v>58.87</v>
      </c>
      <c r="D36" s="69">
        <v>35850360</v>
      </c>
      <c r="E36" s="66" t="s">
        <v>81</v>
      </c>
      <c r="F36" s="16">
        <f t="shared" si="2"/>
        <v>977</v>
      </c>
      <c r="G36" s="67" cm="1">
        <f t="array" ref="G36">INDEX(Date,MATCH(ROWS($F$5:$F36),Helper,0))</f>
        <v>41320</v>
      </c>
      <c r="H36" s="85">
        <f>INDEX(Price,MATCH(ROWS($F$5:$F36),Helper,0))</f>
        <v>28.01</v>
      </c>
      <c r="I36" s="91">
        <f>INDEX(Volume,MATCH(ROWS($F$5:$F36),Helper,0))</f>
        <v>49591860</v>
      </c>
      <c r="J36" s="97">
        <f>ROWS($F$5:$F36)</f>
        <v>32</v>
      </c>
      <c r="K36" s="59">
        <f t="shared" si="3"/>
        <v>42217</v>
      </c>
      <c r="L36" s="59">
        <f t="shared" si="0"/>
        <v>42247</v>
      </c>
      <c r="M36" s="16">
        <f t="shared" si="4"/>
        <v>651</v>
      </c>
      <c r="N36" s="16">
        <f t="shared" si="1"/>
        <v>671</v>
      </c>
      <c r="O36" s="72">
        <f t="shared" ca="1" si="5"/>
        <v>955.64</v>
      </c>
      <c r="P36" s="100">
        <f>AVERAGE(INDEX($H$5:$H$1012,M36):INDEX($H$5:$H$1012,N36))</f>
        <v>45.506666666666668</v>
      </c>
      <c r="Q36" s="101">
        <f>AVERAGE(INDEX($I$5:$I$1012,M36):INDEX($I$5:$I$1012,N36))</f>
        <v>36855504.285714284</v>
      </c>
    </row>
    <row r="37" spans="2:17" x14ac:dyDescent="0.25">
      <c r="B37" s="62">
        <v>42688</v>
      </c>
      <c r="C37" s="70">
        <v>58.12</v>
      </c>
      <c r="D37" s="69">
        <v>41248640</v>
      </c>
      <c r="E37" s="66" t="s">
        <v>81</v>
      </c>
      <c r="F37" s="16">
        <f t="shared" si="2"/>
        <v>976</v>
      </c>
      <c r="G37" s="67" cm="1">
        <f t="array" ref="G37">INDEX(Date,MATCH(ROWS($F$5:$F37),Helper,0))</f>
        <v>41324</v>
      </c>
      <c r="H37" s="85">
        <f>INDEX(Price,MATCH(ROWS($F$5:$F37),Helper,0))</f>
        <v>28.045000000000002</v>
      </c>
      <c r="I37" s="91">
        <f>INDEX(Volume,MATCH(ROWS($F$5:$F37),Helper,0))</f>
        <v>38803920</v>
      </c>
      <c r="J37" s="97">
        <f>ROWS($F$5:$F37)</f>
        <v>33</v>
      </c>
      <c r="K37" s="59">
        <f t="shared" si="3"/>
        <v>42248</v>
      </c>
      <c r="L37" s="59">
        <f t="shared" si="0"/>
        <v>42277</v>
      </c>
      <c r="M37" s="16">
        <f t="shared" si="4"/>
        <v>672</v>
      </c>
      <c r="N37" s="16">
        <f t="shared" si="1"/>
        <v>692</v>
      </c>
      <c r="O37" s="72">
        <f t="shared" ca="1" si="5"/>
        <v>914.79000000000019</v>
      </c>
      <c r="P37" s="100">
        <f>AVERAGE(INDEX($H$5:$H$1012,M37):INDEX($H$5:$H$1012,N37))</f>
        <v>43.561428571428578</v>
      </c>
      <c r="Q37" s="101">
        <f>AVERAGE(INDEX($I$5:$I$1012,M37):INDEX($I$5:$I$1012,N37))</f>
        <v>31835702.380952381</v>
      </c>
    </row>
    <row r="38" spans="2:17" x14ac:dyDescent="0.25">
      <c r="B38" s="62">
        <v>42685</v>
      </c>
      <c r="C38" s="70">
        <v>59.02</v>
      </c>
      <c r="D38" s="69">
        <v>35932400</v>
      </c>
      <c r="E38" s="66" t="s">
        <v>81</v>
      </c>
      <c r="F38" s="16">
        <f t="shared" si="2"/>
        <v>975</v>
      </c>
      <c r="G38" s="67" cm="1">
        <f t="array" ref="G38">INDEX(Date,MATCH(ROWS($F$5:$F38),Helper,0))</f>
        <v>41325</v>
      </c>
      <c r="H38" s="85">
        <f>INDEX(Price,MATCH(ROWS($F$5:$F38),Helper,0))</f>
        <v>27.87</v>
      </c>
      <c r="I38" s="91">
        <f>INDEX(Volume,MATCH(ROWS($F$5:$F38),Helper,0))</f>
        <v>44100870</v>
      </c>
      <c r="J38" s="97">
        <f>ROWS($F$5:$F38)</f>
        <v>34</v>
      </c>
      <c r="K38" s="59">
        <f t="shared" si="3"/>
        <v>42278</v>
      </c>
      <c r="L38" s="59">
        <f t="shared" si="0"/>
        <v>42308</v>
      </c>
      <c r="M38" s="16">
        <f t="shared" si="4"/>
        <v>693</v>
      </c>
      <c r="N38" s="16">
        <f t="shared" si="1"/>
        <v>714</v>
      </c>
      <c r="O38" s="72">
        <f t="shared" ca="1" si="5"/>
        <v>1071.42</v>
      </c>
      <c r="P38" s="100">
        <f>AVERAGE(INDEX($H$5:$H$1012,M38):INDEX($H$5:$H$1012,N38))</f>
        <v>48.700909090909093</v>
      </c>
      <c r="Q38" s="101">
        <f>AVERAGE(INDEX($I$5:$I$1012,M38):INDEX($I$5:$I$1012,N38))</f>
        <v>38837702.272727273</v>
      </c>
    </row>
    <row r="39" spans="2:17" x14ac:dyDescent="0.25">
      <c r="B39" s="62">
        <v>42684</v>
      </c>
      <c r="C39" s="70">
        <v>58.7</v>
      </c>
      <c r="D39" s="69">
        <v>57770560</v>
      </c>
      <c r="E39" s="66" t="s">
        <v>81</v>
      </c>
      <c r="F39" s="16">
        <f t="shared" si="2"/>
        <v>974</v>
      </c>
      <c r="G39" s="67" cm="1">
        <f t="array" ref="G39">INDEX(Date,MATCH(ROWS($F$5:$F39),Helper,0))</f>
        <v>41326</v>
      </c>
      <c r="H39" s="85">
        <f>INDEX(Price,MATCH(ROWS($F$5:$F39),Helper,0))</f>
        <v>27.49</v>
      </c>
      <c r="I39" s="91">
        <f>INDEX(Volume,MATCH(ROWS($F$5:$F39),Helper,0))</f>
        <v>49023360</v>
      </c>
      <c r="J39" s="97">
        <f>ROWS($F$5:$F39)</f>
        <v>35</v>
      </c>
      <c r="K39" s="59">
        <f t="shared" si="3"/>
        <v>42309</v>
      </c>
      <c r="L39" s="59">
        <f t="shared" si="0"/>
        <v>42338</v>
      </c>
      <c r="M39" s="16">
        <f t="shared" si="4"/>
        <v>715</v>
      </c>
      <c r="N39" s="16">
        <f t="shared" si="1"/>
        <v>734</v>
      </c>
      <c r="O39" s="72">
        <f t="shared" ca="1" si="5"/>
        <v>1077.6950000000002</v>
      </c>
      <c r="P39" s="100">
        <f>AVERAGE(INDEX($H$5:$H$1012,M39):INDEX($H$5:$H$1012,N39))</f>
        <v>53.884750000000011</v>
      </c>
      <c r="Q39" s="101">
        <f>AVERAGE(INDEX($I$5:$I$1012,M39):INDEX($I$5:$I$1012,N39))</f>
        <v>32857553.600000001</v>
      </c>
    </row>
    <row r="40" spans="2:17" x14ac:dyDescent="0.25">
      <c r="B40" s="62">
        <v>42683</v>
      </c>
      <c r="C40" s="70">
        <v>60.17</v>
      </c>
      <c r="D40" s="69">
        <v>49588490</v>
      </c>
      <c r="E40" s="66" t="s">
        <v>81</v>
      </c>
      <c r="F40" s="16">
        <f t="shared" si="2"/>
        <v>973</v>
      </c>
      <c r="G40" s="67" cm="1">
        <f t="array" ref="G40">INDEX(Date,MATCH(ROWS($F$5:$F40),Helper,0))</f>
        <v>41327</v>
      </c>
      <c r="H40" s="85">
        <f>INDEX(Price,MATCH(ROWS($F$5:$F40),Helper,0))</f>
        <v>27.76</v>
      </c>
      <c r="I40" s="91">
        <f>INDEX(Volume,MATCH(ROWS($F$5:$F40),Helper,0))</f>
        <v>31425530</v>
      </c>
      <c r="J40" s="97">
        <f>ROWS($F$5:$F40)</f>
        <v>36</v>
      </c>
      <c r="K40" s="59">
        <f t="shared" si="3"/>
        <v>42339</v>
      </c>
      <c r="L40" s="59">
        <f t="shared" si="0"/>
        <v>42369</v>
      </c>
      <c r="M40" s="16">
        <f t="shared" si="4"/>
        <v>735</v>
      </c>
      <c r="N40" s="16">
        <f t="shared" si="1"/>
        <v>756</v>
      </c>
      <c r="O40" s="72">
        <f t="shared" ca="1" si="5"/>
        <v>1218.71</v>
      </c>
      <c r="P40" s="100">
        <f>AVERAGE(INDEX($H$5:$H$1012,M40):INDEX($H$5:$H$1012,N40))</f>
        <v>55.395909090909093</v>
      </c>
      <c r="Q40" s="101">
        <f>AVERAGE(INDEX($I$5:$I$1012,M40):INDEX($I$5:$I$1012,N40))</f>
        <v>35963011</v>
      </c>
    </row>
    <row r="41" spans="2:17" x14ac:dyDescent="0.25">
      <c r="B41" s="62">
        <v>42682</v>
      </c>
      <c r="C41" s="70">
        <v>60.47</v>
      </c>
      <c r="D41" s="69">
        <v>22923800</v>
      </c>
      <c r="E41" s="66" t="s">
        <v>81</v>
      </c>
      <c r="F41" s="16">
        <f t="shared" si="2"/>
        <v>972</v>
      </c>
      <c r="G41" s="67" cm="1">
        <f t="array" ref="G41">INDEX(Date,MATCH(ROWS($F$5:$F41),Helper,0))</f>
        <v>41330</v>
      </c>
      <c r="H41" s="85">
        <f>INDEX(Price,MATCH(ROWS($F$5:$F41),Helper,0))</f>
        <v>27.37</v>
      </c>
      <c r="I41" s="91">
        <f>INDEX(Volume,MATCH(ROWS($F$5:$F41),Helper,0))</f>
        <v>48010290</v>
      </c>
      <c r="J41" s="97">
        <f>ROWS($F$5:$F41)</f>
        <v>37</v>
      </c>
      <c r="K41" s="59">
        <f t="shared" si="3"/>
        <v>42370</v>
      </c>
      <c r="L41" s="59">
        <f t="shared" si="0"/>
        <v>42400</v>
      </c>
      <c r="M41" s="16">
        <f t="shared" si="4"/>
        <v>757</v>
      </c>
      <c r="N41" s="16">
        <f t="shared" si="1"/>
        <v>775</v>
      </c>
      <c r="O41" s="72">
        <f t="shared" ca="1" si="5"/>
        <v>995.66499999999985</v>
      </c>
      <c r="P41" s="100">
        <f>AVERAGE(INDEX($H$5:$H$1012,M41):INDEX($H$5:$H$1012,N41))</f>
        <v>52.403421052631572</v>
      </c>
      <c r="Q41" s="101">
        <f>AVERAGE(INDEX($I$5:$I$1012,M41):INDEX($I$5:$I$1012,N41))</f>
        <v>48618740</v>
      </c>
    </row>
    <row r="42" spans="2:17" x14ac:dyDescent="0.25">
      <c r="B42" s="62">
        <v>42681</v>
      </c>
      <c r="C42" s="70">
        <v>60.42</v>
      </c>
      <c r="D42" s="69">
        <v>31652340</v>
      </c>
      <c r="E42" s="66" t="s">
        <v>81</v>
      </c>
      <c r="F42" s="16">
        <f t="shared" si="2"/>
        <v>971</v>
      </c>
      <c r="G42" s="67" cm="1">
        <f t="array" ref="G42">INDEX(Date,MATCH(ROWS($F$5:$F42),Helper,0))</f>
        <v>41331</v>
      </c>
      <c r="H42" s="85">
        <f>INDEX(Price,MATCH(ROWS($F$5:$F42),Helper,0))</f>
        <v>27.37</v>
      </c>
      <c r="I42" s="91">
        <f>INDEX(Volume,MATCH(ROWS($F$5:$F42),Helper,0))</f>
        <v>49916760</v>
      </c>
      <c r="J42" s="97">
        <f>ROWS($F$5:$F42)</f>
        <v>38</v>
      </c>
      <c r="K42" s="59">
        <f t="shared" si="3"/>
        <v>42401</v>
      </c>
      <c r="L42" s="59">
        <f t="shared" si="0"/>
        <v>42429</v>
      </c>
      <c r="M42" s="16">
        <f t="shared" si="4"/>
        <v>776</v>
      </c>
      <c r="N42" s="16">
        <f t="shared" si="1"/>
        <v>795</v>
      </c>
      <c r="O42" s="72">
        <f t="shared" ca="1" si="5"/>
        <v>1027.6099999999999</v>
      </c>
      <c r="P42" s="100">
        <f>AVERAGE(INDEX($H$5:$H$1012,M42):INDEX($H$5:$H$1012,N42))</f>
        <v>51.380499999999998</v>
      </c>
      <c r="Q42" s="101">
        <f>AVERAGE(INDEX($I$5:$I$1012,M42):INDEX($I$5:$I$1012,N42))</f>
        <v>40532121.5</v>
      </c>
    </row>
    <row r="43" spans="2:17" x14ac:dyDescent="0.25">
      <c r="B43" s="62">
        <v>42678</v>
      </c>
      <c r="C43" s="70">
        <v>58.71</v>
      </c>
      <c r="D43" s="69">
        <v>28693430</v>
      </c>
      <c r="E43" s="66" t="s">
        <v>81</v>
      </c>
      <c r="F43" s="16">
        <f t="shared" si="2"/>
        <v>970</v>
      </c>
      <c r="G43" s="67" cm="1">
        <f t="array" ref="G43">INDEX(Date,MATCH(ROWS($F$5:$F43),Helper,0))</f>
        <v>41332</v>
      </c>
      <c r="H43" s="85">
        <f>INDEX(Price,MATCH(ROWS($F$5:$F43),Helper,0))</f>
        <v>27.81</v>
      </c>
      <c r="I43" s="91">
        <f>INDEX(Volume,MATCH(ROWS($F$5:$F43),Helper,0))</f>
        <v>36364200</v>
      </c>
      <c r="J43" s="97">
        <f>ROWS($F$5:$F43)</f>
        <v>39</v>
      </c>
      <c r="K43" s="59">
        <f t="shared" si="3"/>
        <v>42430</v>
      </c>
      <c r="L43" s="59">
        <f t="shared" si="0"/>
        <v>42460</v>
      </c>
      <c r="M43" s="16">
        <f t="shared" si="4"/>
        <v>796</v>
      </c>
      <c r="N43" s="16">
        <f t="shared" si="1"/>
        <v>817</v>
      </c>
      <c r="O43" s="72">
        <f t="shared" ca="1" si="5"/>
        <v>1174.45</v>
      </c>
      <c r="P43" s="100">
        <f>AVERAGE(INDEX($H$5:$H$1012,M43):INDEX($H$5:$H$1012,N43))</f>
        <v>53.384090909090908</v>
      </c>
      <c r="Q43" s="101">
        <f>AVERAGE(INDEX($I$5:$I$1012,M43):INDEX($I$5:$I$1012,N43))</f>
        <v>29083910.454545453</v>
      </c>
    </row>
    <row r="44" spans="2:17" x14ac:dyDescent="0.25">
      <c r="B44" s="62">
        <v>42677</v>
      </c>
      <c r="C44" s="70">
        <v>59.21</v>
      </c>
      <c r="D44" s="69">
        <v>21448620</v>
      </c>
      <c r="E44" s="66" t="s">
        <v>81</v>
      </c>
      <c r="F44" s="16">
        <f t="shared" si="2"/>
        <v>969</v>
      </c>
      <c r="G44" s="67" cm="1">
        <f t="array" ref="G44">INDEX(Date,MATCH(ROWS($F$5:$F44),Helper,0))</f>
        <v>41333</v>
      </c>
      <c r="H44" s="85">
        <f>INDEX(Price,MATCH(ROWS($F$5:$F44),Helper,0))</f>
        <v>27.8</v>
      </c>
      <c r="I44" s="91">
        <f>INDEX(Volume,MATCH(ROWS($F$5:$F44),Helper,0))</f>
        <v>35836860</v>
      </c>
      <c r="J44" s="97">
        <f>ROWS($F$5:$F44)</f>
        <v>40</v>
      </c>
      <c r="K44" s="59">
        <f t="shared" si="3"/>
        <v>42461</v>
      </c>
      <c r="L44" s="59">
        <f t="shared" si="0"/>
        <v>42490</v>
      </c>
      <c r="M44" s="16">
        <f t="shared" si="4"/>
        <v>818</v>
      </c>
      <c r="N44" s="16">
        <f t="shared" si="1"/>
        <v>838</v>
      </c>
      <c r="O44" s="72">
        <f t="shared" ca="1" si="5"/>
        <v>1135.1400000000001</v>
      </c>
      <c r="P44" s="100">
        <f>AVERAGE(INDEX($H$5:$H$1012,M44):INDEX($H$5:$H$1012,N44))</f>
        <v>54.054285714285719</v>
      </c>
      <c r="Q44" s="101">
        <f>AVERAGE(INDEX($I$5:$I$1012,M44):INDEX($I$5:$I$1012,N44))</f>
        <v>33206827.142857142</v>
      </c>
    </row>
    <row r="45" spans="2:17" x14ac:dyDescent="0.25">
      <c r="B45" s="62">
        <v>42676</v>
      </c>
      <c r="C45" s="70">
        <v>59.43</v>
      </c>
      <c r="D45" s="69">
        <v>22118490</v>
      </c>
      <c r="E45" s="66" t="s">
        <v>81</v>
      </c>
      <c r="F45" s="16">
        <f t="shared" si="2"/>
        <v>968</v>
      </c>
      <c r="G45" s="67" cm="1">
        <f t="array" ref="G45">INDEX(Date,MATCH(ROWS($F$5:$F45),Helper,0))</f>
        <v>41334</v>
      </c>
      <c r="H45" s="85">
        <f>INDEX(Price,MATCH(ROWS($F$5:$F45),Helper,0))</f>
        <v>27.95</v>
      </c>
      <c r="I45" s="91">
        <f>INDEX(Volume,MATCH(ROWS($F$5:$F45),Helper,0))</f>
        <v>34849290</v>
      </c>
      <c r="J45" s="97">
        <f>ROWS($F$5:$F45)</f>
        <v>41</v>
      </c>
      <c r="K45" s="59">
        <f t="shared" si="3"/>
        <v>42491</v>
      </c>
      <c r="L45" s="59">
        <f t="shared" si="0"/>
        <v>42521</v>
      </c>
      <c r="M45" s="16">
        <f t="shared" si="4"/>
        <v>839</v>
      </c>
      <c r="N45" s="16">
        <f t="shared" si="1"/>
        <v>859</v>
      </c>
      <c r="O45" s="72">
        <f t="shared" ca="1" si="5"/>
        <v>1070.3600000000001</v>
      </c>
      <c r="P45" s="100">
        <f>AVERAGE(INDEX($H$5:$H$1012,M45):INDEX($H$5:$H$1012,N45))</f>
        <v>50.969523809523814</v>
      </c>
      <c r="Q45" s="101">
        <f>AVERAGE(INDEX($I$5:$I$1012,M45):INDEX($I$5:$I$1012,N45))</f>
        <v>25233649.523809522</v>
      </c>
    </row>
    <row r="46" spans="2:17" x14ac:dyDescent="0.25">
      <c r="B46" s="62">
        <v>42675</v>
      </c>
      <c r="C46" s="70">
        <v>59.8</v>
      </c>
      <c r="D46" s="69">
        <v>24474870</v>
      </c>
      <c r="E46" s="66" t="s">
        <v>81</v>
      </c>
      <c r="F46" s="16">
        <f t="shared" si="2"/>
        <v>967</v>
      </c>
      <c r="G46" s="67" cm="1">
        <f t="array" ref="G46">INDEX(Date,MATCH(ROWS($F$5:$F46),Helper,0))</f>
        <v>41337</v>
      </c>
      <c r="H46" s="85">
        <f>INDEX(Price,MATCH(ROWS($F$5:$F46),Helper,0))</f>
        <v>28.15</v>
      </c>
      <c r="I46" s="91">
        <f>INDEX(Volume,MATCH(ROWS($F$5:$F46),Helper,0))</f>
        <v>37417700</v>
      </c>
      <c r="J46" s="97">
        <f>ROWS($F$5:$F46)</f>
        <v>42</v>
      </c>
      <c r="K46" s="59">
        <f t="shared" si="3"/>
        <v>42522</v>
      </c>
      <c r="L46" s="59">
        <f t="shared" si="0"/>
        <v>42551</v>
      </c>
      <c r="M46" s="16">
        <f t="shared" si="4"/>
        <v>860</v>
      </c>
      <c r="N46" s="16">
        <f t="shared" si="1"/>
        <v>881</v>
      </c>
      <c r="O46" s="72">
        <f t="shared" ca="1" si="5"/>
        <v>1120.24</v>
      </c>
      <c r="P46" s="100">
        <f>AVERAGE(INDEX($H$5:$H$1012,M46):INDEX($H$5:$H$1012,N46))</f>
        <v>50.92</v>
      </c>
      <c r="Q46" s="101">
        <f>AVERAGE(INDEX($I$5:$I$1012,M46):INDEX($I$5:$I$1012,N46))</f>
        <v>37393485</v>
      </c>
    </row>
    <row r="47" spans="2:17" x14ac:dyDescent="0.25">
      <c r="B47" s="62">
        <v>42674</v>
      </c>
      <c r="C47" s="70">
        <v>59.92</v>
      </c>
      <c r="D47" s="69">
        <v>26418340</v>
      </c>
      <c r="E47" s="66" t="s">
        <v>81</v>
      </c>
      <c r="F47" s="16">
        <f t="shared" si="2"/>
        <v>966</v>
      </c>
      <c r="G47" s="67" cm="1">
        <f t="array" ref="G47">INDEX(Date,MATCH(ROWS($F$5:$F47),Helper,0))</f>
        <v>41338</v>
      </c>
      <c r="H47" s="85">
        <f>INDEX(Price,MATCH(ROWS($F$5:$F47),Helper,0))</f>
        <v>28.35</v>
      </c>
      <c r="I47" s="91">
        <f>INDEX(Volume,MATCH(ROWS($F$5:$F47),Helper,0))</f>
        <v>41429520</v>
      </c>
      <c r="J47" s="97">
        <f>ROWS($F$5:$F47)</f>
        <v>43</v>
      </c>
      <c r="K47" s="59">
        <f t="shared" si="3"/>
        <v>42552</v>
      </c>
      <c r="L47" s="59">
        <f t="shared" si="0"/>
        <v>42582</v>
      </c>
      <c r="M47" s="16">
        <f t="shared" si="4"/>
        <v>882</v>
      </c>
      <c r="N47" s="16">
        <f t="shared" si="1"/>
        <v>901</v>
      </c>
      <c r="O47" s="72">
        <f t="shared" ca="1" si="5"/>
        <v>1082.0400000000002</v>
      </c>
      <c r="P47" s="100">
        <f>AVERAGE(INDEX($H$5:$H$1012,M47):INDEX($H$5:$H$1012,N47))</f>
        <v>54.102000000000011</v>
      </c>
      <c r="Q47" s="101">
        <f>AVERAGE(INDEX($I$5:$I$1012,M47):INDEX($I$5:$I$1012,N47))</f>
        <v>32162947</v>
      </c>
    </row>
    <row r="48" spans="2:17" x14ac:dyDescent="0.25">
      <c r="B48" s="62">
        <v>42671</v>
      </c>
      <c r="C48" s="70">
        <v>59.87</v>
      </c>
      <c r="D48" s="69">
        <v>33569190</v>
      </c>
      <c r="E48" s="66" t="s">
        <v>81</v>
      </c>
      <c r="F48" s="16">
        <f t="shared" si="2"/>
        <v>965</v>
      </c>
      <c r="G48" s="67" cm="1">
        <f t="array" ref="G48">INDEX(Date,MATCH(ROWS($F$5:$F48),Helper,0))</f>
        <v>41339</v>
      </c>
      <c r="H48" s="85">
        <f>INDEX(Price,MATCH(ROWS($F$5:$F48),Helper,0))</f>
        <v>28.09</v>
      </c>
      <c r="I48" s="91">
        <f>INDEX(Volume,MATCH(ROWS($F$5:$F48),Helper,0))</f>
        <v>51448250</v>
      </c>
      <c r="J48" s="97">
        <f>ROWS($F$5:$F48)</f>
        <v>44</v>
      </c>
      <c r="K48" s="59">
        <f t="shared" si="3"/>
        <v>42583</v>
      </c>
      <c r="L48" s="59">
        <f t="shared" si="0"/>
        <v>42613</v>
      </c>
      <c r="M48" s="16">
        <f t="shared" si="4"/>
        <v>902</v>
      </c>
      <c r="N48" s="16">
        <f t="shared" si="1"/>
        <v>924</v>
      </c>
      <c r="O48" s="72">
        <f t="shared" ca="1" si="5"/>
        <v>1327.5</v>
      </c>
      <c r="P48" s="100">
        <f>AVERAGE(INDEX($H$5:$H$1012,M48):INDEX($H$5:$H$1012,N48))</f>
        <v>57.717391304347828</v>
      </c>
      <c r="Q48" s="101">
        <f>AVERAGE(INDEX($I$5:$I$1012,M48):INDEX($I$5:$I$1012,N48))</f>
        <v>20196374.347826086</v>
      </c>
    </row>
    <row r="49" spans="2:17" x14ac:dyDescent="0.25">
      <c r="B49" s="62">
        <v>42670</v>
      </c>
      <c r="C49" s="70">
        <v>60.1</v>
      </c>
      <c r="D49" s="69">
        <v>28444550</v>
      </c>
      <c r="E49" s="66" t="s">
        <v>81</v>
      </c>
      <c r="F49" s="16">
        <f t="shared" si="2"/>
        <v>964</v>
      </c>
      <c r="G49" s="67" cm="1">
        <f t="array" ref="G49">INDEX(Date,MATCH(ROWS($F$5:$F49),Helper,0))</f>
        <v>41340</v>
      </c>
      <c r="H49" s="85">
        <f>INDEX(Price,MATCH(ROWS($F$5:$F49),Helper,0))</f>
        <v>28.14</v>
      </c>
      <c r="I49" s="91">
        <f>INDEX(Volume,MATCH(ROWS($F$5:$F49),Helper,0))</f>
        <v>29196490</v>
      </c>
      <c r="J49" s="97">
        <f>ROWS($F$5:$F49)</f>
        <v>45</v>
      </c>
      <c r="K49" s="59">
        <f t="shared" si="3"/>
        <v>42614</v>
      </c>
      <c r="L49" s="59">
        <f t="shared" si="0"/>
        <v>42643</v>
      </c>
      <c r="M49" s="16">
        <f t="shared" si="4"/>
        <v>925</v>
      </c>
      <c r="N49" s="16">
        <f t="shared" si="1"/>
        <v>945</v>
      </c>
      <c r="O49" s="72">
        <f t="shared" ca="1" si="5"/>
        <v>1203.08</v>
      </c>
      <c r="P49" s="100">
        <f>AVERAGE(INDEX($H$5:$H$1012,M49):INDEX($H$5:$H$1012,N49))</f>
        <v>57.289523809523807</v>
      </c>
      <c r="Q49" s="101">
        <f>AVERAGE(INDEX($I$5:$I$1012,M49):INDEX($I$5:$I$1012,N49))</f>
        <v>25035404.285714287</v>
      </c>
    </row>
    <row r="50" spans="2:17" x14ac:dyDescent="0.25">
      <c r="B50" s="62">
        <v>42669</v>
      </c>
      <c r="C50" s="70">
        <v>60.63</v>
      </c>
      <c r="D50" s="69">
        <v>29908240</v>
      </c>
      <c r="E50" s="66" t="s">
        <v>81</v>
      </c>
      <c r="F50" s="16">
        <f t="shared" si="2"/>
        <v>963</v>
      </c>
      <c r="G50" s="67" cm="1">
        <f t="array" ref="G50">INDEX(Date,MATCH(ROWS($F$5:$F50),Helper,0))</f>
        <v>41341</v>
      </c>
      <c r="H50" s="85">
        <f>INDEX(Price,MATCH(ROWS($F$5:$F50),Helper,0))</f>
        <v>28</v>
      </c>
      <c r="I50" s="91">
        <f>INDEX(Volume,MATCH(ROWS($F$5:$F50),Helper,0))</f>
        <v>37664330</v>
      </c>
      <c r="J50" s="97">
        <f>ROWS($F$5:$F50)</f>
        <v>46</v>
      </c>
      <c r="K50" s="59">
        <f t="shared" si="3"/>
        <v>42644</v>
      </c>
      <c r="L50" s="59">
        <f t="shared" si="0"/>
        <v>42674</v>
      </c>
      <c r="M50" s="16">
        <f t="shared" si="4"/>
        <v>946</v>
      </c>
      <c r="N50" s="16">
        <f t="shared" si="1"/>
        <v>966</v>
      </c>
      <c r="O50" s="72">
        <f t="shared" ca="1" si="5"/>
        <v>1226.3499999999999</v>
      </c>
      <c r="P50" s="100">
        <f>AVERAGE(INDEX($H$5:$H$1012,M50):INDEX($H$5:$H$1012,N50))</f>
        <v>58.397619047619045</v>
      </c>
      <c r="Q50" s="101">
        <f>AVERAGE(INDEX($I$5:$I$1012,M50):INDEX($I$5:$I$1012,N50))</f>
        <v>29203384.761904761</v>
      </c>
    </row>
    <row r="51" spans="2:17" x14ac:dyDescent="0.25">
      <c r="B51" s="62">
        <v>42668</v>
      </c>
      <c r="C51" s="70">
        <v>60.99</v>
      </c>
      <c r="D51" s="69">
        <v>35119480</v>
      </c>
      <c r="E51" s="66" t="s">
        <v>81</v>
      </c>
      <c r="F51" s="16">
        <f t="shared" si="2"/>
        <v>962</v>
      </c>
      <c r="G51" s="67" cm="1">
        <f t="array" ref="G51">INDEX(Date,MATCH(ROWS($F$5:$F51),Helper,0))</f>
        <v>41344</v>
      </c>
      <c r="H51" s="85">
        <f>INDEX(Price,MATCH(ROWS($F$5:$F51),Helper,0))</f>
        <v>27.87</v>
      </c>
      <c r="I51" s="91">
        <f>INDEX(Volume,MATCH(ROWS($F$5:$F51),Helper,0))</f>
        <v>36623800</v>
      </c>
      <c r="J51" s="97">
        <f>ROWS($F$5:$F51)</f>
        <v>47</v>
      </c>
      <c r="K51" s="59">
        <f t="shared" si="3"/>
        <v>42675</v>
      </c>
      <c r="L51" s="59">
        <f t="shared" si="0"/>
        <v>42704</v>
      </c>
      <c r="M51" s="16">
        <f t="shared" si="4"/>
        <v>967</v>
      </c>
      <c r="N51" s="16">
        <f t="shared" si="1"/>
        <v>987</v>
      </c>
      <c r="O51" s="72">
        <f t="shared" ca="1" si="5"/>
        <v>1258.4299999999998</v>
      </c>
      <c r="P51" s="100">
        <f>AVERAGE(INDEX($H$5:$H$1012,M51):INDEX($H$5:$H$1012,N51))</f>
        <v>59.925238095238086</v>
      </c>
      <c r="Q51" s="101">
        <f>AVERAGE(INDEX($I$5:$I$1012,M51):INDEX($I$5:$I$1012,N51))</f>
        <v>29001884.095238097</v>
      </c>
    </row>
    <row r="52" spans="2:17" x14ac:dyDescent="0.25">
      <c r="B52" s="62">
        <v>42667</v>
      </c>
      <c r="C52" s="70">
        <v>61</v>
      </c>
      <c r="D52" s="69">
        <v>54039610</v>
      </c>
      <c r="E52" s="66" t="s">
        <v>81</v>
      </c>
      <c r="F52" s="16">
        <f t="shared" si="2"/>
        <v>961</v>
      </c>
      <c r="G52" s="67" cm="1">
        <f t="array" ref="G52">INDEX(Date,MATCH(ROWS($F$5:$F52),Helper,0))</f>
        <v>41345</v>
      </c>
      <c r="H52" s="85">
        <f>INDEX(Price,MATCH(ROWS($F$5:$F52),Helper,0))</f>
        <v>27.91</v>
      </c>
      <c r="I52" s="91">
        <f>INDEX(Volume,MATCH(ROWS($F$5:$F52),Helper,0))</f>
        <v>39249390</v>
      </c>
      <c r="J52" s="97">
        <f>ROWS($F$5:$F52)</f>
        <v>48</v>
      </c>
      <c r="K52" s="59">
        <f t="shared" si="3"/>
        <v>42705</v>
      </c>
      <c r="L52" s="59">
        <f t="shared" si="0"/>
        <v>42735</v>
      </c>
      <c r="M52" s="16">
        <f t="shared" si="4"/>
        <v>988</v>
      </c>
      <c r="N52" s="16">
        <f t="shared" si="1"/>
        <v>1008</v>
      </c>
      <c r="O52" s="72">
        <f t="shared" ca="1" si="5"/>
        <v>1304.48</v>
      </c>
      <c r="P52" s="100">
        <f>AVERAGE(INDEX($H$5:$H$1012,M52):INDEX($H$5:$H$1012,N52))</f>
        <v>62.118095238095236</v>
      </c>
      <c r="Q52" s="101">
        <f>AVERAGE(INDEX($I$5:$I$1012,M52):INDEX($I$5:$I$1012,N52))</f>
        <v>24403137.142857142</v>
      </c>
    </row>
    <row r="53" spans="2:17" x14ac:dyDescent="0.25">
      <c r="B53" s="62">
        <v>42664</v>
      </c>
      <c r="C53" s="70">
        <v>59.66</v>
      </c>
      <c r="D53" s="69">
        <v>80008400</v>
      </c>
      <c r="E53" s="66" t="s">
        <v>81</v>
      </c>
      <c r="F53" s="16">
        <f t="shared" si="2"/>
        <v>960</v>
      </c>
      <c r="G53" s="67" cm="1">
        <f t="array" ref="G53">INDEX(Date,MATCH(ROWS($F$5:$F53),Helper,0))</f>
        <v>41346</v>
      </c>
      <c r="H53" s="85">
        <f>INDEX(Price,MATCH(ROWS($F$5:$F53),Helper,0))</f>
        <v>27.914999999999999</v>
      </c>
      <c r="I53" s="91">
        <f>INDEX(Volume,MATCH(ROWS($F$5:$F53),Helper,0))</f>
        <v>29037180</v>
      </c>
      <c r="J53" s="97">
        <f>ROWS($F$5:$F53)</f>
        <v>49</v>
      </c>
      <c r="K53" s="59"/>
      <c r="L53" s="59"/>
      <c r="M53" s="16">
        <f t="shared" si="4"/>
        <v>1009</v>
      </c>
      <c r="N53" s="16" t="e">
        <f t="shared" si="1"/>
        <v>#N/A</v>
      </c>
      <c r="O53" s="72" t="e">
        <f t="shared" ca="1" si="5"/>
        <v>#N/A</v>
      </c>
      <c r="P53" s="100" t="e">
        <f>AVERAGE(INDEX($H$5:$H$1012,M53):INDEX($H$5:$H$1012,N53))</f>
        <v>#REF!</v>
      </c>
      <c r="Q53" s="101" t="e">
        <f>AVERAGE(INDEX($I$5:$I$1012,M53):INDEX($I$5:$I$1012,N53))</f>
        <v>#REF!</v>
      </c>
    </row>
    <row r="54" spans="2:17" x14ac:dyDescent="0.25">
      <c r="B54" s="62">
        <v>42663</v>
      </c>
      <c r="C54" s="70">
        <v>57.25</v>
      </c>
      <c r="D54" s="69">
        <v>48880910</v>
      </c>
      <c r="E54" s="66" t="s">
        <v>81</v>
      </c>
      <c r="F54" s="16">
        <f t="shared" si="2"/>
        <v>959</v>
      </c>
      <c r="G54" s="67" cm="1">
        <f t="array" ref="G54">INDEX(Date,MATCH(ROWS($F$5:$F54),Helper,0))</f>
        <v>41347</v>
      </c>
      <c r="H54" s="85">
        <f>INDEX(Price,MATCH(ROWS($F$5:$F54),Helper,0))</f>
        <v>28.135000000000002</v>
      </c>
      <c r="I54" s="91">
        <f>INDEX(Volume,MATCH(ROWS($F$5:$F54),Helper,0))</f>
        <v>55909310</v>
      </c>
      <c r="J54" s="97">
        <f>ROWS($F$5:$F54)</f>
        <v>50</v>
      </c>
      <c r="K54" s="59"/>
      <c r="L54" s="59"/>
      <c r="M54" s="16" t="e">
        <f t="shared" si="4"/>
        <v>#N/A</v>
      </c>
      <c r="N54" s="16" t="e">
        <f t="shared" si="1"/>
        <v>#N/A</v>
      </c>
      <c r="O54" s="72" t="e">
        <f t="shared" ca="1" si="5"/>
        <v>#N/A</v>
      </c>
      <c r="P54" s="100" t="e">
        <f>AVERAGE(INDEX($H$5:$H$1012,M54):INDEX($H$5:$H$1012,N54))</f>
        <v>#N/A</v>
      </c>
      <c r="Q54" s="101" t="e">
        <f>AVERAGE(INDEX($I$5:$I$1012,M54):INDEX($I$5:$I$1012,N54))</f>
        <v>#N/A</v>
      </c>
    </row>
    <row r="55" spans="2:17" x14ac:dyDescent="0.25">
      <c r="B55" s="62">
        <v>42662</v>
      </c>
      <c r="C55" s="70">
        <v>57.53</v>
      </c>
      <c r="D55" s="69">
        <v>22840410</v>
      </c>
      <c r="E55" s="66" t="s">
        <v>81</v>
      </c>
      <c r="F55" s="16">
        <f t="shared" si="2"/>
        <v>958</v>
      </c>
      <c r="G55" s="67" cm="1">
        <f t="array" ref="G55">INDEX(Date,MATCH(ROWS($F$5:$F55),Helper,0))</f>
        <v>41348</v>
      </c>
      <c r="H55" s="85">
        <f>INDEX(Price,MATCH(ROWS($F$5:$F55),Helper,0))</f>
        <v>28.035</v>
      </c>
      <c r="I55" s="91">
        <f>INDEX(Volume,MATCH(ROWS($F$5:$F55),Helper,0))</f>
        <v>92679320</v>
      </c>
      <c r="J55" s="97">
        <f>ROWS($F$5:$F55)</f>
        <v>51</v>
      </c>
      <c r="K55" s="59"/>
      <c r="L55" s="59"/>
      <c r="M55" s="16" t="e">
        <f t="shared" si="4"/>
        <v>#N/A</v>
      </c>
      <c r="N55" s="16" t="e">
        <f t="shared" si="1"/>
        <v>#N/A</v>
      </c>
      <c r="O55" s="72" t="e">
        <f t="shared" ca="1" si="5"/>
        <v>#N/A</v>
      </c>
      <c r="P55" s="100" t="e">
        <f>AVERAGE(INDEX($H$5:$H$1012,M55):INDEX($H$5:$H$1012,N55))</f>
        <v>#N/A</v>
      </c>
      <c r="Q55" s="101" t="e">
        <f>AVERAGE(INDEX($I$5:$I$1012,M55):INDEX($I$5:$I$1012,N55))</f>
        <v>#N/A</v>
      </c>
    </row>
    <row r="56" spans="2:17" x14ac:dyDescent="0.25">
      <c r="B56" s="62">
        <v>42661</v>
      </c>
      <c r="C56" s="70">
        <v>57.66</v>
      </c>
      <c r="D56" s="69">
        <v>18862790</v>
      </c>
      <c r="E56" s="66" t="s">
        <v>81</v>
      </c>
      <c r="F56" s="16">
        <f t="shared" si="2"/>
        <v>957</v>
      </c>
      <c r="G56" s="67" cm="1">
        <f t="array" ref="G56">INDEX(Date,MATCH(ROWS($F$5:$F56),Helper,0))</f>
        <v>41351</v>
      </c>
      <c r="H56" s="85">
        <f>INDEX(Price,MATCH(ROWS($F$5:$F56),Helper,0))</f>
        <v>28.1</v>
      </c>
      <c r="I56" s="91">
        <f>INDEX(Volume,MATCH(ROWS($F$5:$F56),Helper,0))</f>
        <v>44821170</v>
      </c>
      <c r="J56" s="97">
        <f>ROWS($F$5:$F56)</f>
        <v>52</v>
      </c>
      <c r="K56" s="59"/>
      <c r="L56" s="59"/>
      <c r="M56" s="16" t="e">
        <f t="shared" si="4"/>
        <v>#N/A</v>
      </c>
      <c r="N56" s="16" t="e">
        <f t="shared" si="1"/>
        <v>#N/A</v>
      </c>
      <c r="O56" s="72" t="e">
        <f t="shared" ca="1" si="5"/>
        <v>#N/A</v>
      </c>
      <c r="P56" s="100" t="e">
        <f>AVERAGE(INDEX($H$5:$H$1012,M56):INDEX($H$5:$H$1012,N56))</f>
        <v>#N/A</v>
      </c>
      <c r="Q56" s="101" t="e">
        <f>AVERAGE(INDEX($I$5:$I$1012,M56):INDEX($I$5:$I$1012,N56))</f>
        <v>#N/A</v>
      </c>
    </row>
    <row r="57" spans="2:17" x14ac:dyDescent="0.25">
      <c r="B57" s="62">
        <v>42660</v>
      </c>
      <c r="C57" s="70">
        <v>57.22</v>
      </c>
      <c r="D57" s="69">
        <v>23829490</v>
      </c>
      <c r="E57" s="66" t="s">
        <v>81</v>
      </c>
      <c r="F57" s="16">
        <f t="shared" si="2"/>
        <v>956</v>
      </c>
      <c r="G57" s="67" cm="1">
        <f t="array" ref="G57">INDEX(Date,MATCH(ROWS($F$5:$F57),Helper,0))</f>
        <v>41352</v>
      </c>
      <c r="H57" s="85">
        <f>INDEX(Price,MATCH(ROWS($F$5:$F57),Helper,0))</f>
        <v>28.18</v>
      </c>
      <c r="I57" s="91">
        <f>INDEX(Volume,MATCH(ROWS($F$5:$F57),Helper,0))</f>
        <v>51893870</v>
      </c>
      <c r="J57" s="97">
        <f>ROWS($F$5:$F57)</f>
        <v>53</v>
      </c>
      <c r="K57" s="59"/>
      <c r="L57" s="59"/>
      <c r="M57" s="16" t="e">
        <f t="shared" si="4"/>
        <v>#N/A</v>
      </c>
      <c r="N57" s="16" t="e">
        <f t="shared" si="1"/>
        <v>#N/A</v>
      </c>
      <c r="O57" s="72" t="e">
        <f t="shared" ca="1" si="5"/>
        <v>#N/A</v>
      </c>
      <c r="P57" s="100" t="e">
        <f>AVERAGE(INDEX($H$5:$H$1012,M57):INDEX($H$5:$H$1012,N57))</f>
        <v>#N/A</v>
      </c>
      <c r="Q57" s="101" t="e">
        <f>AVERAGE(INDEX($I$5:$I$1012,M57):INDEX($I$5:$I$1012,N57))</f>
        <v>#N/A</v>
      </c>
    </row>
    <row r="58" spans="2:17" x14ac:dyDescent="0.25">
      <c r="B58" s="62">
        <v>42657</v>
      </c>
      <c r="C58" s="70">
        <v>57.42</v>
      </c>
      <c r="D58" s="69">
        <v>27221480</v>
      </c>
      <c r="E58" s="66" t="s">
        <v>81</v>
      </c>
      <c r="F58" s="16">
        <f t="shared" si="2"/>
        <v>955</v>
      </c>
      <c r="G58" s="67" cm="1">
        <f t="array" ref="G58">INDEX(Date,MATCH(ROWS($F$5:$F58),Helper,0))</f>
        <v>41353</v>
      </c>
      <c r="H58" s="85">
        <f>INDEX(Price,MATCH(ROWS($F$5:$F58),Helper,0))</f>
        <v>28.315000000000001</v>
      </c>
      <c r="I58" s="91">
        <f>INDEX(Volume,MATCH(ROWS($F$5:$F58),Helper,0))</f>
        <v>35446920</v>
      </c>
      <c r="J58" s="97">
        <f>ROWS($F$5:$F58)</f>
        <v>54</v>
      </c>
      <c r="K58" s="59"/>
      <c r="L58" s="59"/>
      <c r="M58" s="16" t="e">
        <f t="shared" si="4"/>
        <v>#N/A</v>
      </c>
      <c r="N58" s="16" t="e">
        <f t="shared" si="1"/>
        <v>#N/A</v>
      </c>
      <c r="O58" s="72" t="e">
        <f t="shared" ca="1" si="5"/>
        <v>#N/A</v>
      </c>
      <c r="P58" s="100" t="e">
        <f>AVERAGE(INDEX($H$5:$H$1012,M58):INDEX($H$5:$H$1012,N58))</f>
        <v>#N/A</v>
      </c>
      <c r="Q58" s="101" t="e">
        <f>AVERAGE(INDEX($I$5:$I$1012,M58):INDEX($I$5:$I$1012,N58))</f>
        <v>#N/A</v>
      </c>
    </row>
    <row r="59" spans="2:17" x14ac:dyDescent="0.25">
      <c r="B59" s="62">
        <v>42656</v>
      </c>
      <c r="C59" s="70">
        <v>56.92</v>
      </c>
      <c r="D59" s="69">
        <v>25217590</v>
      </c>
      <c r="E59" s="66" t="s">
        <v>81</v>
      </c>
      <c r="F59" s="16">
        <f t="shared" si="2"/>
        <v>954</v>
      </c>
      <c r="G59" s="67" cm="1">
        <f t="array" ref="G59">INDEX(Date,MATCH(ROWS($F$5:$F59),Helper,0))</f>
        <v>41354</v>
      </c>
      <c r="H59" s="85">
        <f>INDEX(Price,MATCH(ROWS($F$5:$F59),Helper,0))</f>
        <v>28.11</v>
      </c>
      <c r="I59" s="91">
        <f>INDEX(Volume,MATCH(ROWS($F$5:$F59),Helper,0))</f>
        <v>34232750</v>
      </c>
      <c r="J59" s="97">
        <f>ROWS($F$5:$F59)</f>
        <v>55</v>
      </c>
      <c r="K59" s="59"/>
      <c r="L59" s="59"/>
      <c r="M59" s="16" t="e">
        <f t="shared" si="4"/>
        <v>#N/A</v>
      </c>
      <c r="N59" s="16" t="e">
        <f t="shared" si="1"/>
        <v>#N/A</v>
      </c>
      <c r="O59" s="72" t="e">
        <f t="shared" ca="1" si="5"/>
        <v>#N/A</v>
      </c>
      <c r="P59" s="100" t="e">
        <f>AVERAGE(INDEX($H$5:$H$1012,M59):INDEX($H$5:$H$1012,N59))</f>
        <v>#N/A</v>
      </c>
      <c r="Q59" s="101" t="e">
        <f>AVERAGE(INDEX($I$5:$I$1012,M59):INDEX($I$5:$I$1012,N59))</f>
        <v>#N/A</v>
      </c>
    </row>
    <row r="60" spans="2:17" x14ac:dyDescent="0.25">
      <c r="B60" s="62">
        <v>42655</v>
      </c>
      <c r="C60" s="70">
        <v>57.11</v>
      </c>
      <c r="D60" s="69">
        <v>22157100</v>
      </c>
      <c r="E60" s="66" t="s">
        <v>81</v>
      </c>
      <c r="F60" s="16">
        <f t="shared" si="2"/>
        <v>953</v>
      </c>
      <c r="G60" s="67" cm="1">
        <f t="array" ref="G60">INDEX(Date,MATCH(ROWS($F$5:$F60),Helper,0))</f>
        <v>41355</v>
      </c>
      <c r="H60" s="85">
        <f>INDEX(Price,MATCH(ROWS($F$5:$F60),Helper,0))</f>
        <v>28.25</v>
      </c>
      <c r="I60" s="91">
        <f>INDEX(Volume,MATCH(ROWS($F$5:$F60),Helper,0))</f>
        <v>28688730</v>
      </c>
      <c r="J60" s="97">
        <f>ROWS($F$5:$F60)</f>
        <v>56</v>
      </c>
      <c r="K60" s="59"/>
      <c r="L60" s="59"/>
      <c r="M60" s="16" t="e">
        <f t="shared" si="4"/>
        <v>#N/A</v>
      </c>
      <c r="N60" s="16" t="e">
        <f t="shared" si="1"/>
        <v>#N/A</v>
      </c>
      <c r="O60" s="72" t="e">
        <f t="shared" ca="1" si="5"/>
        <v>#N/A</v>
      </c>
      <c r="P60" s="100" t="e">
        <f>AVERAGE(INDEX($H$5:$H$1012,M60):INDEX($H$5:$H$1012,N60))</f>
        <v>#N/A</v>
      </c>
      <c r="Q60" s="101" t="e">
        <f>AVERAGE(INDEX($I$5:$I$1012,M60):INDEX($I$5:$I$1012,N60))</f>
        <v>#N/A</v>
      </c>
    </row>
    <row r="61" spans="2:17" x14ac:dyDescent="0.25">
      <c r="B61" s="62">
        <v>42654</v>
      </c>
      <c r="C61" s="70">
        <v>57.19</v>
      </c>
      <c r="D61" s="69">
        <v>26483780</v>
      </c>
      <c r="E61" s="66" t="s">
        <v>81</v>
      </c>
      <c r="F61" s="16">
        <f t="shared" si="2"/>
        <v>952</v>
      </c>
      <c r="G61" s="67" cm="1">
        <f t="array" ref="G61">INDEX(Date,MATCH(ROWS($F$5:$F61),Helper,0))</f>
        <v>41358</v>
      </c>
      <c r="H61" s="85">
        <f>INDEX(Price,MATCH(ROWS($F$5:$F61),Helper,0))</f>
        <v>28.16</v>
      </c>
      <c r="I61" s="91">
        <f>INDEX(Volume,MATCH(ROWS($F$5:$F61),Helper,0))</f>
        <v>44153830</v>
      </c>
      <c r="J61" s="97">
        <f>ROWS($F$5:$F61)</f>
        <v>57</v>
      </c>
      <c r="K61" s="59"/>
      <c r="L61" s="59"/>
      <c r="M61" s="16" t="e">
        <f t="shared" si="4"/>
        <v>#N/A</v>
      </c>
      <c r="N61" s="16" t="e">
        <f t="shared" si="1"/>
        <v>#N/A</v>
      </c>
      <c r="O61" s="72" t="e">
        <f t="shared" ca="1" si="5"/>
        <v>#N/A</v>
      </c>
      <c r="P61" s="100" t="e">
        <f>AVERAGE(INDEX($H$5:$H$1012,M61):INDEX($H$5:$H$1012,N61))</f>
        <v>#N/A</v>
      </c>
      <c r="Q61" s="101" t="e">
        <f>AVERAGE(INDEX($I$5:$I$1012,M61):INDEX($I$5:$I$1012,N61))</f>
        <v>#N/A</v>
      </c>
    </row>
    <row r="62" spans="2:17" x14ac:dyDescent="0.25">
      <c r="B62" s="62">
        <v>42653</v>
      </c>
      <c r="C62" s="70">
        <v>58.04</v>
      </c>
      <c r="D62" s="69">
        <v>18085830</v>
      </c>
      <c r="E62" s="66" t="s">
        <v>81</v>
      </c>
      <c r="F62" s="16">
        <f t="shared" si="2"/>
        <v>951</v>
      </c>
      <c r="G62" s="67" cm="1">
        <f t="array" ref="G62">INDEX(Date,MATCH(ROWS($F$5:$F62),Helper,0))</f>
        <v>41359</v>
      </c>
      <c r="H62" s="85">
        <f>INDEX(Price,MATCH(ROWS($F$5:$F62),Helper,0))</f>
        <v>28.155000000000001</v>
      </c>
      <c r="I62" s="91">
        <f>INDEX(Volume,MATCH(ROWS($F$5:$F62),Helper,0))</f>
        <v>27822150</v>
      </c>
      <c r="J62" s="97">
        <f>ROWS($F$5:$F62)</f>
        <v>58</v>
      </c>
      <c r="M62" s="16" t="e">
        <f t="shared" si="4"/>
        <v>#N/A</v>
      </c>
      <c r="N62" s="16" t="e">
        <f t="shared" si="1"/>
        <v>#N/A</v>
      </c>
      <c r="O62" s="72" t="e">
        <f t="shared" ca="1" si="5"/>
        <v>#N/A</v>
      </c>
      <c r="P62" s="100" t="e">
        <f>AVERAGE(INDEX($H$5:$H$1012,M62):INDEX($H$5:$H$1012,N62))</f>
        <v>#N/A</v>
      </c>
      <c r="Q62" s="101" t="e">
        <f>AVERAGE(INDEX($I$5:$I$1012,M62):INDEX($I$5:$I$1012,N62))</f>
        <v>#N/A</v>
      </c>
    </row>
    <row r="63" spans="2:17" x14ac:dyDescent="0.25">
      <c r="B63" s="62">
        <v>42650</v>
      </c>
      <c r="C63" s="70">
        <v>57.8</v>
      </c>
      <c r="D63" s="69">
        <v>20062440</v>
      </c>
      <c r="E63" s="66" t="s">
        <v>81</v>
      </c>
      <c r="F63" s="16">
        <f t="shared" si="2"/>
        <v>950</v>
      </c>
      <c r="G63" s="67" cm="1">
        <f t="array" ref="G63">INDEX(Date,MATCH(ROWS($F$5:$F63),Helper,0))</f>
        <v>41360</v>
      </c>
      <c r="H63" s="85">
        <f>INDEX(Price,MATCH(ROWS($F$5:$F63),Helper,0))</f>
        <v>28.37</v>
      </c>
      <c r="I63" s="91">
        <f>INDEX(Volume,MATCH(ROWS($F$5:$F63),Helper,0))</f>
        <v>35894590</v>
      </c>
      <c r="J63" s="97">
        <f>ROWS($F$5:$F63)</f>
        <v>59</v>
      </c>
      <c r="M63" s="16" t="e">
        <f t="shared" si="4"/>
        <v>#N/A</v>
      </c>
      <c r="N63" s="16" t="e">
        <f t="shared" si="1"/>
        <v>#N/A</v>
      </c>
      <c r="O63" s="72" t="e">
        <f t="shared" ca="1" si="5"/>
        <v>#N/A</v>
      </c>
      <c r="P63" s="100" t="e">
        <f>AVERAGE(INDEX($H$5:$H$1012,M63):INDEX($H$5:$H$1012,N63))</f>
        <v>#N/A</v>
      </c>
      <c r="Q63" s="101" t="e">
        <f>AVERAGE(INDEX($I$5:$I$1012,M63):INDEX($I$5:$I$1012,N63))</f>
        <v>#N/A</v>
      </c>
    </row>
    <row r="64" spans="2:17" x14ac:dyDescent="0.25">
      <c r="B64" s="62">
        <v>42649</v>
      </c>
      <c r="C64" s="70">
        <v>57.74</v>
      </c>
      <c r="D64" s="69">
        <v>16194470</v>
      </c>
      <c r="E64" s="66" t="s">
        <v>81</v>
      </c>
      <c r="F64" s="16">
        <f t="shared" si="2"/>
        <v>949</v>
      </c>
      <c r="G64" s="67" cm="1">
        <f t="array" ref="G64">INDEX(Date,MATCH(ROWS($F$5:$F64),Helper,0))</f>
        <v>41361</v>
      </c>
      <c r="H64" s="85">
        <f>INDEX(Price,MATCH(ROWS($F$5:$F64),Helper,0))</f>
        <v>28.605</v>
      </c>
      <c r="I64" s="91">
        <f>INDEX(Volume,MATCH(ROWS($F$5:$F64),Helper,0))</f>
        <v>55453460</v>
      </c>
      <c r="J64" s="97">
        <f>ROWS($F$5:$F64)</f>
        <v>60</v>
      </c>
      <c r="M64" s="16" t="e">
        <f t="shared" si="4"/>
        <v>#N/A</v>
      </c>
      <c r="N64" s="16" t="e">
        <f t="shared" si="1"/>
        <v>#N/A</v>
      </c>
      <c r="O64" s="72" t="e">
        <f t="shared" ca="1" si="5"/>
        <v>#N/A</v>
      </c>
      <c r="P64" s="100" t="e">
        <f>AVERAGE(INDEX($H$5:$H$1012,M64):INDEX($H$5:$H$1012,N64))</f>
        <v>#N/A</v>
      </c>
      <c r="Q64" s="101" t="e">
        <f>AVERAGE(INDEX($I$5:$I$1012,M64):INDEX($I$5:$I$1012,N64))</f>
        <v>#N/A</v>
      </c>
    </row>
    <row r="65" spans="2:17" x14ac:dyDescent="0.25">
      <c r="B65" s="62">
        <v>42648</v>
      </c>
      <c r="C65" s="70">
        <v>57.64</v>
      </c>
      <c r="D65" s="69">
        <v>16708620</v>
      </c>
      <c r="E65" s="66" t="s">
        <v>81</v>
      </c>
      <c r="F65" s="16">
        <f t="shared" si="2"/>
        <v>948</v>
      </c>
      <c r="G65" s="67" cm="1">
        <f t="array" ref="G65">INDEX(Date,MATCH(ROWS($F$5:$F65),Helper,0))</f>
        <v>41365</v>
      </c>
      <c r="H65" s="85">
        <f>INDEX(Price,MATCH(ROWS($F$5:$F65),Helper,0))</f>
        <v>28.61</v>
      </c>
      <c r="I65" s="91">
        <f>INDEX(Volume,MATCH(ROWS($F$5:$F65),Helper,0))</f>
        <v>29085390</v>
      </c>
      <c r="J65" s="97">
        <f>ROWS($F$5:$F65)</f>
        <v>61</v>
      </c>
      <c r="M65" s="16" t="e">
        <f t="shared" si="4"/>
        <v>#N/A</v>
      </c>
      <c r="N65" s="16" t="e">
        <f t="shared" si="1"/>
        <v>#N/A</v>
      </c>
      <c r="O65" s="72" t="e">
        <f t="shared" ca="1" si="5"/>
        <v>#N/A</v>
      </c>
      <c r="P65" s="100" t="e">
        <f>AVERAGE(INDEX($H$5:$H$1012,M65):INDEX($H$5:$H$1012,N65))</f>
        <v>#N/A</v>
      </c>
      <c r="Q65" s="101" t="e">
        <f>AVERAGE(INDEX($I$5:$I$1012,M65):INDEX($I$5:$I$1012,N65))</f>
        <v>#N/A</v>
      </c>
    </row>
    <row r="66" spans="2:17" x14ac:dyDescent="0.25">
      <c r="B66" s="62">
        <v>42647</v>
      </c>
      <c r="C66" s="70">
        <v>57.24</v>
      </c>
      <c r="D66" s="69">
        <v>20061950</v>
      </c>
      <c r="E66" s="66" t="s">
        <v>81</v>
      </c>
      <c r="F66" s="16">
        <f t="shared" si="2"/>
        <v>947</v>
      </c>
      <c r="G66" s="67" cm="1">
        <f t="array" ref="G66">INDEX(Date,MATCH(ROWS($F$5:$F66),Helper,0))</f>
        <v>41366</v>
      </c>
      <c r="H66" s="85">
        <f>INDEX(Price,MATCH(ROWS($F$5:$F66),Helper,0))</f>
        <v>28.8</v>
      </c>
      <c r="I66" s="91">
        <f>INDEX(Volume,MATCH(ROWS($F$5:$F66),Helper,0))</f>
        <v>28319520</v>
      </c>
      <c r="J66" s="97">
        <f>ROWS($F$5:$F66)</f>
        <v>62</v>
      </c>
      <c r="M66" s="16" t="e">
        <f t="shared" si="4"/>
        <v>#N/A</v>
      </c>
      <c r="N66" s="16" t="e">
        <f t="shared" si="1"/>
        <v>#N/A</v>
      </c>
      <c r="O66" s="72" t="e">
        <f t="shared" ca="1" si="5"/>
        <v>#N/A</v>
      </c>
      <c r="P66" s="100" t="e">
        <f>AVERAGE(INDEX($H$5:$H$1012,M66):INDEX($H$5:$H$1012,N66))</f>
        <v>#N/A</v>
      </c>
      <c r="Q66" s="101" t="e">
        <f>AVERAGE(INDEX($I$5:$I$1012,M66):INDEX($I$5:$I$1012,N66))</f>
        <v>#N/A</v>
      </c>
    </row>
    <row r="67" spans="2:17" x14ac:dyDescent="0.25">
      <c r="B67" s="62">
        <v>42646</v>
      </c>
      <c r="C67" s="70">
        <v>57.42</v>
      </c>
      <c r="D67" s="69">
        <v>19156410</v>
      </c>
      <c r="E67" s="66" t="s">
        <v>81</v>
      </c>
      <c r="F67" s="16">
        <f t="shared" si="2"/>
        <v>946</v>
      </c>
      <c r="G67" s="67" cm="1">
        <f t="array" ref="G67">INDEX(Date,MATCH(ROWS($F$5:$F67),Helper,0))</f>
        <v>41367</v>
      </c>
      <c r="H67" s="85">
        <f>INDEX(Price,MATCH(ROWS($F$5:$F67),Helper,0))</f>
        <v>28.56</v>
      </c>
      <c r="I67" s="91">
        <f>INDEX(Volume,MATCH(ROWS($F$5:$F67),Helper,0))</f>
        <v>35046040</v>
      </c>
      <c r="J67" s="97">
        <f>ROWS($F$5:$F67)</f>
        <v>63</v>
      </c>
      <c r="M67" s="16" t="e">
        <f t="shared" si="4"/>
        <v>#N/A</v>
      </c>
      <c r="N67" s="16" t="e">
        <f t="shared" si="1"/>
        <v>#N/A</v>
      </c>
      <c r="O67" s="72" t="e">
        <f t="shared" ca="1" si="5"/>
        <v>#N/A</v>
      </c>
      <c r="P67" s="100" t="e">
        <f>AVERAGE(INDEX($H$5:$H$1012,M67):INDEX($H$5:$H$1012,N67))</f>
        <v>#N/A</v>
      </c>
      <c r="Q67" s="101" t="e">
        <f>AVERAGE(INDEX($I$5:$I$1012,M67):INDEX($I$5:$I$1012,N67))</f>
        <v>#N/A</v>
      </c>
    </row>
    <row r="68" spans="2:17" x14ac:dyDescent="0.25">
      <c r="B68" s="62">
        <v>42643</v>
      </c>
      <c r="C68" s="70">
        <v>57.6</v>
      </c>
      <c r="D68" s="69">
        <v>29877820</v>
      </c>
      <c r="E68" s="66" t="s">
        <v>81</v>
      </c>
      <c r="F68" s="16">
        <f t="shared" si="2"/>
        <v>945</v>
      </c>
      <c r="G68" s="67" cm="1">
        <f t="array" ref="G68">INDEX(Date,MATCH(ROWS($F$5:$F68),Helper,0))</f>
        <v>41368</v>
      </c>
      <c r="H68" s="85">
        <f>INDEX(Price,MATCH(ROWS($F$5:$F68),Helper,0))</f>
        <v>28.594999999999999</v>
      </c>
      <c r="I68" s="91">
        <f>INDEX(Volume,MATCH(ROWS($F$5:$F68),Helper,0))</f>
        <v>45261610</v>
      </c>
      <c r="J68" s="97">
        <f>ROWS($F$5:$F68)</f>
        <v>64</v>
      </c>
      <c r="M68" s="16" t="e">
        <f t="shared" si="4"/>
        <v>#N/A</v>
      </c>
      <c r="N68" s="16" t="e">
        <f t="shared" si="1"/>
        <v>#N/A</v>
      </c>
      <c r="O68" s="72" t="e">
        <f t="shared" ca="1" si="5"/>
        <v>#N/A</v>
      </c>
      <c r="P68" s="100" t="e">
        <f>AVERAGE(INDEX($H$5:$H$1012,M68):INDEX($H$5:$H$1012,N68))</f>
        <v>#N/A</v>
      </c>
      <c r="Q68" s="101" t="e">
        <f>AVERAGE(INDEX($I$5:$I$1012,M68):INDEX($I$5:$I$1012,N68))</f>
        <v>#N/A</v>
      </c>
    </row>
    <row r="69" spans="2:17" x14ac:dyDescent="0.25">
      <c r="B69" s="62">
        <v>42642</v>
      </c>
      <c r="C69" s="70">
        <v>57.4</v>
      </c>
      <c r="D69" s="69">
        <v>25389600</v>
      </c>
      <c r="E69" s="66" t="s">
        <v>81</v>
      </c>
      <c r="F69" s="16">
        <f t="shared" si="2"/>
        <v>944</v>
      </c>
      <c r="G69" s="67" cm="1">
        <f t="array" ref="G69">INDEX(Date,MATCH(ROWS($F$5:$F69),Helper,0))</f>
        <v>41369</v>
      </c>
      <c r="H69" s="85">
        <f>INDEX(Price,MATCH(ROWS($F$5:$F69),Helper,0))</f>
        <v>28.7</v>
      </c>
      <c r="I69" s="91">
        <f>INDEX(Volume,MATCH(ROWS($F$5:$F69),Helper,0))</f>
        <v>50924930</v>
      </c>
      <c r="J69" s="97">
        <f>ROWS($F$5:$F69)</f>
        <v>65</v>
      </c>
      <c r="M69" s="16" t="e">
        <f t="shared" si="4"/>
        <v>#N/A</v>
      </c>
      <c r="N69" s="16" t="e">
        <f t="shared" si="1"/>
        <v>#N/A</v>
      </c>
      <c r="O69" s="72" t="e">
        <f t="shared" ca="1" si="5"/>
        <v>#N/A</v>
      </c>
      <c r="P69" s="100" t="e">
        <f>AVERAGE(INDEX($H$5:$H$1012,M69):INDEX($H$5:$H$1012,N69))</f>
        <v>#N/A</v>
      </c>
      <c r="Q69" s="101" t="e">
        <f>AVERAGE(INDEX($I$5:$I$1012,M69):INDEX($I$5:$I$1012,N69))</f>
        <v>#N/A</v>
      </c>
    </row>
    <row r="70" spans="2:17" x14ac:dyDescent="0.25">
      <c r="B70" s="62">
        <v>42641</v>
      </c>
      <c r="C70" s="70">
        <v>58.03</v>
      </c>
      <c r="D70" s="69">
        <v>20523320</v>
      </c>
      <c r="E70" s="66" t="s">
        <v>81</v>
      </c>
      <c r="F70" s="16">
        <f t="shared" si="2"/>
        <v>943</v>
      </c>
      <c r="G70" s="67" cm="1">
        <f t="array" ref="G70">INDEX(Date,MATCH(ROWS($F$5:$F70),Helper,0))</f>
        <v>41372</v>
      </c>
      <c r="H70" s="85">
        <f>INDEX(Price,MATCH(ROWS($F$5:$F70),Helper,0))</f>
        <v>28.59</v>
      </c>
      <c r="I70" s="91">
        <f>INDEX(Volume,MATCH(ROWS($F$5:$F70),Helper,0))</f>
        <v>34759420</v>
      </c>
      <c r="J70" s="97">
        <f>ROWS($F$5:$F70)</f>
        <v>66</v>
      </c>
      <c r="M70" s="16" t="e">
        <f t="shared" si="4"/>
        <v>#N/A</v>
      </c>
      <c r="N70" s="16" t="e">
        <f t="shared" ref="N70:N133" si="6">MATCH(L70,$G$5:$G$1012,1)</f>
        <v>#N/A</v>
      </c>
      <c r="O70" s="72" t="e">
        <f t="shared" ca="1" si="5"/>
        <v>#N/A</v>
      </c>
      <c r="P70" s="100" t="e">
        <f>AVERAGE(INDEX($H$5:$H$1012,M70):INDEX($H$5:$H$1012,N70))</f>
        <v>#N/A</v>
      </c>
      <c r="Q70" s="101" t="e">
        <f>AVERAGE(INDEX($I$5:$I$1012,M70):INDEX($I$5:$I$1012,N70))</f>
        <v>#N/A</v>
      </c>
    </row>
    <row r="71" spans="2:17" x14ac:dyDescent="0.25">
      <c r="B71" s="62">
        <v>42640</v>
      </c>
      <c r="C71" s="70">
        <v>57.95</v>
      </c>
      <c r="D71" s="69">
        <v>28029780</v>
      </c>
      <c r="E71" s="66" t="s">
        <v>81</v>
      </c>
      <c r="F71" s="16">
        <f t="shared" ref="F71:F134" si="7">F70-1</f>
        <v>942</v>
      </c>
      <c r="G71" s="67" cm="1">
        <f t="array" ref="G71">INDEX(Date,MATCH(ROWS($F$5:$F71),Helper,0))</f>
        <v>41373</v>
      </c>
      <c r="H71" s="85">
        <f>INDEX(Price,MATCH(ROWS($F$5:$F71),Helper,0))</f>
        <v>29.61</v>
      </c>
      <c r="I71" s="91">
        <f>INDEX(Volume,MATCH(ROWS($F$5:$F71),Helper,0))</f>
        <v>77730860</v>
      </c>
      <c r="J71" s="97">
        <f>ROWS($F$5:$F71)</f>
        <v>67</v>
      </c>
      <c r="M71" s="16" t="e">
        <f t="shared" ref="M71:M134" si="8">N70+1</f>
        <v>#N/A</v>
      </c>
      <c r="N71" s="16" t="e">
        <f t="shared" si="6"/>
        <v>#N/A</v>
      </c>
      <c r="O71" s="72" t="e">
        <f t="shared" ref="O71:O134" ca="1" si="9">SUM(OFFSET($H$5,M71-$M$5,0,N71-N70, 1))</f>
        <v>#N/A</v>
      </c>
      <c r="P71" s="100" t="e">
        <f>AVERAGE(INDEX($H$5:$H$1012,M71):INDEX($H$5:$H$1012,N71))</f>
        <v>#N/A</v>
      </c>
      <c r="Q71" s="101" t="e">
        <f>AVERAGE(INDEX($I$5:$I$1012,M71):INDEX($I$5:$I$1012,N71))</f>
        <v>#N/A</v>
      </c>
    </row>
    <row r="72" spans="2:17" x14ac:dyDescent="0.25">
      <c r="B72" s="62">
        <v>42639</v>
      </c>
      <c r="C72" s="70">
        <v>56.9</v>
      </c>
      <c r="D72" s="69">
        <v>21184750</v>
      </c>
      <c r="E72" s="66" t="s">
        <v>81</v>
      </c>
      <c r="F72" s="16">
        <f t="shared" si="7"/>
        <v>941</v>
      </c>
      <c r="G72" s="67" cm="1">
        <f t="array" ref="G72">INDEX(Date,MATCH(ROWS($F$5:$F72),Helper,0))</f>
        <v>41374</v>
      </c>
      <c r="H72" s="85">
        <f>INDEX(Price,MATCH(ROWS($F$5:$F72),Helper,0))</f>
        <v>30.28</v>
      </c>
      <c r="I72" s="91">
        <f>INDEX(Volume,MATCH(ROWS($F$5:$F72),Helper,0))</f>
        <v>70932030</v>
      </c>
      <c r="J72" s="97">
        <f>ROWS($F$5:$F72)</f>
        <v>68</v>
      </c>
      <c r="M72" s="16" t="e">
        <f t="shared" si="8"/>
        <v>#N/A</v>
      </c>
      <c r="N72" s="16" t="e">
        <f t="shared" si="6"/>
        <v>#N/A</v>
      </c>
      <c r="O72" s="72" t="e">
        <f t="shared" ca="1" si="9"/>
        <v>#N/A</v>
      </c>
      <c r="P72" s="100" t="e">
        <f>AVERAGE(INDEX($H$5:$H$1012,M72):INDEX($H$5:$H$1012,N72))</f>
        <v>#N/A</v>
      </c>
      <c r="Q72" s="101" t="e">
        <f>AVERAGE(INDEX($I$5:$I$1012,M72):INDEX($I$5:$I$1012,N72))</f>
        <v>#N/A</v>
      </c>
    </row>
    <row r="73" spans="2:17" x14ac:dyDescent="0.25">
      <c r="B73" s="62">
        <v>42636</v>
      </c>
      <c r="C73" s="70">
        <v>57.43</v>
      </c>
      <c r="D73" s="69">
        <v>19941140</v>
      </c>
      <c r="E73" s="66" t="s">
        <v>81</v>
      </c>
      <c r="F73" s="16">
        <f t="shared" si="7"/>
        <v>940</v>
      </c>
      <c r="G73" s="67" cm="1">
        <f t="array" ref="G73">INDEX(Date,MATCH(ROWS($F$5:$F73),Helper,0))</f>
        <v>41375</v>
      </c>
      <c r="H73" s="85">
        <f>INDEX(Price,MATCH(ROWS($F$5:$F73),Helper,0))</f>
        <v>28.934999999999999</v>
      </c>
      <c r="I73" s="91">
        <f>INDEX(Volume,MATCH(ROWS($F$5:$F73),Helper,0))</f>
        <v>130892600</v>
      </c>
      <c r="J73" s="97">
        <f>ROWS($F$5:$F73)</f>
        <v>69</v>
      </c>
      <c r="M73" s="16" t="e">
        <f t="shared" si="8"/>
        <v>#N/A</v>
      </c>
      <c r="N73" s="16" t="e">
        <f t="shared" si="6"/>
        <v>#N/A</v>
      </c>
      <c r="O73" s="72" t="e">
        <f t="shared" ca="1" si="9"/>
        <v>#N/A</v>
      </c>
      <c r="P73" s="100" t="e">
        <f>AVERAGE(INDEX($H$5:$H$1012,M73):INDEX($H$5:$H$1012,N73))</f>
        <v>#N/A</v>
      </c>
      <c r="Q73" s="101" t="e">
        <f>AVERAGE(INDEX($I$5:$I$1012,M73):INDEX($I$5:$I$1012,N73))</f>
        <v>#N/A</v>
      </c>
    </row>
    <row r="74" spans="2:17" x14ac:dyDescent="0.25">
      <c r="B74" s="62">
        <v>42635</v>
      </c>
      <c r="C74" s="70">
        <v>57.82</v>
      </c>
      <c r="D74" s="69">
        <v>19821760</v>
      </c>
      <c r="E74" s="66" t="s">
        <v>81</v>
      </c>
      <c r="F74" s="16">
        <f t="shared" si="7"/>
        <v>939</v>
      </c>
      <c r="G74" s="67" cm="1">
        <f t="array" ref="G74">INDEX(Date,MATCH(ROWS($F$5:$F74),Helper,0))</f>
        <v>41376</v>
      </c>
      <c r="H74" s="85">
        <f>INDEX(Price,MATCH(ROWS($F$5:$F74),Helper,0))</f>
        <v>28.79</v>
      </c>
      <c r="I74" s="91">
        <f>INDEX(Volume,MATCH(ROWS($F$5:$F74),Helper,0))</f>
        <v>62882260</v>
      </c>
      <c r="J74" s="97">
        <f>ROWS($F$5:$F74)</f>
        <v>70</v>
      </c>
      <c r="M74" s="16" t="e">
        <f t="shared" si="8"/>
        <v>#N/A</v>
      </c>
      <c r="N74" s="16" t="e">
        <f t="shared" si="6"/>
        <v>#N/A</v>
      </c>
      <c r="O74" s="72" t="e">
        <f t="shared" ca="1" si="9"/>
        <v>#N/A</v>
      </c>
      <c r="P74" s="100" t="e">
        <f>AVERAGE(INDEX($H$5:$H$1012,M74):INDEX($H$5:$H$1012,N74))</f>
        <v>#N/A</v>
      </c>
      <c r="Q74" s="101" t="e">
        <f>AVERAGE(INDEX($I$5:$I$1012,M74):INDEX($I$5:$I$1012,N74))</f>
        <v>#N/A</v>
      </c>
    </row>
    <row r="75" spans="2:17" x14ac:dyDescent="0.25">
      <c r="B75" s="62">
        <v>42634</v>
      </c>
      <c r="C75" s="70">
        <v>57.76</v>
      </c>
      <c r="D75" s="69">
        <v>33623490</v>
      </c>
      <c r="E75" s="66" t="s">
        <v>81</v>
      </c>
      <c r="F75" s="16">
        <f t="shared" si="7"/>
        <v>938</v>
      </c>
      <c r="G75" s="67" cm="1">
        <f t="array" ref="G75">INDEX(Date,MATCH(ROWS($F$5:$F75),Helper,0))</f>
        <v>41379</v>
      </c>
      <c r="H75" s="85">
        <f>INDEX(Price,MATCH(ROWS($F$5:$F75),Helper,0))</f>
        <v>28.69</v>
      </c>
      <c r="I75" s="91">
        <f>INDEX(Volume,MATCH(ROWS($F$5:$F75),Helper,0))</f>
        <v>56325190</v>
      </c>
      <c r="J75" s="97">
        <f>ROWS($F$5:$F75)</f>
        <v>71</v>
      </c>
      <c r="M75" s="16" t="e">
        <f t="shared" si="8"/>
        <v>#N/A</v>
      </c>
      <c r="N75" s="16" t="e">
        <f t="shared" si="6"/>
        <v>#N/A</v>
      </c>
      <c r="O75" s="72" t="e">
        <f t="shared" ca="1" si="9"/>
        <v>#N/A</v>
      </c>
      <c r="P75" s="100" t="e">
        <f>AVERAGE(INDEX($H$5:$H$1012,M75):INDEX($H$5:$H$1012,N75))</f>
        <v>#N/A</v>
      </c>
      <c r="Q75" s="101" t="e">
        <f>AVERAGE(INDEX($I$5:$I$1012,M75):INDEX($I$5:$I$1012,N75))</f>
        <v>#N/A</v>
      </c>
    </row>
    <row r="76" spans="2:17" x14ac:dyDescent="0.25">
      <c r="B76" s="62">
        <v>42633</v>
      </c>
      <c r="C76" s="70">
        <v>56.81</v>
      </c>
      <c r="D76" s="69">
        <v>17347740</v>
      </c>
      <c r="E76" s="66" t="s">
        <v>81</v>
      </c>
      <c r="F76" s="16">
        <f t="shared" si="7"/>
        <v>937</v>
      </c>
      <c r="G76" s="67" cm="1">
        <f t="array" ref="G76">INDEX(Date,MATCH(ROWS($F$5:$F76),Helper,0))</f>
        <v>41380</v>
      </c>
      <c r="H76" s="85">
        <f>INDEX(Price,MATCH(ROWS($F$5:$F76),Helper,0))</f>
        <v>28.97</v>
      </c>
      <c r="I76" s="91">
        <f>INDEX(Volume,MATCH(ROWS($F$5:$F76),Helper,0))</f>
        <v>52793550</v>
      </c>
      <c r="J76" s="97">
        <f>ROWS($F$5:$F76)</f>
        <v>72</v>
      </c>
      <c r="M76" s="16" t="e">
        <f t="shared" si="8"/>
        <v>#N/A</v>
      </c>
      <c r="N76" s="16" t="e">
        <f t="shared" si="6"/>
        <v>#N/A</v>
      </c>
      <c r="O76" s="72" t="e">
        <f t="shared" ca="1" si="9"/>
        <v>#N/A</v>
      </c>
      <c r="P76" s="100" t="e">
        <f>AVERAGE(INDEX($H$5:$H$1012,M76):INDEX($H$5:$H$1012,N76))</f>
        <v>#N/A</v>
      </c>
      <c r="Q76" s="101" t="e">
        <f>AVERAGE(INDEX($I$5:$I$1012,M76):INDEX($I$5:$I$1012,N76))</f>
        <v>#N/A</v>
      </c>
    </row>
    <row r="77" spans="2:17" x14ac:dyDescent="0.25">
      <c r="B77" s="62">
        <v>42632</v>
      </c>
      <c r="C77" s="70">
        <v>56.93</v>
      </c>
      <c r="D77" s="69">
        <v>20919450</v>
      </c>
      <c r="E77" s="66" t="s">
        <v>81</v>
      </c>
      <c r="F77" s="16">
        <f t="shared" si="7"/>
        <v>936</v>
      </c>
      <c r="G77" s="67" cm="1">
        <f t="array" ref="G77">INDEX(Date,MATCH(ROWS($F$5:$F77),Helper,0))</f>
        <v>41381</v>
      </c>
      <c r="H77" s="85">
        <f>INDEX(Price,MATCH(ROWS($F$5:$F77),Helper,0))</f>
        <v>28.824999999999999</v>
      </c>
      <c r="I77" s="91">
        <f>INDEX(Volume,MATCH(ROWS($F$5:$F77),Helper,0))</f>
        <v>52840240</v>
      </c>
      <c r="J77" s="97">
        <f>ROWS($F$5:$F77)</f>
        <v>73</v>
      </c>
      <c r="M77" s="16" t="e">
        <f t="shared" si="8"/>
        <v>#N/A</v>
      </c>
      <c r="N77" s="16" t="e">
        <f t="shared" si="6"/>
        <v>#N/A</v>
      </c>
      <c r="O77" s="72" t="e">
        <f t="shared" ca="1" si="9"/>
        <v>#N/A</v>
      </c>
      <c r="P77" s="100" t="e">
        <f>AVERAGE(INDEX($H$5:$H$1012,M77):INDEX($H$5:$H$1012,N77))</f>
        <v>#N/A</v>
      </c>
      <c r="Q77" s="101" t="e">
        <f>AVERAGE(INDEX($I$5:$I$1012,M77):INDEX($I$5:$I$1012,N77))</f>
        <v>#N/A</v>
      </c>
    </row>
    <row r="78" spans="2:17" x14ac:dyDescent="0.25">
      <c r="B78" s="62">
        <v>42629</v>
      </c>
      <c r="C78" s="70">
        <v>57.25</v>
      </c>
      <c r="D78" s="69">
        <v>44603890</v>
      </c>
      <c r="E78" s="66" t="s">
        <v>81</v>
      </c>
      <c r="F78" s="16">
        <f t="shared" si="7"/>
        <v>935</v>
      </c>
      <c r="G78" s="67" cm="1">
        <f t="array" ref="G78">INDEX(Date,MATCH(ROWS($F$5:$F78),Helper,0))</f>
        <v>41382</v>
      </c>
      <c r="H78" s="85">
        <f>INDEX(Price,MATCH(ROWS($F$5:$F78),Helper,0))</f>
        <v>28.79</v>
      </c>
      <c r="I78" s="91">
        <f>INDEX(Volume,MATCH(ROWS($F$5:$F78),Helper,0))</f>
        <v>56705180</v>
      </c>
      <c r="J78" s="97">
        <f>ROWS($F$5:$F78)</f>
        <v>74</v>
      </c>
      <c r="M78" s="16" t="e">
        <f t="shared" si="8"/>
        <v>#N/A</v>
      </c>
      <c r="N78" s="16" t="e">
        <f t="shared" si="6"/>
        <v>#N/A</v>
      </c>
      <c r="O78" s="72" t="e">
        <f t="shared" ca="1" si="9"/>
        <v>#N/A</v>
      </c>
      <c r="P78" s="100" t="e">
        <f>AVERAGE(INDEX($H$5:$H$1012,M78):INDEX($H$5:$H$1012,N78))</f>
        <v>#N/A</v>
      </c>
      <c r="Q78" s="101" t="e">
        <f>AVERAGE(INDEX($I$5:$I$1012,M78):INDEX($I$5:$I$1012,N78))</f>
        <v>#N/A</v>
      </c>
    </row>
    <row r="79" spans="2:17" x14ac:dyDescent="0.25">
      <c r="B79" s="62">
        <v>42628</v>
      </c>
      <c r="C79" s="70">
        <v>57.19</v>
      </c>
      <c r="D79" s="69">
        <v>27049520</v>
      </c>
      <c r="E79" s="66" t="s">
        <v>81</v>
      </c>
      <c r="F79" s="16">
        <f t="shared" si="7"/>
        <v>934</v>
      </c>
      <c r="G79" s="67" cm="1">
        <f t="array" ref="G79">INDEX(Date,MATCH(ROWS($F$5:$F79),Helper,0))</f>
        <v>41383</v>
      </c>
      <c r="H79" s="85">
        <f>INDEX(Price,MATCH(ROWS($F$5:$F79),Helper,0))</f>
        <v>29.765000000000001</v>
      </c>
      <c r="I79" s="91">
        <f>INDEX(Volume,MATCH(ROWS($F$5:$F79),Helper,0))</f>
        <v>99788820</v>
      </c>
      <c r="J79" s="97">
        <f>ROWS($F$5:$F79)</f>
        <v>75</v>
      </c>
      <c r="M79" s="16" t="e">
        <f t="shared" si="8"/>
        <v>#N/A</v>
      </c>
      <c r="N79" s="16" t="e">
        <f t="shared" si="6"/>
        <v>#N/A</v>
      </c>
      <c r="O79" s="72" t="e">
        <f t="shared" ca="1" si="9"/>
        <v>#N/A</v>
      </c>
      <c r="P79" s="100" t="e">
        <f>AVERAGE(INDEX($H$5:$H$1012,M79):INDEX($H$5:$H$1012,N79))</f>
        <v>#N/A</v>
      </c>
      <c r="Q79" s="101" t="e">
        <f>AVERAGE(INDEX($I$5:$I$1012,M79):INDEX($I$5:$I$1012,N79))</f>
        <v>#N/A</v>
      </c>
    </row>
    <row r="80" spans="2:17" x14ac:dyDescent="0.25">
      <c r="B80" s="62">
        <v>42627</v>
      </c>
      <c r="C80" s="70">
        <v>56.26</v>
      </c>
      <c r="D80" s="69">
        <v>24265700</v>
      </c>
      <c r="E80" s="66" t="s">
        <v>81</v>
      </c>
      <c r="F80" s="16">
        <f t="shared" si="7"/>
        <v>933</v>
      </c>
      <c r="G80" s="67" cm="1">
        <f t="array" ref="G80">INDEX(Date,MATCH(ROWS($F$5:$F80),Helper,0))</f>
        <v>41386</v>
      </c>
      <c r="H80" s="85">
        <f>INDEX(Price,MATCH(ROWS($F$5:$F80),Helper,0))</f>
        <v>30.83</v>
      </c>
      <c r="I80" s="91">
        <f>INDEX(Volume,MATCH(ROWS($F$5:$F80),Helper,0))</f>
        <v>137899300</v>
      </c>
      <c r="J80" s="97">
        <f>ROWS($F$5:$F80)</f>
        <v>76</v>
      </c>
      <c r="M80" s="16" t="e">
        <f t="shared" si="8"/>
        <v>#N/A</v>
      </c>
      <c r="N80" s="16" t="e">
        <f t="shared" si="6"/>
        <v>#N/A</v>
      </c>
      <c r="O80" s="72" t="e">
        <f t="shared" ca="1" si="9"/>
        <v>#N/A</v>
      </c>
      <c r="P80" s="100" t="e">
        <f>AVERAGE(INDEX($H$5:$H$1012,M80):INDEX($H$5:$H$1012,N80))</f>
        <v>#N/A</v>
      </c>
      <c r="Q80" s="101" t="e">
        <f>AVERAGE(INDEX($I$5:$I$1012,M80):INDEX($I$5:$I$1012,N80))</f>
        <v>#N/A</v>
      </c>
    </row>
    <row r="81" spans="2:17" x14ac:dyDescent="0.25">
      <c r="B81" s="62">
        <v>42626</v>
      </c>
      <c r="C81" s="70">
        <v>56.53</v>
      </c>
      <c r="D81" s="69">
        <v>30062330</v>
      </c>
      <c r="E81" s="66" t="s">
        <v>81</v>
      </c>
      <c r="F81" s="16">
        <f t="shared" si="7"/>
        <v>932</v>
      </c>
      <c r="G81" s="67" cm="1">
        <f t="array" ref="G81">INDEX(Date,MATCH(ROWS($F$5:$F81),Helper,0))</f>
        <v>41387</v>
      </c>
      <c r="H81" s="85">
        <f>INDEX(Price,MATCH(ROWS($F$5:$F81),Helper,0))</f>
        <v>30.6</v>
      </c>
      <c r="I81" s="91">
        <f>INDEX(Volume,MATCH(ROWS($F$5:$F81),Helper,0))</f>
        <v>59026610</v>
      </c>
      <c r="J81" s="97">
        <f>ROWS($F$5:$F81)</f>
        <v>77</v>
      </c>
      <c r="M81" s="16" t="e">
        <f t="shared" si="8"/>
        <v>#N/A</v>
      </c>
      <c r="N81" s="16" t="e">
        <f t="shared" si="6"/>
        <v>#N/A</v>
      </c>
      <c r="O81" s="72" t="e">
        <f t="shared" ca="1" si="9"/>
        <v>#N/A</v>
      </c>
      <c r="P81" s="100" t="e">
        <f>AVERAGE(INDEX($H$5:$H$1012,M81):INDEX($H$5:$H$1012,N81))</f>
        <v>#N/A</v>
      </c>
      <c r="Q81" s="101" t="e">
        <f>AVERAGE(INDEX($I$5:$I$1012,M81):INDEX($I$5:$I$1012,N81))</f>
        <v>#N/A</v>
      </c>
    </row>
    <row r="82" spans="2:17" x14ac:dyDescent="0.25">
      <c r="B82" s="62">
        <v>42625</v>
      </c>
      <c r="C82" s="70">
        <v>57.05</v>
      </c>
      <c r="D82" s="69">
        <v>29266780</v>
      </c>
      <c r="E82" s="66" t="s">
        <v>81</v>
      </c>
      <c r="F82" s="16">
        <f t="shared" si="7"/>
        <v>931</v>
      </c>
      <c r="G82" s="67" cm="1">
        <f t="array" ref="G82">INDEX(Date,MATCH(ROWS($F$5:$F82),Helper,0))</f>
        <v>41388</v>
      </c>
      <c r="H82" s="85">
        <f>INDEX(Price,MATCH(ROWS($F$5:$F82),Helper,0))</f>
        <v>31.76</v>
      </c>
      <c r="I82" s="91">
        <f>INDEX(Volume,MATCH(ROWS($F$5:$F82),Helper,0))</f>
        <v>90895310</v>
      </c>
      <c r="J82" s="97">
        <f>ROWS($F$5:$F82)</f>
        <v>78</v>
      </c>
      <c r="M82" s="16" t="e">
        <f t="shared" si="8"/>
        <v>#N/A</v>
      </c>
      <c r="N82" s="16" t="e">
        <f t="shared" si="6"/>
        <v>#N/A</v>
      </c>
      <c r="O82" s="72" t="e">
        <f t="shared" ca="1" si="9"/>
        <v>#N/A</v>
      </c>
      <c r="P82" s="100" t="e">
        <f>AVERAGE(INDEX($H$5:$H$1012,M82):INDEX($H$5:$H$1012,N82))</f>
        <v>#N/A</v>
      </c>
      <c r="Q82" s="101" t="e">
        <f>AVERAGE(INDEX($I$5:$I$1012,M82):INDEX($I$5:$I$1012,N82))</f>
        <v>#N/A</v>
      </c>
    </row>
    <row r="83" spans="2:17" x14ac:dyDescent="0.25">
      <c r="B83" s="62">
        <v>42622</v>
      </c>
      <c r="C83" s="70">
        <v>56.21</v>
      </c>
      <c r="D83" s="69">
        <v>35026930</v>
      </c>
      <c r="E83" s="66" t="s">
        <v>81</v>
      </c>
      <c r="F83" s="16">
        <f t="shared" si="7"/>
        <v>930</v>
      </c>
      <c r="G83" s="67" cm="1">
        <f t="array" ref="G83">INDEX(Date,MATCH(ROWS($F$5:$F83),Helper,0))</f>
        <v>41389</v>
      </c>
      <c r="H83" s="85">
        <f>INDEX(Price,MATCH(ROWS($F$5:$F83),Helper,0))</f>
        <v>31.94</v>
      </c>
      <c r="I83" s="91">
        <f>INDEX(Volume,MATCH(ROWS($F$5:$F83),Helper,0))</f>
        <v>110581800</v>
      </c>
      <c r="J83" s="97">
        <f>ROWS($F$5:$F83)</f>
        <v>79</v>
      </c>
      <c r="M83" s="16" t="e">
        <f t="shared" si="8"/>
        <v>#N/A</v>
      </c>
      <c r="N83" s="16" t="e">
        <f t="shared" si="6"/>
        <v>#N/A</v>
      </c>
      <c r="O83" s="72" t="e">
        <f t="shared" ca="1" si="9"/>
        <v>#N/A</v>
      </c>
      <c r="P83" s="100" t="e">
        <f>AVERAGE(INDEX($H$5:$H$1012,M83):INDEX($H$5:$H$1012,N83))</f>
        <v>#N/A</v>
      </c>
      <c r="Q83" s="101" t="e">
        <f>AVERAGE(INDEX($I$5:$I$1012,M83):INDEX($I$5:$I$1012,N83))</f>
        <v>#N/A</v>
      </c>
    </row>
    <row r="84" spans="2:17" x14ac:dyDescent="0.25">
      <c r="B84" s="62">
        <v>42621</v>
      </c>
      <c r="C84" s="70">
        <v>57.43</v>
      </c>
      <c r="D84" s="69">
        <v>20109050</v>
      </c>
      <c r="E84" s="66" t="s">
        <v>81</v>
      </c>
      <c r="F84" s="16">
        <f t="shared" si="7"/>
        <v>929</v>
      </c>
      <c r="G84" s="67" cm="1">
        <f t="array" ref="G84">INDEX(Date,MATCH(ROWS($F$5:$F84),Helper,0))</f>
        <v>41390</v>
      </c>
      <c r="H84" s="85">
        <f>INDEX(Price,MATCH(ROWS($F$5:$F84),Helper,0))</f>
        <v>31.79</v>
      </c>
      <c r="I84" s="91">
        <f>INDEX(Volume,MATCH(ROWS($F$5:$F84),Helper,0))</f>
        <v>47799180</v>
      </c>
      <c r="J84" s="97">
        <f>ROWS($F$5:$F84)</f>
        <v>80</v>
      </c>
      <c r="M84" s="16" t="e">
        <f t="shared" si="8"/>
        <v>#N/A</v>
      </c>
      <c r="N84" s="16" t="e">
        <f t="shared" si="6"/>
        <v>#N/A</v>
      </c>
      <c r="O84" s="72" t="e">
        <f t="shared" ca="1" si="9"/>
        <v>#N/A</v>
      </c>
      <c r="P84" s="100" t="e">
        <f>AVERAGE(INDEX($H$5:$H$1012,M84):INDEX($H$5:$H$1012,N84))</f>
        <v>#N/A</v>
      </c>
      <c r="Q84" s="101" t="e">
        <f>AVERAGE(INDEX($I$5:$I$1012,M84):INDEX($I$5:$I$1012,N84))</f>
        <v>#N/A</v>
      </c>
    </row>
    <row r="85" spans="2:17" x14ac:dyDescent="0.25">
      <c r="B85" s="62">
        <v>42620</v>
      </c>
      <c r="C85" s="70">
        <v>57.66</v>
      </c>
      <c r="D85" s="69">
        <v>17484810</v>
      </c>
      <c r="E85" s="66" t="s">
        <v>81</v>
      </c>
      <c r="F85" s="16">
        <f t="shared" si="7"/>
        <v>928</v>
      </c>
      <c r="G85" s="67" cm="1">
        <f t="array" ref="G85">INDEX(Date,MATCH(ROWS($F$5:$F85),Helper,0))</f>
        <v>41393</v>
      </c>
      <c r="H85" s="85">
        <f>INDEX(Price,MATCH(ROWS($F$5:$F85),Helper,0))</f>
        <v>32.61</v>
      </c>
      <c r="I85" s="91">
        <f>INDEX(Volume,MATCH(ROWS($F$5:$F85),Helper,0))</f>
        <v>58978430</v>
      </c>
      <c r="J85" s="97">
        <f>ROWS($F$5:$F85)</f>
        <v>81</v>
      </c>
      <c r="M85" s="16" t="e">
        <f t="shared" si="8"/>
        <v>#N/A</v>
      </c>
      <c r="N85" s="16" t="e">
        <f t="shared" si="6"/>
        <v>#N/A</v>
      </c>
      <c r="O85" s="72" t="e">
        <f t="shared" ca="1" si="9"/>
        <v>#N/A</v>
      </c>
      <c r="P85" s="100" t="e">
        <f>AVERAGE(INDEX($H$5:$H$1012,M85):INDEX($H$5:$H$1012,N85))</f>
        <v>#N/A</v>
      </c>
      <c r="Q85" s="101" t="e">
        <f>AVERAGE(INDEX($I$5:$I$1012,M85):INDEX($I$5:$I$1012,N85))</f>
        <v>#N/A</v>
      </c>
    </row>
    <row r="86" spans="2:17" x14ac:dyDescent="0.25">
      <c r="B86" s="62">
        <v>42619</v>
      </c>
      <c r="C86" s="70">
        <v>57.61</v>
      </c>
      <c r="D86" s="69">
        <v>16264890</v>
      </c>
      <c r="E86" s="66" t="s">
        <v>81</v>
      </c>
      <c r="F86" s="16">
        <f t="shared" si="7"/>
        <v>927</v>
      </c>
      <c r="G86" s="67" cm="1">
        <f t="array" ref="G86">INDEX(Date,MATCH(ROWS($F$5:$F86),Helper,0))</f>
        <v>41394</v>
      </c>
      <c r="H86" s="85">
        <f>INDEX(Price,MATCH(ROWS($F$5:$F86),Helper,0))</f>
        <v>33.1</v>
      </c>
      <c r="I86" s="91">
        <f>INDEX(Volume,MATCH(ROWS($F$5:$F86),Helper,0))</f>
        <v>75112220</v>
      </c>
      <c r="J86" s="97">
        <f>ROWS($F$5:$F86)</f>
        <v>82</v>
      </c>
      <c r="M86" s="16" t="e">
        <f t="shared" si="8"/>
        <v>#N/A</v>
      </c>
      <c r="N86" s="16" t="e">
        <f t="shared" si="6"/>
        <v>#N/A</v>
      </c>
      <c r="O86" s="72" t="e">
        <f t="shared" ca="1" si="9"/>
        <v>#N/A</v>
      </c>
      <c r="P86" s="100" t="e">
        <f>AVERAGE(INDEX($H$5:$H$1012,M86):INDEX($H$5:$H$1012,N86))</f>
        <v>#N/A</v>
      </c>
      <c r="Q86" s="101" t="e">
        <f>AVERAGE(INDEX($I$5:$I$1012,M86):INDEX($I$5:$I$1012,N86))</f>
        <v>#N/A</v>
      </c>
    </row>
    <row r="87" spans="2:17" x14ac:dyDescent="0.25">
      <c r="B87" s="62">
        <v>42615</v>
      </c>
      <c r="C87" s="70">
        <v>57.67</v>
      </c>
      <c r="D87" s="69">
        <v>18897210</v>
      </c>
      <c r="E87" s="66" t="s">
        <v>81</v>
      </c>
      <c r="F87" s="16">
        <f t="shared" si="7"/>
        <v>926</v>
      </c>
      <c r="G87" s="67" cm="1">
        <f t="array" ref="G87">INDEX(Date,MATCH(ROWS($F$5:$F87),Helper,0))</f>
        <v>41395</v>
      </c>
      <c r="H87" s="85">
        <f>INDEX(Price,MATCH(ROWS($F$5:$F87),Helper,0))</f>
        <v>32.72</v>
      </c>
      <c r="I87" s="91">
        <f>INDEX(Volume,MATCH(ROWS($F$5:$F87),Helper,0))</f>
        <v>54327480</v>
      </c>
      <c r="J87" s="97">
        <f>ROWS($F$5:$F87)</f>
        <v>83</v>
      </c>
      <c r="M87" s="16" t="e">
        <f t="shared" si="8"/>
        <v>#N/A</v>
      </c>
      <c r="N87" s="16" t="e">
        <f t="shared" si="6"/>
        <v>#N/A</v>
      </c>
      <c r="O87" s="72" t="e">
        <f t="shared" ca="1" si="9"/>
        <v>#N/A</v>
      </c>
      <c r="P87" s="100" t="e">
        <f>AVERAGE(INDEX($H$5:$H$1012,M87):INDEX($H$5:$H$1012,N87))</f>
        <v>#N/A</v>
      </c>
      <c r="Q87" s="101" t="e">
        <f>AVERAGE(INDEX($I$5:$I$1012,M87):INDEX($I$5:$I$1012,N87))</f>
        <v>#N/A</v>
      </c>
    </row>
    <row r="88" spans="2:17" x14ac:dyDescent="0.25">
      <c r="B88" s="62">
        <v>42614</v>
      </c>
      <c r="C88" s="70">
        <v>57.59</v>
      </c>
      <c r="D88" s="69">
        <v>26053530</v>
      </c>
      <c r="E88" s="66" t="s">
        <v>81</v>
      </c>
      <c r="F88" s="16">
        <f t="shared" si="7"/>
        <v>925</v>
      </c>
      <c r="G88" s="67" cm="1">
        <f t="array" ref="G88">INDEX(Date,MATCH(ROWS($F$5:$F88),Helper,0))</f>
        <v>41396</v>
      </c>
      <c r="H88" s="85">
        <f>INDEX(Price,MATCH(ROWS($F$5:$F88),Helper,0))</f>
        <v>33.159999999999997</v>
      </c>
      <c r="I88" s="91">
        <f>INDEX(Volume,MATCH(ROWS($F$5:$F88),Helper,0))</f>
        <v>46051240</v>
      </c>
      <c r="J88" s="97">
        <f>ROWS($F$5:$F88)</f>
        <v>84</v>
      </c>
      <c r="M88" s="16" t="e">
        <f t="shared" si="8"/>
        <v>#N/A</v>
      </c>
      <c r="N88" s="16" t="e">
        <f t="shared" si="6"/>
        <v>#N/A</v>
      </c>
      <c r="O88" s="72" t="e">
        <f t="shared" ca="1" si="9"/>
        <v>#N/A</v>
      </c>
      <c r="P88" s="100" t="e">
        <f>AVERAGE(INDEX($H$5:$H$1012,M88):INDEX($H$5:$H$1012,N88))</f>
        <v>#N/A</v>
      </c>
      <c r="Q88" s="101" t="e">
        <f>AVERAGE(INDEX($I$5:$I$1012,M88):INDEX($I$5:$I$1012,N88))</f>
        <v>#N/A</v>
      </c>
    </row>
    <row r="89" spans="2:17" x14ac:dyDescent="0.25">
      <c r="B89" s="62">
        <v>42613</v>
      </c>
      <c r="C89" s="70">
        <v>57.46</v>
      </c>
      <c r="D89" s="69">
        <v>20844280</v>
      </c>
      <c r="E89" s="66" t="s">
        <v>81</v>
      </c>
      <c r="F89" s="16">
        <f t="shared" si="7"/>
        <v>924</v>
      </c>
      <c r="G89" s="67" cm="1">
        <f t="array" ref="G89">INDEX(Date,MATCH(ROWS($F$5:$F89),Helper,0))</f>
        <v>41397</v>
      </c>
      <c r="H89" s="85">
        <f>INDEX(Price,MATCH(ROWS($F$5:$F89),Helper,0))</f>
        <v>33.49</v>
      </c>
      <c r="I89" s="91">
        <f>INDEX(Volume,MATCH(ROWS($F$5:$F89),Helper,0))</f>
        <v>46775070</v>
      </c>
      <c r="J89" s="97">
        <f>ROWS($F$5:$F89)</f>
        <v>85</v>
      </c>
      <c r="M89" s="16" t="e">
        <f t="shared" si="8"/>
        <v>#N/A</v>
      </c>
      <c r="N89" s="16" t="e">
        <f t="shared" si="6"/>
        <v>#N/A</v>
      </c>
      <c r="O89" s="72" t="e">
        <f t="shared" ca="1" si="9"/>
        <v>#N/A</v>
      </c>
      <c r="P89" s="100" t="e">
        <f>AVERAGE(INDEX($H$5:$H$1012,M89):INDEX($H$5:$H$1012,N89))</f>
        <v>#N/A</v>
      </c>
      <c r="Q89" s="101" t="e">
        <f>AVERAGE(INDEX($I$5:$I$1012,M89):INDEX($I$5:$I$1012,N89))</f>
        <v>#N/A</v>
      </c>
    </row>
    <row r="90" spans="2:17" x14ac:dyDescent="0.25">
      <c r="B90" s="62">
        <v>42612</v>
      </c>
      <c r="C90" s="70">
        <v>57.89</v>
      </c>
      <c r="D90" s="69">
        <v>16900190</v>
      </c>
      <c r="E90" s="66" t="s">
        <v>81</v>
      </c>
      <c r="F90" s="16">
        <f t="shared" si="7"/>
        <v>923</v>
      </c>
      <c r="G90" s="67" cm="1">
        <f t="array" ref="G90">INDEX(Date,MATCH(ROWS($F$5:$F90),Helper,0))</f>
        <v>41400</v>
      </c>
      <c r="H90" s="85">
        <f>INDEX(Price,MATCH(ROWS($F$5:$F90),Helper,0))</f>
        <v>33.75</v>
      </c>
      <c r="I90" s="91">
        <f>INDEX(Volume,MATCH(ROWS($F$5:$F90),Helper,0))</f>
        <v>40975890</v>
      </c>
      <c r="J90" s="97">
        <f>ROWS($F$5:$F90)</f>
        <v>86</v>
      </c>
      <c r="M90" s="16" t="e">
        <f t="shared" si="8"/>
        <v>#N/A</v>
      </c>
      <c r="N90" s="16" t="e">
        <f t="shared" si="6"/>
        <v>#N/A</v>
      </c>
      <c r="O90" s="72" t="e">
        <f t="shared" ca="1" si="9"/>
        <v>#N/A</v>
      </c>
      <c r="P90" s="100" t="e">
        <f>AVERAGE(INDEX($H$5:$H$1012,M90):INDEX($H$5:$H$1012,N90))</f>
        <v>#N/A</v>
      </c>
      <c r="Q90" s="101" t="e">
        <f>AVERAGE(INDEX($I$5:$I$1012,M90):INDEX($I$5:$I$1012,N90))</f>
        <v>#N/A</v>
      </c>
    </row>
    <row r="91" spans="2:17" x14ac:dyDescent="0.25">
      <c r="B91" s="62">
        <v>42611</v>
      </c>
      <c r="C91" s="70">
        <v>58.1</v>
      </c>
      <c r="D91" s="69">
        <v>16388470</v>
      </c>
      <c r="E91" s="66" t="s">
        <v>81</v>
      </c>
      <c r="F91" s="16">
        <f t="shared" si="7"/>
        <v>922</v>
      </c>
      <c r="G91" s="67" cm="1">
        <f t="array" ref="G91">INDEX(Date,MATCH(ROWS($F$5:$F91),Helper,0))</f>
        <v>41401</v>
      </c>
      <c r="H91" s="85">
        <f>INDEX(Price,MATCH(ROWS($F$5:$F91),Helper,0))</f>
        <v>33.31</v>
      </c>
      <c r="I91" s="91">
        <f>INDEX(Volume,MATCH(ROWS($F$5:$F91),Helper,0))</f>
        <v>42915760</v>
      </c>
      <c r="J91" s="97">
        <f>ROWS($F$5:$F91)</f>
        <v>87</v>
      </c>
      <c r="M91" s="16" t="e">
        <f t="shared" si="8"/>
        <v>#N/A</v>
      </c>
      <c r="N91" s="16" t="e">
        <f t="shared" si="6"/>
        <v>#N/A</v>
      </c>
      <c r="O91" s="72" t="e">
        <f t="shared" ca="1" si="9"/>
        <v>#N/A</v>
      </c>
      <c r="P91" s="100" t="e">
        <f>AVERAGE(INDEX($H$5:$H$1012,M91):INDEX($H$5:$H$1012,N91))</f>
        <v>#N/A</v>
      </c>
      <c r="Q91" s="101" t="e">
        <f>AVERAGE(INDEX($I$5:$I$1012,M91):INDEX($I$5:$I$1012,N91))</f>
        <v>#N/A</v>
      </c>
    </row>
    <row r="92" spans="2:17" x14ac:dyDescent="0.25">
      <c r="B92" s="62">
        <v>42608</v>
      </c>
      <c r="C92" s="70">
        <v>58.03</v>
      </c>
      <c r="D92" s="69">
        <v>20935160</v>
      </c>
      <c r="E92" s="66" t="s">
        <v>81</v>
      </c>
      <c r="F92" s="16">
        <f t="shared" si="7"/>
        <v>921</v>
      </c>
      <c r="G92" s="67" cm="1">
        <f t="array" ref="G92">INDEX(Date,MATCH(ROWS($F$5:$F92),Helper,0))</f>
        <v>41402</v>
      </c>
      <c r="H92" s="85">
        <f>INDEX(Price,MATCH(ROWS($F$5:$F92),Helper,0))</f>
        <v>32.99</v>
      </c>
      <c r="I92" s="91">
        <f>INDEX(Volume,MATCH(ROWS($F$5:$F92),Helper,0))</f>
        <v>51639890</v>
      </c>
      <c r="J92" s="97">
        <f>ROWS($F$5:$F92)</f>
        <v>88</v>
      </c>
      <c r="M92" s="16" t="e">
        <f t="shared" si="8"/>
        <v>#N/A</v>
      </c>
      <c r="N92" s="16" t="e">
        <f t="shared" si="6"/>
        <v>#N/A</v>
      </c>
      <c r="O92" s="72" t="e">
        <f t="shared" ca="1" si="9"/>
        <v>#N/A</v>
      </c>
      <c r="P92" s="100" t="e">
        <f>AVERAGE(INDEX($H$5:$H$1012,M92):INDEX($H$5:$H$1012,N92))</f>
        <v>#N/A</v>
      </c>
      <c r="Q92" s="101" t="e">
        <f>AVERAGE(INDEX($I$5:$I$1012,M92):INDEX($I$5:$I$1012,N92))</f>
        <v>#N/A</v>
      </c>
    </row>
    <row r="93" spans="2:17" x14ac:dyDescent="0.25">
      <c r="B93" s="62">
        <v>42607</v>
      </c>
      <c r="C93" s="70">
        <v>58.17</v>
      </c>
      <c r="D93" s="69">
        <v>18551890</v>
      </c>
      <c r="E93" s="66" t="s">
        <v>81</v>
      </c>
      <c r="F93" s="16">
        <f t="shared" si="7"/>
        <v>920</v>
      </c>
      <c r="G93" s="67" cm="1">
        <f t="array" ref="G93">INDEX(Date,MATCH(ROWS($F$5:$F93),Helper,0))</f>
        <v>41403</v>
      </c>
      <c r="H93" s="85">
        <f>INDEX(Price,MATCH(ROWS($F$5:$F93),Helper,0))</f>
        <v>32.659999999999997</v>
      </c>
      <c r="I93" s="91">
        <f>INDEX(Volume,MATCH(ROWS($F$5:$F93),Helper,0))</f>
        <v>46382110</v>
      </c>
      <c r="J93" s="97">
        <f>ROWS($F$5:$F93)</f>
        <v>89</v>
      </c>
      <c r="M93" s="16" t="e">
        <f t="shared" si="8"/>
        <v>#N/A</v>
      </c>
      <c r="N93" s="16" t="e">
        <f t="shared" si="6"/>
        <v>#N/A</v>
      </c>
      <c r="O93" s="72" t="e">
        <f t="shared" ca="1" si="9"/>
        <v>#N/A</v>
      </c>
      <c r="P93" s="100" t="e">
        <f>AVERAGE(INDEX($H$5:$H$1012,M93):INDEX($H$5:$H$1012,N93))</f>
        <v>#N/A</v>
      </c>
      <c r="Q93" s="101" t="e">
        <f>AVERAGE(INDEX($I$5:$I$1012,M93):INDEX($I$5:$I$1012,N93))</f>
        <v>#N/A</v>
      </c>
    </row>
    <row r="94" spans="2:17" x14ac:dyDescent="0.25">
      <c r="B94" s="62">
        <v>42606</v>
      </c>
      <c r="C94" s="70">
        <v>57.95</v>
      </c>
      <c r="D94" s="69">
        <v>17118420</v>
      </c>
      <c r="E94" s="66" t="s">
        <v>81</v>
      </c>
      <c r="F94" s="16">
        <f t="shared" si="7"/>
        <v>919</v>
      </c>
      <c r="G94" s="67" cm="1">
        <f t="array" ref="G94">INDEX(Date,MATCH(ROWS($F$5:$F94),Helper,0))</f>
        <v>41404</v>
      </c>
      <c r="H94" s="85">
        <f>INDEX(Price,MATCH(ROWS($F$5:$F94),Helper,0))</f>
        <v>32.69</v>
      </c>
      <c r="I94" s="91">
        <f>INDEX(Volume,MATCH(ROWS($F$5:$F94),Helper,0))</f>
        <v>36394100</v>
      </c>
      <c r="J94" s="97">
        <f>ROWS($F$5:$F94)</f>
        <v>90</v>
      </c>
      <c r="M94" s="16" t="e">
        <f t="shared" si="8"/>
        <v>#N/A</v>
      </c>
      <c r="N94" s="16" t="e">
        <f t="shared" si="6"/>
        <v>#N/A</v>
      </c>
      <c r="O94" s="72" t="e">
        <f t="shared" ca="1" si="9"/>
        <v>#N/A</v>
      </c>
      <c r="P94" s="100" t="e">
        <f>AVERAGE(INDEX($H$5:$H$1012,M94):INDEX($H$5:$H$1012,N94))</f>
        <v>#N/A</v>
      </c>
      <c r="Q94" s="101" t="e">
        <f>AVERAGE(INDEX($I$5:$I$1012,M94):INDEX($I$5:$I$1012,N94))</f>
        <v>#N/A</v>
      </c>
    </row>
    <row r="95" spans="2:17" x14ac:dyDescent="0.25">
      <c r="B95" s="62">
        <v>42605</v>
      </c>
      <c r="C95" s="70">
        <v>57.89</v>
      </c>
      <c r="D95" s="69">
        <v>18722560</v>
      </c>
      <c r="E95" s="66" t="s">
        <v>81</v>
      </c>
      <c r="F95" s="16">
        <f t="shared" si="7"/>
        <v>918</v>
      </c>
      <c r="G95" s="67" cm="1">
        <f t="array" ref="G95">INDEX(Date,MATCH(ROWS($F$5:$F95),Helper,0))</f>
        <v>41407</v>
      </c>
      <c r="H95" s="85">
        <f>INDEX(Price,MATCH(ROWS($F$5:$F95),Helper,0))</f>
        <v>33.03</v>
      </c>
      <c r="I95" s="91">
        <f>INDEX(Volume,MATCH(ROWS($F$5:$F95),Helper,0))</f>
        <v>36026370</v>
      </c>
      <c r="J95" s="97">
        <f>ROWS($F$5:$F95)</f>
        <v>91</v>
      </c>
      <c r="M95" s="16" t="e">
        <f t="shared" si="8"/>
        <v>#N/A</v>
      </c>
      <c r="N95" s="16" t="e">
        <f t="shared" si="6"/>
        <v>#N/A</v>
      </c>
      <c r="O95" s="72" t="e">
        <f t="shared" ca="1" si="9"/>
        <v>#N/A</v>
      </c>
      <c r="P95" s="100" t="e">
        <f>AVERAGE(INDEX($H$5:$H$1012,M95):INDEX($H$5:$H$1012,N95))</f>
        <v>#N/A</v>
      </c>
      <c r="Q95" s="101" t="e">
        <f>AVERAGE(INDEX($I$5:$I$1012,M95):INDEX($I$5:$I$1012,N95))</f>
        <v>#N/A</v>
      </c>
    </row>
    <row r="96" spans="2:17" x14ac:dyDescent="0.25">
      <c r="B96" s="62">
        <v>42604</v>
      </c>
      <c r="C96" s="70">
        <v>57.67</v>
      </c>
      <c r="D96" s="69">
        <v>15215880</v>
      </c>
      <c r="E96" s="66" t="s">
        <v>81</v>
      </c>
      <c r="F96" s="16">
        <f t="shared" si="7"/>
        <v>917</v>
      </c>
      <c r="G96" s="67" cm="1">
        <f t="array" ref="G96">INDEX(Date,MATCH(ROWS($F$5:$F96),Helper,0))</f>
        <v>41408</v>
      </c>
      <c r="H96" s="85">
        <f>INDEX(Price,MATCH(ROWS($F$5:$F96),Helper,0))</f>
        <v>33.53</v>
      </c>
      <c r="I96" s="91">
        <f>INDEX(Volume,MATCH(ROWS($F$5:$F96),Helper,0))</f>
        <v>56840640</v>
      </c>
      <c r="J96" s="97">
        <f>ROWS($F$5:$F96)</f>
        <v>92</v>
      </c>
      <c r="M96" s="16" t="e">
        <f t="shared" si="8"/>
        <v>#N/A</v>
      </c>
      <c r="N96" s="16" t="e">
        <f t="shared" si="6"/>
        <v>#N/A</v>
      </c>
      <c r="O96" s="72" t="e">
        <f t="shared" ca="1" si="9"/>
        <v>#N/A</v>
      </c>
      <c r="P96" s="100" t="e">
        <f>AVERAGE(INDEX($H$5:$H$1012,M96):INDEX($H$5:$H$1012,N96))</f>
        <v>#N/A</v>
      </c>
      <c r="Q96" s="101" t="e">
        <f>AVERAGE(INDEX($I$5:$I$1012,M96):INDEX($I$5:$I$1012,N96))</f>
        <v>#N/A</v>
      </c>
    </row>
    <row r="97" spans="2:17" x14ac:dyDescent="0.25">
      <c r="B97" s="62">
        <v>42601</v>
      </c>
      <c r="C97" s="70">
        <v>57.62</v>
      </c>
      <c r="D97" s="69">
        <v>17271010</v>
      </c>
      <c r="E97" s="66" t="s">
        <v>81</v>
      </c>
      <c r="F97" s="16">
        <f t="shared" si="7"/>
        <v>916</v>
      </c>
      <c r="G97" s="67" cm="1">
        <f t="array" ref="G97">INDEX(Date,MATCH(ROWS($F$5:$F97),Helper,0))</f>
        <v>41409</v>
      </c>
      <c r="H97" s="85">
        <f>INDEX(Price,MATCH(ROWS($F$5:$F97),Helper,0))</f>
        <v>33.844999999999999</v>
      </c>
      <c r="I97" s="91">
        <f>INDEX(Volume,MATCH(ROWS($F$5:$F97),Helper,0))</f>
        <v>46302980</v>
      </c>
      <c r="J97" s="97">
        <f>ROWS($F$5:$F97)</f>
        <v>93</v>
      </c>
      <c r="M97" s="16" t="e">
        <f t="shared" si="8"/>
        <v>#N/A</v>
      </c>
      <c r="N97" s="16" t="e">
        <f t="shared" si="6"/>
        <v>#N/A</v>
      </c>
      <c r="O97" s="72" t="e">
        <f t="shared" ca="1" si="9"/>
        <v>#N/A</v>
      </c>
      <c r="P97" s="100" t="e">
        <f>AVERAGE(INDEX($H$5:$H$1012,M97):INDEX($H$5:$H$1012,N97))</f>
        <v>#N/A</v>
      </c>
      <c r="Q97" s="101" t="e">
        <f>AVERAGE(INDEX($I$5:$I$1012,M97):INDEX($I$5:$I$1012,N97))</f>
        <v>#N/A</v>
      </c>
    </row>
    <row r="98" spans="2:17" x14ac:dyDescent="0.25">
      <c r="B98" s="62">
        <v>42600</v>
      </c>
      <c r="C98" s="70">
        <v>57.6</v>
      </c>
      <c r="D98" s="69">
        <v>14211810</v>
      </c>
      <c r="E98" s="66" t="s">
        <v>81</v>
      </c>
      <c r="F98" s="16">
        <f t="shared" si="7"/>
        <v>915</v>
      </c>
      <c r="G98" s="67" cm="1">
        <f t="array" ref="G98">INDEX(Date,MATCH(ROWS($F$5:$F98),Helper,0))</f>
        <v>41410</v>
      </c>
      <c r="H98" s="85">
        <f>INDEX(Price,MATCH(ROWS($F$5:$F98),Helper,0))</f>
        <v>34.08</v>
      </c>
      <c r="I98" s="91">
        <f>INDEX(Volume,MATCH(ROWS($F$5:$F98),Helper,0))</f>
        <v>59311070</v>
      </c>
      <c r="J98" s="97">
        <f>ROWS($F$5:$F98)</f>
        <v>94</v>
      </c>
      <c r="M98" s="16" t="e">
        <f t="shared" si="8"/>
        <v>#N/A</v>
      </c>
      <c r="N98" s="16" t="e">
        <f t="shared" si="6"/>
        <v>#N/A</v>
      </c>
      <c r="O98" s="72" t="e">
        <f t="shared" ca="1" si="9"/>
        <v>#N/A</v>
      </c>
      <c r="P98" s="100" t="e">
        <f>AVERAGE(INDEX($H$5:$H$1012,M98):INDEX($H$5:$H$1012,N98))</f>
        <v>#N/A</v>
      </c>
      <c r="Q98" s="101" t="e">
        <f>AVERAGE(INDEX($I$5:$I$1012,M98):INDEX($I$5:$I$1012,N98))</f>
        <v>#N/A</v>
      </c>
    </row>
    <row r="99" spans="2:17" x14ac:dyDescent="0.25">
      <c r="B99" s="62">
        <v>42599</v>
      </c>
      <c r="C99" s="70">
        <v>57.56</v>
      </c>
      <c r="D99" s="69">
        <v>18798940</v>
      </c>
      <c r="E99" s="66" t="s">
        <v>81</v>
      </c>
      <c r="F99" s="16">
        <f t="shared" si="7"/>
        <v>914</v>
      </c>
      <c r="G99" s="67" cm="1">
        <f t="array" ref="G99">INDEX(Date,MATCH(ROWS($F$5:$F99),Helper,0))</f>
        <v>41411</v>
      </c>
      <c r="H99" s="85">
        <f>INDEX(Price,MATCH(ROWS($F$5:$F99),Helper,0))</f>
        <v>34.869999999999997</v>
      </c>
      <c r="I99" s="91">
        <f>INDEX(Volume,MATCH(ROWS($F$5:$F99),Helper,0))</f>
        <v>60664610</v>
      </c>
      <c r="J99" s="97">
        <f>ROWS($F$5:$F99)</f>
        <v>95</v>
      </c>
      <c r="M99" s="16" t="e">
        <f t="shared" si="8"/>
        <v>#N/A</v>
      </c>
      <c r="N99" s="16" t="e">
        <f t="shared" si="6"/>
        <v>#N/A</v>
      </c>
      <c r="O99" s="72" t="e">
        <f t="shared" ca="1" si="9"/>
        <v>#N/A</v>
      </c>
      <c r="P99" s="100" t="e">
        <f>AVERAGE(INDEX($H$5:$H$1012,M99):INDEX($H$5:$H$1012,N99))</f>
        <v>#N/A</v>
      </c>
      <c r="Q99" s="101" t="e">
        <f>AVERAGE(INDEX($I$5:$I$1012,M99):INDEX($I$5:$I$1012,N99))</f>
        <v>#N/A</v>
      </c>
    </row>
    <row r="100" spans="2:17" x14ac:dyDescent="0.25">
      <c r="B100" s="62">
        <v>42598</v>
      </c>
      <c r="C100" s="70">
        <v>57.44</v>
      </c>
      <c r="D100" s="69">
        <v>20452960</v>
      </c>
      <c r="E100" s="66" t="s">
        <v>81</v>
      </c>
      <c r="F100" s="16">
        <f t="shared" si="7"/>
        <v>913</v>
      </c>
      <c r="G100" s="67" cm="1">
        <f t="array" ref="G100">INDEX(Date,MATCH(ROWS($F$5:$F100),Helper,0))</f>
        <v>41414</v>
      </c>
      <c r="H100" s="85">
        <f>INDEX(Price,MATCH(ROWS($F$5:$F100),Helper,0))</f>
        <v>35.08</v>
      </c>
      <c r="I100" s="91">
        <f>INDEX(Volume,MATCH(ROWS($F$5:$F100),Helper,0))</f>
        <v>54002050</v>
      </c>
      <c r="J100" s="97">
        <f>ROWS($F$5:$F100)</f>
        <v>96</v>
      </c>
      <c r="M100" s="16" t="e">
        <f t="shared" si="8"/>
        <v>#N/A</v>
      </c>
      <c r="N100" s="16" t="e">
        <f t="shared" si="6"/>
        <v>#N/A</v>
      </c>
      <c r="O100" s="72" t="e">
        <f t="shared" ca="1" si="9"/>
        <v>#N/A</v>
      </c>
      <c r="P100" s="100" t="e">
        <f>AVERAGE(INDEX($H$5:$H$1012,M100):INDEX($H$5:$H$1012,N100))</f>
        <v>#N/A</v>
      </c>
      <c r="Q100" s="101" t="e">
        <f>AVERAGE(INDEX($I$5:$I$1012,M100):INDEX($I$5:$I$1012,N100))</f>
        <v>#N/A</v>
      </c>
    </row>
    <row r="101" spans="2:17" x14ac:dyDescent="0.25">
      <c r="B101" s="62">
        <v>42597</v>
      </c>
      <c r="C101" s="70">
        <v>58.12</v>
      </c>
      <c r="D101" s="69">
        <v>18764820</v>
      </c>
      <c r="E101" s="66" t="s">
        <v>81</v>
      </c>
      <c r="F101" s="16">
        <f t="shared" si="7"/>
        <v>912</v>
      </c>
      <c r="G101" s="67" cm="1">
        <f t="array" ref="G101">INDEX(Date,MATCH(ROWS($F$5:$F101),Helper,0))</f>
        <v>41415</v>
      </c>
      <c r="H101" s="85">
        <f>INDEX(Price,MATCH(ROWS($F$5:$F101),Helper,0))</f>
        <v>34.85</v>
      </c>
      <c r="I101" s="91">
        <f>INDEX(Volume,MATCH(ROWS($F$5:$F101),Helper,0))</f>
        <v>48693060</v>
      </c>
      <c r="J101" s="97">
        <f>ROWS($F$5:$F101)</f>
        <v>97</v>
      </c>
      <c r="M101" s="16" t="e">
        <f t="shared" si="8"/>
        <v>#N/A</v>
      </c>
      <c r="N101" s="16" t="e">
        <f t="shared" si="6"/>
        <v>#N/A</v>
      </c>
      <c r="O101" s="72" t="e">
        <f t="shared" ca="1" si="9"/>
        <v>#N/A</v>
      </c>
      <c r="P101" s="100" t="e">
        <f>AVERAGE(INDEX($H$5:$H$1012,M101):INDEX($H$5:$H$1012,N101))</f>
        <v>#N/A</v>
      </c>
      <c r="Q101" s="101" t="e">
        <f>AVERAGE(INDEX($I$5:$I$1012,M101):INDEX($I$5:$I$1012,N101))</f>
        <v>#N/A</v>
      </c>
    </row>
    <row r="102" spans="2:17" x14ac:dyDescent="0.25">
      <c r="B102" s="62">
        <v>42594</v>
      </c>
      <c r="C102" s="70">
        <v>57.94</v>
      </c>
      <c r="D102" s="69">
        <v>21646690</v>
      </c>
      <c r="E102" s="66" t="s">
        <v>81</v>
      </c>
      <c r="F102" s="16">
        <f t="shared" si="7"/>
        <v>911</v>
      </c>
      <c r="G102" s="67" cm="1">
        <f t="array" ref="G102">INDEX(Date,MATCH(ROWS($F$5:$F102),Helper,0))</f>
        <v>41416</v>
      </c>
      <c r="H102" s="85">
        <f>INDEX(Price,MATCH(ROWS($F$5:$F102),Helper,0))</f>
        <v>34.61</v>
      </c>
      <c r="I102" s="91">
        <f>INDEX(Volume,MATCH(ROWS($F$5:$F102),Helper,0))</f>
        <v>66038450</v>
      </c>
      <c r="J102" s="97">
        <f>ROWS($F$5:$F102)</f>
        <v>98</v>
      </c>
      <c r="M102" s="16" t="e">
        <f t="shared" si="8"/>
        <v>#N/A</v>
      </c>
      <c r="N102" s="16" t="e">
        <f t="shared" si="6"/>
        <v>#N/A</v>
      </c>
      <c r="O102" s="72" t="e">
        <f t="shared" ca="1" si="9"/>
        <v>#N/A</v>
      </c>
      <c r="P102" s="100" t="e">
        <f>AVERAGE(INDEX($H$5:$H$1012,M102):INDEX($H$5:$H$1012,N102))</f>
        <v>#N/A</v>
      </c>
      <c r="Q102" s="101" t="e">
        <f>AVERAGE(INDEX($I$5:$I$1012,M102):INDEX($I$5:$I$1012,N102))</f>
        <v>#N/A</v>
      </c>
    </row>
    <row r="103" spans="2:17" x14ac:dyDescent="0.25">
      <c r="B103" s="62">
        <v>42593</v>
      </c>
      <c r="C103" s="70">
        <v>58.3</v>
      </c>
      <c r="D103" s="69">
        <v>18161190</v>
      </c>
      <c r="E103" s="66" t="s">
        <v>81</v>
      </c>
      <c r="F103" s="16">
        <f t="shared" si="7"/>
        <v>910</v>
      </c>
      <c r="G103" s="67" cm="1">
        <f t="array" ref="G103">INDEX(Date,MATCH(ROWS($F$5:$F103),Helper,0))</f>
        <v>41417</v>
      </c>
      <c r="H103" s="85">
        <f>INDEX(Price,MATCH(ROWS($F$5:$F103),Helper,0))</f>
        <v>34.15</v>
      </c>
      <c r="I103" s="91">
        <f>INDEX(Volume,MATCH(ROWS($F$5:$F103),Helper,0))</f>
        <v>51101690</v>
      </c>
      <c r="J103" s="97">
        <f>ROWS($F$5:$F103)</f>
        <v>99</v>
      </c>
      <c r="M103" s="16" t="e">
        <f t="shared" si="8"/>
        <v>#N/A</v>
      </c>
      <c r="N103" s="16" t="e">
        <f t="shared" si="6"/>
        <v>#N/A</v>
      </c>
      <c r="O103" s="72" t="e">
        <f t="shared" ca="1" si="9"/>
        <v>#N/A</v>
      </c>
      <c r="P103" s="100" t="e">
        <f>AVERAGE(INDEX($H$5:$H$1012,M103):INDEX($H$5:$H$1012,N103))</f>
        <v>#N/A</v>
      </c>
      <c r="Q103" s="101" t="e">
        <f>AVERAGE(INDEX($I$5:$I$1012,M103):INDEX($I$5:$I$1012,N103))</f>
        <v>#N/A</v>
      </c>
    </row>
    <row r="104" spans="2:17" x14ac:dyDescent="0.25">
      <c r="B104" s="62">
        <v>42592</v>
      </c>
      <c r="C104" s="70">
        <v>58.02</v>
      </c>
      <c r="D104" s="69">
        <v>15702720</v>
      </c>
      <c r="E104" s="66" t="s">
        <v>81</v>
      </c>
      <c r="F104" s="16">
        <f t="shared" si="7"/>
        <v>909</v>
      </c>
      <c r="G104" s="67" cm="1">
        <f t="array" ref="G104">INDEX(Date,MATCH(ROWS($F$5:$F104),Helper,0))</f>
        <v>41418</v>
      </c>
      <c r="H104" s="85">
        <f>INDEX(Price,MATCH(ROWS($F$5:$F104),Helper,0))</f>
        <v>34.268999999999998</v>
      </c>
      <c r="I104" s="91">
        <f>INDEX(Volume,MATCH(ROWS($F$5:$F104),Helper,0))</f>
        <v>33174300</v>
      </c>
      <c r="J104" s="97">
        <f>ROWS($F$5:$F104)</f>
        <v>100</v>
      </c>
      <c r="M104" s="16" t="e">
        <f t="shared" si="8"/>
        <v>#N/A</v>
      </c>
      <c r="N104" s="16" t="e">
        <f t="shared" si="6"/>
        <v>#N/A</v>
      </c>
      <c r="O104" s="72" t="e">
        <f t="shared" ca="1" si="9"/>
        <v>#N/A</v>
      </c>
      <c r="P104" s="100" t="e">
        <f>AVERAGE(INDEX($H$5:$H$1012,M104):INDEX($H$5:$H$1012,N104))</f>
        <v>#N/A</v>
      </c>
      <c r="Q104" s="101" t="e">
        <f>AVERAGE(INDEX($I$5:$I$1012,M104):INDEX($I$5:$I$1012,N104))</f>
        <v>#N/A</v>
      </c>
    </row>
    <row r="105" spans="2:17" x14ac:dyDescent="0.25">
      <c r="B105" s="62">
        <v>42591</v>
      </c>
      <c r="C105" s="70">
        <v>58.2</v>
      </c>
      <c r="D105" s="69">
        <v>16891750</v>
      </c>
      <c r="E105" s="66" t="s">
        <v>81</v>
      </c>
      <c r="F105" s="16">
        <f t="shared" si="7"/>
        <v>908</v>
      </c>
      <c r="G105" s="67" cm="1">
        <f t="array" ref="G105">INDEX(Date,MATCH(ROWS($F$5:$F105),Helper,0))</f>
        <v>41422</v>
      </c>
      <c r="H105" s="85">
        <f>INDEX(Price,MATCH(ROWS($F$5:$F105),Helper,0))</f>
        <v>35.020000000000003</v>
      </c>
      <c r="I105" s="91">
        <f>INDEX(Volume,MATCH(ROWS($F$5:$F105),Helper,0))</f>
        <v>48210220</v>
      </c>
      <c r="J105" s="97">
        <f>ROWS($F$5:$F105)</f>
        <v>101</v>
      </c>
      <c r="M105" s="16" t="e">
        <f t="shared" si="8"/>
        <v>#N/A</v>
      </c>
      <c r="N105" s="16" t="e">
        <f t="shared" si="6"/>
        <v>#N/A</v>
      </c>
      <c r="O105" s="72" t="e">
        <f t="shared" ca="1" si="9"/>
        <v>#N/A</v>
      </c>
      <c r="P105" s="100" t="e">
        <f>AVERAGE(INDEX($H$5:$H$1012,M105):INDEX($H$5:$H$1012,N105))</f>
        <v>#N/A</v>
      </c>
      <c r="Q105" s="101" t="e">
        <f>AVERAGE(INDEX($I$5:$I$1012,M105):INDEX($I$5:$I$1012,N105))</f>
        <v>#N/A</v>
      </c>
    </row>
    <row r="106" spans="2:17" x14ac:dyDescent="0.25">
      <c r="B106" s="62">
        <v>42590</v>
      </c>
      <c r="C106" s="70">
        <v>58.06</v>
      </c>
      <c r="D106" s="69">
        <v>19459340</v>
      </c>
      <c r="E106" s="66" t="s">
        <v>81</v>
      </c>
      <c r="F106" s="16">
        <f t="shared" si="7"/>
        <v>907</v>
      </c>
      <c r="G106" s="67" cm="1">
        <f t="array" ref="G106">INDEX(Date,MATCH(ROWS($F$5:$F106),Helper,0))</f>
        <v>41423</v>
      </c>
      <c r="H106" s="85">
        <f>INDEX(Price,MATCH(ROWS($F$5:$F106),Helper,0))</f>
        <v>34.880000000000003</v>
      </c>
      <c r="I106" s="91">
        <f>INDEX(Volume,MATCH(ROWS($F$5:$F106),Helper,0))</f>
        <v>38387660</v>
      </c>
      <c r="J106" s="97">
        <f>ROWS($F$5:$F106)</f>
        <v>102</v>
      </c>
      <c r="M106" s="16" t="e">
        <f t="shared" si="8"/>
        <v>#N/A</v>
      </c>
      <c r="N106" s="16" t="e">
        <f t="shared" si="6"/>
        <v>#N/A</v>
      </c>
      <c r="O106" s="72" t="e">
        <f t="shared" ca="1" si="9"/>
        <v>#N/A</v>
      </c>
      <c r="P106" s="100" t="e">
        <f>AVERAGE(INDEX($H$5:$H$1012,M106):INDEX($H$5:$H$1012,N106))</f>
        <v>#N/A</v>
      </c>
      <c r="Q106" s="101" t="e">
        <f>AVERAGE(INDEX($I$5:$I$1012,M106):INDEX($I$5:$I$1012,N106))</f>
        <v>#N/A</v>
      </c>
    </row>
    <row r="107" spans="2:17" x14ac:dyDescent="0.25">
      <c r="B107" s="62">
        <v>42587</v>
      </c>
      <c r="C107" s="70">
        <v>57.96</v>
      </c>
      <c r="D107" s="69">
        <v>28804780</v>
      </c>
      <c r="E107" s="66" t="s">
        <v>81</v>
      </c>
      <c r="F107" s="16">
        <f t="shared" si="7"/>
        <v>906</v>
      </c>
      <c r="G107" s="67" cm="1">
        <f t="array" ref="G107">INDEX(Date,MATCH(ROWS($F$5:$F107),Helper,0))</f>
        <v>41424</v>
      </c>
      <c r="H107" s="85">
        <f>INDEX(Price,MATCH(ROWS($F$5:$F107),Helper,0))</f>
        <v>35.03</v>
      </c>
      <c r="I107" s="91">
        <f>INDEX(Volume,MATCH(ROWS($F$5:$F107),Helper,0))</f>
        <v>51130810</v>
      </c>
      <c r="J107" s="97">
        <f>ROWS($F$5:$F107)</f>
        <v>103</v>
      </c>
      <c r="M107" s="16" t="e">
        <f t="shared" si="8"/>
        <v>#N/A</v>
      </c>
      <c r="N107" s="16" t="e">
        <f t="shared" si="6"/>
        <v>#N/A</v>
      </c>
      <c r="O107" s="72" t="e">
        <f t="shared" ca="1" si="9"/>
        <v>#N/A</v>
      </c>
      <c r="P107" s="100" t="e">
        <f>AVERAGE(INDEX($H$5:$H$1012,M107):INDEX($H$5:$H$1012,N107))</f>
        <v>#N/A</v>
      </c>
      <c r="Q107" s="101" t="e">
        <f>AVERAGE(INDEX($I$5:$I$1012,M107):INDEX($I$5:$I$1012,N107))</f>
        <v>#N/A</v>
      </c>
    </row>
    <row r="108" spans="2:17" x14ac:dyDescent="0.25">
      <c r="B108" s="62">
        <v>42586</v>
      </c>
      <c r="C108" s="70">
        <v>57.39</v>
      </c>
      <c r="D108" s="69">
        <v>26485600</v>
      </c>
      <c r="E108" s="66" t="s">
        <v>81</v>
      </c>
      <c r="F108" s="16">
        <f t="shared" si="7"/>
        <v>905</v>
      </c>
      <c r="G108" s="67" cm="1">
        <f t="array" ref="G108">INDEX(Date,MATCH(ROWS($F$5:$F108),Helper,0))</f>
        <v>41425</v>
      </c>
      <c r="H108" s="85">
        <f>INDEX(Price,MATCH(ROWS($F$5:$F108),Helper,0))</f>
        <v>34.9</v>
      </c>
      <c r="I108" s="91">
        <f>INDEX(Volume,MATCH(ROWS($F$5:$F108),Helper,0))</f>
        <v>56158900</v>
      </c>
      <c r="J108" s="97">
        <f>ROWS($F$5:$F108)</f>
        <v>104</v>
      </c>
      <c r="M108" s="16" t="e">
        <f t="shared" si="8"/>
        <v>#N/A</v>
      </c>
      <c r="N108" s="16" t="e">
        <f t="shared" si="6"/>
        <v>#N/A</v>
      </c>
      <c r="O108" s="72" t="e">
        <f t="shared" ca="1" si="9"/>
        <v>#N/A</v>
      </c>
      <c r="P108" s="100" t="e">
        <f>AVERAGE(INDEX($H$5:$H$1012,M108):INDEX($H$5:$H$1012,N108))</f>
        <v>#N/A</v>
      </c>
      <c r="Q108" s="101" t="e">
        <f>AVERAGE(INDEX($I$5:$I$1012,M108):INDEX($I$5:$I$1012,N108))</f>
        <v>#N/A</v>
      </c>
    </row>
    <row r="109" spans="2:17" x14ac:dyDescent="0.25">
      <c r="B109" s="62">
        <v>42585</v>
      </c>
      <c r="C109" s="70">
        <v>56.97</v>
      </c>
      <c r="D109" s="69">
        <v>22069790</v>
      </c>
      <c r="E109" s="66" t="s">
        <v>81</v>
      </c>
      <c r="F109" s="16">
        <f t="shared" si="7"/>
        <v>904</v>
      </c>
      <c r="G109" s="67" cm="1">
        <f t="array" ref="G109">INDEX(Date,MATCH(ROWS($F$5:$F109),Helper,0))</f>
        <v>41428</v>
      </c>
      <c r="H109" s="85">
        <f>INDEX(Price,MATCH(ROWS($F$5:$F109),Helper,0))</f>
        <v>35.590000000000003</v>
      </c>
      <c r="I109" s="91">
        <f>INDEX(Volume,MATCH(ROWS($F$5:$F109),Helper,0))</f>
        <v>51248890</v>
      </c>
      <c r="J109" s="97">
        <f>ROWS($F$5:$F109)</f>
        <v>105</v>
      </c>
      <c r="M109" s="16" t="e">
        <f t="shared" si="8"/>
        <v>#N/A</v>
      </c>
      <c r="N109" s="16" t="e">
        <f t="shared" si="6"/>
        <v>#N/A</v>
      </c>
      <c r="O109" s="72" t="e">
        <f t="shared" ca="1" si="9"/>
        <v>#N/A</v>
      </c>
      <c r="P109" s="100" t="e">
        <f>AVERAGE(INDEX($H$5:$H$1012,M109):INDEX($H$5:$H$1012,N109))</f>
        <v>#N/A</v>
      </c>
      <c r="Q109" s="101" t="e">
        <f>AVERAGE(INDEX($I$5:$I$1012,M109):INDEX($I$5:$I$1012,N109))</f>
        <v>#N/A</v>
      </c>
    </row>
    <row r="110" spans="2:17" x14ac:dyDescent="0.25">
      <c r="B110" s="62">
        <v>42584</v>
      </c>
      <c r="C110" s="70">
        <v>56.58</v>
      </c>
      <c r="D110" s="69">
        <v>35115250</v>
      </c>
      <c r="E110" s="66" t="s">
        <v>81</v>
      </c>
      <c r="F110" s="16">
        <f t="shared" si="7"/>
        <v>903</v>
      </c>
      <c r="G110" s="67" cm="1">
        <f t="array" ref="G110">INDEX(Date,MATCH(ROWS($F$5:$F110),Helper,0))</f>
        <v>41429</v>
      </c>
      <c r="H110" s="85">
        <f>INDEX(Price,MATCH(ROWS($F$5:$F110),Helper,0))</f>
        <v>34.99</v>
      </c>
      <c r="I110" s="91">
        <f>INDEX(Volume,MATCH(ROWS($F$5:$F110),Helper,0))</f>
        <v>65528500</v>
      </c>
      <c r="J110" s="97">
        <f>ROWS($F$5:$F110)</f>
        <v>106</v>
      </c>
      <c r="M110" s="16" t="e">
        <f t="shared" si="8"/>
        <v>#N/A</v>
      </c>
      <c r="N110" s="16" t="e">
        <f t="shared" si="6"/>
        <v>#N/A</v>
      </c>
      <c r="O110" s="72" t="e">
        <f t="shared" ca="1" si="9"/>
        <v>#N/A</v>
      </c>
      <c r="P110" s="100" t="e">
        <f>AVERAGE(INDEX($H$5:$H$1012,M110):INDEX($H$5:$H$1012,N110))</f>
        <v>#N/A</v>
      </c>
      <c r="Q110" s="101" t="e">
        <f>AVERAGE(INDEX($I$5:$I$1012,M110):INDEX($I$5:$I$1012,N110))</f>
        <v>#N/A</v>
      </c>
    </row>
    <row r="111" spans="2:17" x14ac:dyDescent="0.25">
      <c r="B111" s="62">
        <v>42583</v>
      </c>
      <c r="C111" s="70">
        <v>56.58</v>
      </c>
      <c r="D111" s="69">
        <v>26003110</v>
      </c>
      <c r="E111" s="66" t="s">
        <v>81</v>
      </c>
      <c r="F111" s="16">
        <f t="shared" si="7"/>
        <v>902</v>
      </c>
      <c r="G111" s="67" cm="1">
        <f t="array" ref="G111">INDEX(Date,MATCH(ROWS($F$5:$F111),Helper,0))</f>
        <v>41430</v>
      </c>
      <c r="H111" s="85">
        <f>INDEX(Price,MATCH(ROWS($F$5:$F111),Helper,0))</f>
        <v>34.78</v>
      </c>
      <c r="I111" s="91">
        <f>INDEX(Volume,MATCH(ROWS($F$5:$F111),Helper,0))</f>
        <v>46023860</v>
      </c>
      <c r="J111" s="97">
        <f>ROWS($F$5:$F111)</f>
        <v>107</v>
      </c>
      <c r="M111" s="16" t="e">
        <f t="shared" si="8"/>
        <v>#N/A</v>
      </c>
      <c r="N111" s="16" t="e">
        <f t="shared" si="6"/>
        <v>#N/A</v>
      </c>
      <c r="O111" s="72" t="e">
        <f t="shared" ca="1" si="9"/>
        <v>#N/A</v>
      </c>
      <c r="P111" s="100" t="e">
        <f>AVERAGE(INDEX($H$5:$H$1012,M111):INDEX($H$5:$H$1012,N111))</f>
        <v>#N/A</v>
      </c>
      <c r="Q111" s="101" t="e">
        <f>AVERAGE(INDEX($I$5:$I$1012,M111):INDEX($I$5:$I$1012,N111))</f>
        <v>#N/A</v>
      </c>
    </row>
    <row r="112" spans="2:17" x14ac:dyDescent="0.25">
      <c r="B112" s="62">
        <v>42580</v>
      </c>
      <c r="C112" s="70">
        <v>56.68</v>
      </c>
      <c r="D112" s="69">
        <v>30556950</v>
      </c>
      <c r="E112" s="66" t="s">
        <v>81</v>
      </c>
      <c r="F112" s="16">
        <f t="shared" si="7"/>
        <v>901</v>
      </c>
      <c r="G112" s="67" cm="1">
        <f t="array" ref="G112">INDEX(Date,MATCH(ROWS($F$5:$F112),Helper,0))</f>
        <v>41431</v>
      </c>
      <c r="H112" s="85">
        <f>INDEX(Price,MATCH(ROWS($F$5:$F112),Helper,0))</f>
        <v>34.96</v>
      </c>
      <c r="I112" s="91">
        <f>INDEX(Volume,MATCH(ROWS($F$5:$F112),Helper,0))</f>
        <v>37617750</v>
      </c>
      <c r="J112" s="97">
        <f>ROWS($F$5:$F112)</f>
        <v>108</v>
      </c>
      <c r="M112" s="16" t="e">
        <f t="shared" si="8"/>
        <v>#N/A</v>
      </c>
      <c r="N112" s="16" t="e">
        <f t="shared" si="6"/>
        <v>#N/A</v>
      </c>
      <c r="O112" s="72" t="e">
        <f t="shared" ca="1" si="9"/>
        <v>#N/A</v>
      </c>
      <c r="P112" s="100" t="e">
        <f>AVERAGE(INDEX($H$5:$H$1012,M112):INDEX($H$5:$H$1012,N112))</f>
        <v>#N/A</v>
      </c>
      <c r="Q112" s="101" t="e">
        <f>AVERAGE(INDEX($I$5:$I$1012,M112):INDEX($I$5:$I$1012,N112))</f>
        <v>#N/A</v>
      </c>
    </row>
    <row r="113" spans="2:17" x14ac:dyDescent="0.25">
      <c r="B113" s="62">
        <v>42579</v>
      </c>
      <c r="C113" s="70">
        <v>56.21</v>
      </c>
      <c r="D113" s="69">
        <v>37246140</v>
      </c>
      <c r="E113" s="66" t="s">
        <v>81</v>
      </c>
      <c r="F113" s="16">
        <f t="shared" si="7"/>
        <v>900</v>
      </c>
      <c r="G113" s="67" cm="1">
        <f t="array" ref="G113">INDEX(Date,MATCH(ROWS($F$5:$F113),Helper,0))</f>
        <v>41432</v>
      </c>
      <c r="H113" s="85">
        <f>INDEX(Price,MATCH(ROWS($F$5:$F113),Helper,0))</f>
        <v>35.67</v>
      </c>
      <c r="I113" s="91">
        <f>INDEX(Volume,MATCH(ROWS($F$5:$F113),Helper,0))</f>
        <v>40757250</v>
      </c>
      <c r="J113" s="97">
        <f>ROWS($F$5:$F113)</f>
        <v>109</v>
      </c>
      <c r="M113" s="16" t="e">
        <f t="shared" si="8"/>
        <v>#N/A</v>
      </c>
      <c r="N113" s="16" t="e">
        <f t="shared" si="6"/>
        <v>#N/A</v>
      </c>
      <c r="O113" s="72" t="e">
        <f t="shared" ca="1" si="9"/>
        <v>#N/A</v>
      </c>
      <c r="P113" s="100" t="e">
        <f>AVERAGE(INDEX($H$5:$H$1012,M113):INDEX($H$5:$H$1012,N113))</f>
        <v>#N/A</v>
      </c>
      <c r="Q113" s="101" t="e">
        <f>AVERAGE(INDEX($I$5:$I$1012,M113):INDEX($I$5:$I$1012,N113))</f>
        <v>#N/A</v>
      </c>
    </row>
    <row r="114" spans="2:17" x14ac:dyDescent="0.25">
      <c r="B114" s="62">
        <v>42578</v>
      </c>
      <c r="C114" s="70">
        <v>56.19</v>
      </c>
      <c r="D114" s="69">
        <v>32283520</v>
      </c>
      <c r="E114" s="66" t="s">
        <v>81</v>
      </c>
      <c r="F114" s="16">
        <f t="shared" si="7"/>
        <v>899</v>
      </c>
      <c r="G114" s="67" cm="1">
        <f t="array" ref="G114">INDEX(Date,MATCH(ROWS($F$5:$F114),Helper,0))</f>
        <v>41435</v>
      </c>
      <c r="H114" s="85">
        <f>INDEX(Price,MATCH(ROWS($F$5:$F114),Helper,0))</f>
        <v>35.47</v>
      </c>
      <c r="I114" s="91">
        <f>INDEX(Volume,MATCH(ROWS($F$5:$F114),Helper,0))</f>
        <v>35991610</v>
      </c>
      <c r="J114" s="97">
        <f>ROWS($F$5:$F114)</f>
        <v>110</v>
      </c>
      <c r="M114" s="16" t="e">
        <f t="shared" si="8"/>
        <v>#N/A</v>
      </c>
      <c r="N114" s="16" t="e">
        <f t="shared" si="6"/>
        <v>#N/A</v>
      </c>
      <c r="O114" s="72" t="e">
        <f t="shared" ca="1" si="9"/>
        <v>#N/A</v>
      </c>
      <c r="P114" s="100" t="e">
        <f>AVERAGE(INDEX($H$5:$H$1012,M114):INDEX($H$5:$H$1012,N114))</f>
        <v>#N/A</v>
      </c>
      <c r="Q114" s="101" t="e">
        <f>AVERAGE(INDEX($I$5:$I$1012,M114):INDEX($I$5:$I$1012,N114))</f>
        <v>#N/A</v>
      </c>
    </row>
    <row r="115" spans="2:17" x14ac:dyDescent="0.25">
      <c r="B115" s="62">
        <v>42577</v>
      </c>
      <c r="C115" s="70">
        <v>56.76</v>
      </c>
      <c r="D115" s="69">
        <v>28028820</v>
      </c>
      <c r="E115" s="66" t="s">
        <v>81</v>
      </c>
      <c r="F115" s="16">
        <f t="shared" si="7"/>
        <v>898</v>
      </c>
      <c r="G115" s="67" cm="1">
        <f t="array" ref="G115">INDEX(Date,MATCH(ROWS($F$5:$F115),Helper,0))</f>
        <v>41436</v>
      </c>
      <c r="H115" s="85">
        <f>INDEX(Price,MATCH(ROWS($F$5:$F115),Helper,0))</f>
        <v>34.840000000000003</v>
      </c>
      <c r="I115" s="91">
        <f>INDEX(Volume,MATCH(ROWS($F$5:$F115),Helper,0))</f>
        <v>39435450</v>
      </c>
      <c r="J115" s="97">
        <f>ROWS($F$5:$F115)</f>
        <v>111</v>
      </c>
      <c r="M115" s="16" t="e">
        <f t="shared" si="8"/>
        <v>#N/A</v>
      </c>
      <c r="N115" s="16" t="e">
        <f t="shared" si="6"/>
        <v>#N/A</v>
      </c>
      <c r="O115" s="72" t="e">
        <f t="shared" ca="1" si="9"/>
        <v>#N/A</v>
      </c>
      <c r="P115" s="100" t="e">
        <f>AVERAGE(INDEX($H$5:$H$1012,M115):INDEX($H$5:$H$1012,N115))</f>
        <v>#N/A</v>
      </c>
      <c r="Q115" s="101" t="e">
        <f>AVERAGE(INDEX($I$5:$I$1012,M115):INDEX($I$5:$I$1012,N115))</f>
        <v>#N/A</v>
      </c>
    </row>
    <row r="116" spans="2:17" x14ac:dyDescent="0.25">
      <c r="B116" s="62">
        <v>42576</v>
      </c>
      <c r="C116" s="70">
        <v>56.73</v>
      </c>
      <c r="D116" s="69">
        <v>24313330</v>
      </c>
      <c r="E116" s="66" t="s">
        <v>81</v>
      </c>
      <c r="F116" s="16">
        <f t="shared" si="7"/>
        <v>897</v>
      </c>
      <c r="G116" s="67" cm="1">
        <f t="array" ref="G116">INDEX(Date,MATCH(ROWS($F$5:$F116),Helper,0))</f>
        <v>41437</v>
      </c>
      <c r="H116" s="85">
        <f>INDEX(Price,MATCH(ROWS($F$5:$F116),Helper,0))</f>
        <v>35</v>
      </c>
      <c r="I116" s="91">
        <f>INDEX(Volume,MATCH(ROWS($F$5:$F116),Helper,0))</f>
        <v>37371180</v>
      </c>
      <c r="J116" s="97">
        <f>ROWS($F$5:$F116)</f>
        <v>112</v>
      </c>
      <c r="M116" s="16" t="e">
        <f t="shared" si="8"/>
        <v>#N/A</v>
      </c>
      <c r="N116" s="16" t="e">
        <f t="shared" si="6"/>
        <v>#N/A</v>
      </c>
      <c r="O116" s="72" t="e">
        <f t="shared" ca="1" si="9"/>
        <v>#N/A</v>
      </c>
      <c r="P116" s="100" t="e">
        <f>AVERAGE(INDEX($H$5:$H$1012,M116):INDEX($H$5:$H$1012,N116))</f>
        <v>#N/A</v>
      </c>
      <c r="Q116" s="101" t="e">
        <f>AVERAGE(INDEX($I$5:$I$1012,M116):INDEX($I$5:$I$1012,N116))</f>
        <v>#N/A</v>
      </c>
    </row>
    <row r="117" spans="2:17" x14ac:dyDescent="0.25">
      <c r="B117" s="62">
        <v>42573</v>
      </c>
      <c r="C117" s="70">
        <v>56.57</v>
      </c>
      <c r="D117" s="69">
        <v>31900840</v>
      </c>
      <c r="E117" s="66" t="s">
        <v>81</v>
      </c>
      <c r="F117" s="16">
        <f t="shared" si="7"/>
        <v>896</v>
      </c>
      <c r="G117" s="67" cm="1">
        <f t="array" ref="G117">INDEX(Date,MATCH(ROWS($F$5:$F117),Helper,0))</f>
        <v>41438</v>
      </c>
      <c r="H117" s="85">
        <f>INDEX(Price,MATCH(ROWS($F$5:$F117),Helper,0))</f>
        <v>34.715000000000003</v>
      </c>
      <c r="I117" s="91">
        <f>INDEX(Volume,MATCH(ROWS($F$5:$F117),Helper,0))</f>
        <v>45634880</v>
      </c>
      <c r="J117" s="97">
        <f>ROWS($F$5:$F117)</f>
        <v>113</v>
      </c>
      <c r="M117" s="16" t="e">
        <f t="shared" si="8"/>
        <v>#N/A</v>
      </c>
      <c r="N117" s="16" t="e">
        <f t="shared" si="6"/>
        <v>#N/A</v>
      </c>
      <c r="O117" s="72" t="e">
        <f t="shared" ca="1" si="9"/>
        <v>#N/A</v>
      </c>
      <c r="P117" s="100" t="e">
        <f>AVERAGE(INDEX($H$5:$H$1012,M117):INDEX($H$5:$H$1012,N117))</f>
        <v>#N/A</v>
      </c>
      <c r="Q117" s="101" t="e">
        <f>AVERAGE(INDEX($I$5:$I$1012,M117):INDEX($I$5:$I$1012,N117))</f>
        <v>#N/A</v>
      </c>
    </row>
    <row r="118" spans="2:17" x14ac:dyDescent="0.25">
      <c r="B118" s="62">
        <v>42572</v>
      </c>
      <c r="C118" s="70">
        <v>55.8</v>
      </c>
      <c r="D118" s="69">
        <v>32752350</v>
      </c>
      <c r="E118" s="66" t="s">
        <v>81</v>
      </c>
      <c r="F118" s="16">
        <f t="shared" si="7"/>
        <v>895</v>
      </c>
      <c r="G118" s="67" cm="1">
        <f t="array" ref="G118">INDEX(Date,MATCH(ROWS($F$5:$F118),Helper,0))</f>
        <v>41439</v>
      </c>
      <c r="H118" s="85">
        <f>INDEX(Price,MATCH(ROWS($F$5:$F118),Helper,0))</f>
        <v>34.4</v>
      </c>
      <c r="I118" s="91">
        <f>INDEX(Volume,MATCH(ROWS($F$5:$F118),Helper,0))</f>
        <v>53188610</v>
      </c>
      <c r="J118" s="97">
        <f>ROWS($F$5:$F118)</f>
        <v>114</v>
      </c>
      <c r="M118" s="16" t="e">
        <f t="shared" si="8"/>
        <v>#N/A</v>
      </c>
      <c r="N118" s="16" t="e">
        <f t="shared" si="6"/>
        <v>#N/A</v>
      </c>
      <c r="O118" s="72" t="e">
        <f t="shared" ca="1" si="9"/>
        <v>#N/A</v>
      </c>
      <c r="P118" s="100" t="e">
        <f>AVERAGE(INDEX($H$5:$H$1012,M118):INDEX($H$5:$H$1012,N118))</f>
        <v>#N/A</v>
      </c>
      <c r="Q118" s="101" t="e">
        <f>AVERAGE(INDEX($I$5:$I$1012,M118):INDEX($I$5:$I$1012,N118))</f>
        <v>#N/A</v>
      </c>
    </row>
    <row r="119" spans="2:17" x14ac:dyDescent="0.25">
      <c r="B119" s="62">
        <v>42571</v>
      </c>
      <c r="C119" s="70">
        <v>55.91</v>
      </c>
      <c r="D119" s="69">
        <v>89835200</v>
      </c>
      <c r="E119" s="66" t="s">
        <v>81</v>
      </c>
      <c r="F119" s="16">
        <f t="shared" si="7"/>
        <v>894</v>
      </c>
      <c r="G119" s="67" cm="1">
        <f t="array" ref="G119">INDEX(Date,MATCH(ROWS($F$5:$F119),Helper,0))</f>
        <v>41442</v>
      </c>
      <c r="H119" s="85">
        <f>INDEX(Price,MATCH(ROWS($F$5:$F119),Helper,0))</f>
        <v>35</v>
      </c>
      <c r="I119" s="91">
        <f>INDEX(Volume,MATCH(ROWS($F$5:$F119),Helper,0))</f>
        <v>49670030</v>
      </c>
      <c r="J119" s="97">
        <f>ROWS($F$5:$F119)</f>
        <v>115</v>
      </c>
      <c r="M119" s="16" t="e">
        <f t="shared" si="8"/>
        <v>#N/A</v>
      </c>
      <c r="N119" s="16" t="e">
        <f t="shared" si="6"/>
        <v>#N/A</v>
      </c>
      <c r="O119" s="72" t="e">
        <f t="shared" ca="1" si="9"/>
        <v>#N/A</v>
      </c>
      <c r="P119" s="100" t="e">
        <f>AVERAGE(INDEX($H$5:$H$1012,M119):INDEX($H$5:$H$1012,N119))</f>
        <v>#N/A</v>
      </c>
      <c r="Q119" s="101" t="e">
        <f>AVERAGE(INDEX($I$5:$I$1012,M119):INDEX($I$5:$I$1012,N119))</f>
        <v>#N/A</v>
      </c>
    </row>
    <row r="120" spans="2:17" x14ac:dyDescent="0.25">
      <c r="B120" s="62">
        <v>42570</v>
      </c>
      <c r="C120" s="70">
        <v>53.09</v>
      </c>
      <c r="D120" s="69">
        <v>51870970</v>
      </c>
      <c r="E120" s="66" t="s">
        <v>81</v>
      </c>
      <c r="F120" s="16">
        <f t="shared" si="7"/>
        <v>893</v>
      </c>
      <c r="G120" s="67" cm="1">
        <f t="array" ref="G120">INDEX(Date,MATCH(ROWS($F$5:$F120),Helper,0))</f>
        <v>41443</v>
      </c>
      <c r="H120" s="85">
        <f>INDEX(Price,MATCH(ROWS($F$5:$F120),Helper,0))</f>
        <v>34.979999999999997</v>
      </c>
      <c r="I120" s="91">
        <f>INDEX(Volume,MATCH(ROWS($F$5:$F120),Helper,0))</f>
        <v>28193470</v>
      </c>
      <c r="J120" s="97">
        <f>ROWS($F$5:$F120)</f>
        <v>116</v>
      </c>
      <c r="M120" s="16" t="e">
        <f t="shared" si="8"/>
        <v>#N/A</v>
      </c>
      <c r="N120" s="16" t="e">
        <f t="shared" si="6"/>
        <v>#N/A</v>
      </c>
      <c r="O120" s="72" t="e">
        <f t="shared" ca="1" si="9"/>
        <v>#N/A</v>
      </c>
      <c r="P120" s="100" t="e">
        <f>AVERAGE(INDEX($H$5:$H$1012,M120):INDEX($H$5:$H$1012,N120))</f>
        <v>#N/A</v>
      </c>
      <c r="Q120" s="101" t="e">
        <f>AVERAGE(INDEX($I$5:$I$1012,M120):INDEX($I$5:$I$1012,N120))</f>
        <v>#N/A</v>
      </c>
    </row>
    <row r="121" spans="2:17" x14ac:dyDescent="0.25">
      <c r="B121" s="62">
        <v>42569</v>
      </c>
      <c r="C121" s="70">
        <v>53.96</v>
      </c>
      <c r="D121" s="69">
        <v>31087650</v>
      </c>
      <c r="E121" s="66" t="s">
        <v>81</v>
      </c>
      <c r="F121" s="16">
        <f t="shared" si="7"/>
        <v>892</v>
      </c>
      <c r="G121" s="67" cm="1">
        <f t="array" ref="G121">INDEX(Date,MATCH(ROWS($F$5:$F121),Helper,0))</f>
        <v>41444</v>
      </c>
      <c r="H121" s="85">
        <f>INDEX(Price,MATCH(ROWS($F$5:$F121),Helper,0))</f>
        <v>34.590000000000003</v>
      </c>
      <c r="I121" s="91">
        <f>INDEX(Volume,MATCH(ROWS($F$5:$F121),Helper,0))</f>
        <v>30810410</v>
      </c>
      <c r="J121" s="97">
        <f>ROWS($F$5:$F121)</f>
        <v>117</v>
      </c>
      <c r="M121" s="16" t="e">
        <f t="shared" si="8"/>
        <v>#N/A</v>
      </c>
      <c r="N121" s="16" t="e">
        <f t="shared" si="6"/>
        <v>#N/A</v>
      </c>
      <c r="O121" s="72" t="e">
        <f t="shared" ca="1" si="9"/>
        <v>#N/A</v>
      </c>
      <c r="P121" s="100" t="e">
        <f>AVERAGE(INDEX($H$5:$H$1012,M121):INDEX($H$5:$H$1012,N121))</f>
        <v>#N/A</v>
      </c>
      <c r="Q121" s="101" t="e">
        <f>AVERAGE(INDEX($I$5:$I$1012,M121):INDEX($I$5:$I$1012,N121))</f>
        <v>#N/A</v>
      </c>
    </row>
    <row r="122" spans="2:17" x14ac:dyDescent="0.25">
      <c r="B122" s="62">
        <v>42566</v>
      </c>
      <c r="C122" s="70">
        <v>53.7</v>
      </c>
      <c r="D122" s="69">
        <v>31986450</v>
      </c>
      <c r="E122" s="66" t="s">
        <v>81</v>
      </c>
      <c r="F122" s="16">
        <f t="shared" si="7"/>
        <v>891</v>
      </c>
      <c r="G122" s="67" cm="1">
        <f t="array" ref="G122">INDEX(Date,MATCH(ROWS($F$5:$F122),Helper,0))</f>
        <v>41445</v>
      </c>
      <c r="H122" s="85">
        <f>INDEX(Price,MATCH(ROWS($F$5:$F122),Helper,0))</f>
        <v>33.49</v>
      </c>
      <c r="I122" s="91">
        <f>INDEX(Volume,MATCH(ROWS($F$5:$F122),Helper,0))</f>
        <v>52536420</v>
      </c>
      <c r="J122" s="97">
        <f>ROWS($F$5:$F122)</f>
        <v>118</v>
      </c>
      <c r="M122" s="16" t="e">
        <f t="shared" si="8"/>
        <v>#N/A</v>
      </c>
      <c r="N122" s="16" t="e">
        <f t="shared" si="6"/>
        <v>#N/A</v>
      </c>
      <c r="O122" s="72" t="e">
        <f t="shared" ca="1" si="9"/>
        <v>#N/A</v>
      </c>
      <c r="P122" s="100" t="e">
        <f>AVERAGE(INDEX($H$5:$H$1012,M122):INDEX($H$5:$H$1012,N122))</f>
        <v>#N/A</v>
      </c>
      <c r="Q122" s="101" t="e">
        <f>AVERAGE(INDEX($I$5:$I$1012,M122):INDEX($I$5:$I$1012,N122))</f>
        <v>#N/A</v>
      </c>
    </row>
    <row r="123" spans="2:17" x14ac:dyDescent="0.25">
      <c r="B123" s="62">
        <v>42565</v>
      </c>
      <c r="C123" s="70">
        <v>53.74</v>
      </c>
      <c r="D123" s="69">
        <v>24535370</v>
      </c>
      <c r="E123" s="66" t="s">
        <v>81</v>
      </c>
      <c r="F123" s="16">
        <f t="shared" si="7"/>
        <v>890</v>
      </c>
      <c r="G123" s="67" cm="1">
        <f t="array" ref="G123">INDEX(Date,MATCH(ROWS($F$5:$F123),Helper,0))</f>
        <v>41446</v>
      </c>
      <c r="H123" s="85">
        <f>INDEX(Price,MATCH(ROWS($F$5:$F123),Helper,0))</f>
        <v>33.265000000000001</v>
      </c>
      <c r="I123" s="91">
        <f>INDEX(Volume,MATCH(ROWS($F$5:$F123),Helper,0))</f>
        <v>85337340</v>
      </c>
      <c r="J123" s="97">
        <f>ROWS($F$5:$F123)</f>
        <v>119</v>
      </c>
      <c r="M123" s="16" t="e">
        <f t="shared" si="8"/>
        <v>#N/A</v>
      </c>
      <c r="N123" s="16" t="e">
        <f t="shared" si="6"/>
        <v>#N/A</v>
      </c>
      <c r="O123" s="72" t="e">
        <f t="shared" ca="1" si="9"/>
        <v>#N/A</v>
      </c>
      <c r="P123" s="100" t="e">
        <f>AVERAGE(INDEX($H$5:$H$1012,M123):INDEX($H$5:$H$1012,N123))</f>
        <v>#N/A</v>
      </c>
      <c r="Q123" s="101" t="e">
        <f>AVERAGE(INDEX($I$5:$I$1012,M123):INDEX($I$5:$I$1012,N123))</f>
        <v>#N/A</v>
      </c>
    </row>
    <row r="124" spans="2:17" x14ac:dyDescent="0.25">
      <c r="B124" s="62">
        <v>42564</v>
      </c>
      <c r="C124" s="70">
        <v>53.51</v>
      </c>
      <c r="D124" s="69">
        <v>25334860</v>
      </c>
      <c r="E124" s="66" t="s">
        <v>81</v>
      </c>
      <c r="F124" s="16">
        <f t="shared" si="7"/>
        <v>889</v>
      </c>
      <c r="G124" s="67" cm="1">
        <f t="array" ref="G124">INDEX(Date,MATCH(ROWS($F$5:$F124),Helper,0))</f>
        <v>41449</v>
      </c>
      <c r="H124" s="85">
        <f>INDEX(Price,MATCH(ROWS($F$5:$F124),Helper,0))</f>
        <v>33.715000000000003</v>
      </c>
      <c r="I124" s="91">
        <f>INDEX(Volume,MATCH(ROWS($F$5:$F124),Helper,0))</f>
        <v>56104910</v>
      </c>
      <c r="J124" s="97">
        <f>ROWS($F$5:$F124)</f>
        <v>120</v>
      </c>
      <c r="M124" s="16" t="e">
        <f t="shared" si="8"/>
        <v>#N/A</v>
      </c>
      <c r="N124" s="16" t="e">
        <f t="shared" si="6"/>
        <v>#N/A</v>
      </c>
      <c r="O124" s="72" t="e">
        <f t="shared" ca="1" si="9"/>
        <v>#N/A</v>
      </c>
      <c r="P124" s="100" t="e">
        <f>AVERAGE(INDEX($H$5:$H$1012,M124):INDEX($H$5:$H$1012,N124))</f>
        <v>#N/A</v>
      </c>
      <c r="Q124" s="101" t="e">
        <f>AVERAGE(INDEX($I$5:$I$1012,M124):INDEX($I$5:$I$1012,N124))</f>
        <v>#N/A</v>
      </c>
    </row>
    <row r="125" spans="2:17" x14ac:dyDescent="0.25">
      <c r="B125" s="62">
        <v>42563</v>
      </c>
      <c r="C125" s="70">
        <v>53.21</v>
      </c>
      <c r="D125" s="69">
        <v>27312600</v>
      </c>
      <c r="E125" s="66" t="s">
        <v>81</v>
      </c>
      <c r="F125" s="16">
        <f t="shared" si="7"/>
        <v>888</v>
      </c>
      <c r="G125" s="67" cm="1">
        <f t="array" ref="G125">INDEX(Date,MATCH(ROWS($F$5:$F125),Helper,0))</f>
        <v>41450</v>
      </c>
      <c r="H125" s="85">
        <f>INDEX(Price,MATCH(ROWS($F$5:$F125),Helper,0))</f>
        <v>33.67</v>
      </c>
      <c r="I125" s="91">
        <f>INDEX(Volume,MATCH(ROWS($F$5:$F125),Helper,0))</f>
        <v>44050890</v>
      </c>
      <c r="J125" s="97">
        <f>ROWS($F$5:$F125)</f>
        <v>121</v>
      </c>
      <c r="M125" s="16" t="e">
        <f t="shared" si="8"/>
        <v>#N/A</v>
      </c>
      <c r="N125" s="16" t="e">
        <f t="shared" si="6"/>
        <v>#N/A</v>
      </c>
      <c r="O125" s="72" t="e">
        <f t="shared" ca="1" si="9"/>
        <v>#N/A</v>
      </c>
      <c r="P125" s="100" t="e">
        <f>AVERAGE(INDEX($H$5:$H$1012,M125):INDEX($H$5:$H$1012,N125))</f>
        <v>#N/A</v>
      </c>
      <c r="Q125" s="101" t="e">
        <f>AVERAGE(INDEX($I$5:$I$1012,M125):INDEX($I$5:$I$1012,N125))</f>
        <v>#N/A</v>
      </c>
    </row>
    <row r="126" spans="2:17" x14ac:dyDescent="0.25">
      <c r="B126" s="62">
        <v>42562</v>
      </c>
      <c r="C126" s="70">
        <v>52.59</v>
      </c>
      <c r="D126" s="69">
        <v>21894550</v>
      </c>
      <c r="E126" s="66" t="s">
        <v>81</v>
      </c>
      <c r="F126" s="16">
        <f t="shared" si="7"/>
        <v>887</v>
      </c>
      <c r="G126" s="67" cm="1">
        <f t="array" ref="G126">INDEX(Date,MATCH(ROWS($F$5:$F126),Helper,0))</f>
        <v>41451</v>
      </c>
      <c r="H126" s="85">
        <f>INDEX(Price,MATCH(ROWS($F$5:$F126),Helper,0))</f>
        <v>34.35</v>
      </c>
      <c r="I126" s="91">
        <f>INDEX(Volume,MATCH(ROWS($F$5:$F126),Helper,0))</f>
        <v>48665440</v>
      </c>
      <c r="J126" s="97">
        <f>ROWS($F$5:$F126)</f>
        <v>122</v>
      </c>
      <c r="M126" s="16" t="e">
        <f t="shared" si="8"/>
        <v>#N/A</v>
      </c>
      <c r="N126" s="16" t="e">
        <f t="shared" si="6"/>
        <v>#N/A</v>
      </c>
      <c r="O126" s="72" t="e">
        <f t="shared" ca="1" si="9"/>
        <v>#N/A</v>
      </c>
      <c r="P126" s="100" t="e">
        <f>AVERAGE(INDEX($H$5:$H$1012,M126):INDEX($H$5:$H$1012,N126))</f>
        <v>#N/A</v>
      </c>
      <c r="Q126" s="101" t="e">
        <f>AVERAGE(INDEX($I$5:$I$1012,M126):INDEX($I$5:$I$1012,N126))</f>
        <v>#N/A</v>
      </c>
    </row>
    <row r="127" spans="2:17" x14ac:dyDescent="0.25">
      <c r="B127" s="62">
        <v>42559</v>
      </c>
      <c r="C127" s="70">
        <v>52.3</v>
      </c>
      <c r="D127" s="69">
        <v>28390820</v>
      </c>
      <c r="E127" s="66" t="s">
        <v>81</v>
      </c>
      <c r="F127" s="16">
        <f t="shared" si="7"/>
        <v>886</v>
      </c>
      <c r="G127" s="67" cm="1">
        <f t="array" ref="G127">INDEX(Date,MATCH(ROWS($F$5:$F127),Helper,0))</f>
        <v>41452</v>
      </c>
      <c r="H127" s="85">
        <f>INDEX(Price,MATCH(ROWS($F$5:$F127),Helper,0))</f>
        <v>34.619999999999997</v>
      </c>
      <c r="I127" s="91">
        <f>INDEX(Volume,MATCH(ROWS($F$5:$F127),Helper,0))</f>
        <v>28989490</v>
      </c>
      <c r="J127" s="97">
        <f>ROWS($F$5:$F127)</f>
        <v>123</v>
      </c>
      <c r="M127" s="16" t="e">
        <f t="shared" si="8"/>
        <v>#N/A</v>
      </c>
      <c r="N127" s="16" t="e">
        <f t="shared" si="6"/>
        <v>#N/A</v>
      </c>
      <c r="O127" s="72" t="e">
        <f t="shared" ca="1" si="9"/>
        <v>#N/A</v>
      </c>
      <c r="P127" s="100" t="e">
        <f>AVERAGE(INDEX($H$5:$H$1012,M127):INDEX($H$5:$H$1012,N127))</f>
        <v>#N/A</v>
      </c>
      <c r="Q127" s="101" t="e">
        <f>AVERAGE(INDEX($I$5:$I$1012,M127):INDEX($I$5:$I$1012,N127))</f>
        <v>#N/A</v>
      </c>
    </row>
    <row r="128" spans="2:17" x14ac:dyDescent="0.25">
      <c r="B128" s="62">
        <v>42558</v>
      </c>
      <c r="C128" s="70">
        <v>51.38</v>
      </c>
      <c r="D128" s="69">
        <v>19582210</v>
      </c>
      <c r="E128" s="66" t="s">
        <v>81</v>
      </c>
      <c r="F128" s="16">
        <f t="shared" si="7"/>
        <v>885</v>
      </c>
      <c r="G128" s="67" cm="1">
        <f t="array" ref="G128">INDEX(Date,MATCH(ROWS($F$5:$F128),Helper,0))</f>
        <v>41453</v>
      </c>
      <c r="H128" s="85">
        <f>INDEX(Price,MATCH(ROWS($F$5:$F128),Helper,0))</f>
        <v>34.545000000000002</v>
      </c>
      <c r="I128" s="91">
        <f>INDEX(Volume,MATCH(ROWS($F$5:$F128),Helper,0))</f>
        <v>65544350</v>
      </c>
      <c r="J128" s="97">
        <f>ROWS($F$5:$F128)</f>
        <v>124</v>
      </c>
      <c r="M128" s="16" t="e">
        <f t="shared" si="8"/>
        <v>#N/A</v>
      </c>
      <c r="N128" s="16" t="e">
        <f t="shared" si="6"/>
        <v>#N/A</v>
      </c>
      <c r="O128" s="72" t="e">
        <f t="shared" ca="1" si="9"/>
        <v>#N/A</v>
      </c>
      <c r="P128" s="100" t="e">
        <f>AVERAGE(INDEX($H$5:$H$1012,M128):INDEX($H$5:$H$1012,N128))</f>
        <v>#N/A</v>
      </c>
      <c r="Q128" s="101" t="e">
        <f>AVERAGE(INDEX($I$5:$I$1012,M128):INDEX($I$5:$I$1012,N128))</f>
        <v>#N/A</v>
      </c>
    </row>
    <row r="129" spans="2:17" x14ac:dyDescent="0.25">
      <c r="B129" s="62">
        <v>42557</v>
      </c>
      <c r="C129" s="70">
        <v>51.38</v>
      </c>
      <c r="D129" s="69">
        <v>28165990</v>
      </c>
      <c r="E129" s="66" t="s">
        <v>81</v>
      </c>
      <c r="F129" s="16">
        <f t="shared" si="7"/>
        <v>884</v>
      </c>
      <c r="G129" s="67" cm="1">
        <f t="array" ref="G129">INDEX(Date,MATCH(ROWS($F$5:$F129),Helper,0))</f>
        <v>41456</v>
      </c>
      <c r="H129" s="85">
        <f>INDEX(Price,MATCH(ROWS($F$5:$F129),Helper,0))</f>
        <v>34.36</v>
      </c>
      <c r="I129" s="91">
        <f>INDEX(Volume,MATCH(ROWS($F$5:$F129),Helper,0))</f>
        <v>31053200</v>
      </c>
      <c r="J129" s="97">
        <f>ROWS($F$5:$F129)</f>
        <v>125</v>
      </c>
      <c r="M129" s="16" t="e">
        <f t="shared" si="8"/>
        <v>#N/A</v>
      </c>
      <c r="N129" s="16" t="e">
        <f t="shared" si="6"/>
        <v>#N/A</v>
      </c>
      <c r="O129" s="72" t="e">
        <f t="shared" ca="1" si="9"/>
        <v>#N/A</v>
      </c>
      <c r="P129" s="100" t="e">
        <f>AVERAGE(INDEX($H$5:$H$1012,M129):INDEX($H$5:$H$1012,N129))</f>
        <v>#N/A</v>
      </c>
      <c r="Q129" s="101" t="e">
        <f>AVERAGE(INDEX($I$5:$I$1012,M129):INDEX($I$5:$I$1012,N129))</f>
        <v>#N/A</v>
      </c>
    </row>
    <row r="130" spans="2:17" x14ac:dyDescent="0.25">
      <c r="B130" s="62">
        <v>42556</v>
      </c>
      <c r="C130" s="70">
        <v>51.17</v>
      </c>
      <c r="D130" s="69">
        <v>24781550</v>
      </c>
      <c r="E130" s="66" t="s">
        <v>81</v>
      </c>
      <c r="F130" s="16">
        <f t="shared" si="7"/>
        <v>883</v>
      </c>
      <c r="G130" s="67" cm="1">
        <f t="array" ref="G130">INDEX(Date,MATCH(ROWS($F$5:$F130),Helper,0))</f>
        <v>41457</v>
      </c>
      <c r="H130" s="85">
        <f>INDEX(Price,MATCH(ROWS($F$5:$F130),Helper,0))</f>
        <v>33.94</v>
      </c>
      <c r="I130" s="91">
        <f>INDEX(Volume,MATCH(ROWS($F$5:$F130),Helper,0))</f>
        <v>37629320</v>
      </c>
      <c r="J130" s="97">
        <f>ROWS($F$5:$F130)</f>
        <v>126</v>
      </c>
      <c r="M130" s="16" t="e">
        <f t="shared" si="8"/>
        <v>#N/A</v>
      </c>
      <c r="N130" s="16" t="e">
        <f t="shared" si="6"/>
        <v>#N/A</v>
      </c>
      <c r="O130" s="72" t="e">
        <f t="shared" ca="1" si="9"/>
        <v>#N/A</v>
      </c>
      <c r="P130" s="100" t="e">
        <f>AVERAGE(INDEX($H$5:$H$1012,M130):INDEX($H$5:$H$1012,N130))</f>
        <v>#N/A</v>
      </c>
      <c r="Q130" s="101" t="e">
        <f>AVERAGE(INDEX($I$5:$I$1012,M130):INDEX($I$5:$I$1012,N130))</f>
        <v>#N/A</v>
      </c>
    </row>
    <row r="131" spans="2:17" x14ac:dyDescent="0.25">
      <c r="B131" s="62">
        <v>42552</v>
      </c>
      <c r="C131" s="70">
        <v>51.16</v>
      </c>
      <c r="D131" s="69">
        <v>21398770</v>
      </c>
      <c r="E131" s="66" t="s">
        <v>81</v>
      </c>
      <c r="F131" s="16">
        <f t="shared" si="7"/>
        <v>882</v>
      </c>
      <c r="G131" s="67" cm="1">
        <f t="array" ref="G131">INDEX(Date,MATCH(ROWS($F$5:$F131),Helper,0))</f>
        <v>41458</v>
      </c>
      <c r="H131" s="85">
        <f>INDEX(Price,MATCH(ROWS($F$5:$F131),Helper,0))</f>
        <v>34.01</v>
      </c>
      <c r="I131" s="91">
        <f>INDEX(Volume,MATCH(ROWS($F$5:$F131),Helper,0))</f>
        <v>15994380</v>
      </c>
      <c r="J131" s="97">
        <f>ROWS($F$5:$F131)</f>
        <v>127</v>
      </c>
      <c r="M131" s="16" t="e">
        <f t="shared" si="8"/>
        <v>#N/A</v>
      </c>
      <c r="N131" s="16" t="e">
        <f t="shared" si="6"/>
        <v>#N/A</v>
      </c>
      <c r="O131" s="72" t="e">
        <f t="shared" ca="1" si="9"/>
        <v>#N/A</v>
      </c>
      <c r="P131" s="100" t="e">
        <f>AVERAGE(INDEX($H$5:$H$1012,M131):INDEX($H$5:$H$1012,N131))</f>
        <v>#N/A</v>
      </c>
      <c r="Q131" s="101" t="e">
        <f>AVERAGE(INDEX($I$5:$I$1012,M131):INDEX($I$5:$I$1012,N131))</f>
        <v>#N/A</v>
      </c>
    </row>
    <row r="132" spans="2:17" x14ac:dyDescent="0.25">
      <c r="B132" s="62">
        <v>42551</v>
      </c>
      <c r="C132" s="70">
        <v>51.17</v>
      </c>
      <c r="D132" s="69">
        <v>28524020</v>
      </c>
      <c r="E132" s="66" t="s">
        <v>81</v>
      </c>
      <c r="F132" s="16">
        <f t="shared" si="7"/>
        <v>881</v>
      </c>
      <c r="G132" s="67" cm="1">
        <f t="array" ref="G132">INDEX(Date,MATCH(ROWS($F$5:$F132),Helper,0))</f>
        <v>41460</v>
      </c>
      <c r="H132" s="85">
        <f>INDEX(Price,MATCH(ROWS($F$5:$F132),Helper,0))</f>
        <v>34.21</v>
      </c>
      <c r="I132" s="91">
        <f>INDEX(Volume,MATCH(ROWS($F$5:$F132),Helper,0))</f>
        <v>26085600</v>
      </c>
      <c r="J132" s="97">
        <f>ROWS($F$5:$F132)</f>
        <v>128</v>
      </c>
      <c r="M132" s="16" t="e">
        <f t="shared" si="8"/>
        <v>#N/A</v>
      </c>
      <c r="N132" s="16" t="e">
        <f t="shared" si="6"/>
        <v>#N/A</v>
      </c>
      <c r="O132" s="72" t="e">
        <f t="shared" ca="1" si="9"/>
        <v>#N/A</v>
      </c>
      <c r="P132" s="100" t="e">
        <f>AVERAGE(INDEX($H$5:$H$1012,M132):INDEX($H$5:$H$1012,N132))</f>
        <v>#N/A</v>
      </c>
      <c r="Q132" s="101" t="e">
        <f>AVERAGE(INDEX($I$5:$I$1012,M132):INDEX($I$5:$I$1012,N132))</f>
        <v>#N/A</v>
      </c>
    </row>
    <row r="133" spans="2:17" x14ac:dyDescent="0.25">
      <c r="B133" s="62">
        <v>42550</v>
      </c>
      <c r="C133" s="70">
        <v>50.54</v>
      </c>
      <c r="D133" s="69">
        <v>31287260</v>
      </c>
      <c r="E133" s="66" t="s">
        <v>81</v>
      </c>
      <c r="F133" s="16">
        <f t="shared" si="7"/>
        <v>880</v>
      </c>
      <c r="G133" s="67" cm="1">
        <f t="array" ref="G133">INDEX(Date,MATCH(ROWS($F$5:$F133),Helper,0))</f>
        <v>41463</v>
      </c>
      <c r="H133" s="85">
        <f>INDEX(Price,MATCH(ROWS($F$5:$F133),Helper,0))</f>
        <v>34.325000000000003</v>
      </c>
      <c r="I133" s="91">
        <f>INDEX(Volume,MATCH(ROWS($F$5:$F133),Helper,0))</f>
        <v>32357160</v>
      </c>
      <c r="J133" s="97">
        <f>ROWS($F$5:$F133)</f>
        <v>129</v>
      </c>
      <c r="M133" s="16" t="e">
        <f t="shared" si="8"/>
        <v>#N/A</v>
      </c>
      <c r="N133" s="16" t="e">
        <f t="shared" si="6"/>
        <v>#N/A</v>
      </c>
      <c r="O133" s="72" t="e">
        <f t="shared" ca="1" si="9"/>
        <v>#N/A</v>
      </c>
      <c r="P133" s="100" t="e">
        <f>AVERAGE(INDEX($H$5:$H$1012,M133):INDEX($H$5:$H$1012,N133))</f>
        <v>#N/A</v>
      </c>
      <c r="Q133" s="101" t="e">
        <f>AVERAGE(INDEX($I$5:$I$1012,M133):INDEX($I$5:$I$1012,N133))</f>
        <v>#N/A</v>
      </c>
    </row>
    <row r="134" spans="2:17" x14ac:dyDescent="0.25">
      <c r="B134" s="62">
        <v>42549</v>
      </c>
      <c r="C134" s="70">
        <v>49.44</v>
      </c>
      <c r="D134" s="69">
        <v>38132040</v>
      </c>
      <c r="E134" s="66" t="s">
        <v>81</v>
      </c>
      <c r="F134" s="16">
        <f t="shared" si="7"/>
        <v>879</v>
      </c>
      <c r="G134" s="67" cm="1">
        <f t="array" ref="G134">INDEX(Date,MATCH(ROWS($F$5:$F134),Helper,0))</f>
        <v>41464</v>
      </c>
      <c r="H134" s="85">
        <f>INDEX(Price,MATCH(ROWS($F$5:$F134),Helper,0))</f>
        <v>34.35</v>
      </c>
      <c r="I134" s="91">
        <f>INDEX(Volume,MATCH(ROWS($F$5:$F134),Helper,0))</f>
        <v>25318500</v>
      </c>
      <c r="J134" s="97">
        <f>ROWS($F$5:$F134)</f>
        <v>130</v>
      </c>
      <c r="M134" s="16" t="e">
        <f t="shared" si="8"/>
        <v>#N/A</v>
      </c>
      <c r="N134" s="16" t="e">
        <f t="shared" ref="N134:N197" si="10">MATCH(L134,$G$5:$G$1012,1)</f>
        <v>#N/A</v>
      </c>
      <c r="O134" s="72" t="e">
        <f t="shared" ca="1" si="9"/>
        <v>#N/A</v>
      </c>
      <c r="P134" s="100" t="e">
        <f>AVERAGE(INDEX($H$5:$H$1012,M134):INDEX($H$5:$H$1012,N134))</f>
        <v>#N/A</v>
      </c>
      <c r="Q134" s="101" t="e">
        <f>AVERAGE(INDEX($I$5:$I$1012,M134):INDEX($I$5:$I$1012,N134))</f>
        <v>#N/A</v>
      </c>
    </row>
    <row r="135" spans="2:17" x14ac:dyDescent="0.25">
      <c r="B135" s="62">
        <v>42548</v>
      </c>
      <c r="C135" s="70">
        <v>48.43</v>
      </c>
      <c r="D135" s="69">
        <v>50308070</v>
      </c>
      <c r="E135" s="66" t="s">
        <v>81</v>
      </c>
      <c r="F135" s="16">
        <f t="shared" ref="F135:F198" si="11">F134-1</f>
        <v>878</v>
      </c>
      <c r="G135" s="67" cm="1">
        <f t="array" ref="G135">INDEX(Date,MATCH(ROWS($F$5:$F135),Helper,0))</f>
        <v>41465</v>
      </c>
      <c r="H135" s="85">
        <f>INDEX(Price,MATCH(ROWS($F$5:$F135),Helper,0))</f>
        <v>34.700000000000003</v>
      </c>
      <c r="I135" s="91">
        <f>INDEX(Volume,MATCH(ROWS($F$5:$F135),Helper,0))</f>
        <v>29844420</v>
      </c>
      <c r="J135" s="97">
        <f>ROWS($F$5:$F135)</f>
        <v>131</v>
      </c>
      <c r="M135" s="16" t="e">
        <f t="shared" ref="M135:M198" si="12">N134+1</f>
        <v>#N/A</v>
      </c>
      <c r="N135" s="16" t="e">
        <f t="shared" si="10"/>
        <v>#N/A</v>
      </c>
      <c r="O135" s="72" t="e">
        <f t="shared" ref="O135:O198" ca="1" si="13">SUM(OFFSET($H$5,M135-$M$5,0,N135-N134, 1))</f>
        <v>#N/A</v>
      </c>
      <c r="P135" s="100" t="e">
        <f>AVERAGE(INDEX($H$5:$H$1012,M135):INDEX($H$5:$H$1012,N135))</f>
        <v>#N/A</v>
      </c>
      <c r="Q135" s="101" t="e">
        <f>AVERAGE(INDEX($I$5:$I$1012,M135):INDEX($I$5:$I$1012,N135))</f>
        <v>#N/A</v>
      </c>
    </row>
    <row r="136" spans="2:17" x14ac:dyDescent="0.25">
      <c r="B136" s="62">
        <v>42545</v>
      </c>
      <c r="C136" s="70">
        <v>49.83</v>
      </c>
      <c r="D136" s="69">
        <v>133456500</v>
      </c>
      <c r="E136" s="66" t="s">
        <v>81</v>
      </c>
      <c r="F136" s="16">
        <f t="shared" si="11"/>
        <v>877</v>
      </c>
      <c r="G136" s="67" cm="1">
        <f t="array" ref="G136">INDEX(Date,MATCH(ROWS($F$5:$F136),Helper,0))</f>
        <v>41466</v>
      </c>
      <c r="H136" s="85">
        <f>INDEX(Price,MATCH(ROWS($F$5:$F136),Helper,0))</f>
        <v>35.685000000000002</v>
      </c>
      <c r="I136" s="91">
        <f>INDEX(Volume,MATCH(ROWS($F$5:$F136),Helper,0))</f>
        <v>53608830</v>
      </c>
      <c r="J136" s="97">
        <f>ROWS($F$5:$F136)</f>
        <v>132</v>
      </c>
      <c r="M136" s="16" t="e">
        <f t="shared" si="12"/>
        <v>#N/A</v>
      </c>
      <c r="N136" s="16" t="e">
        <f t="shared" si="10"/>
        <v>#N/A</v>
      </c>
      <c r="O136" s="72" t="e">
        <f t="shared" ca="1" si="13"/>
        <v>#N/A</v>
      </c>
      <c r="P136" s="100" t="e">
        <f>AVERAGE(INDEX($H$5:$H$1012,M136):INDEX($H$5:$H$1012,N136))</f>
        <v>#N/A</v>
      </c>
      <c r="Q136" s="101" t="e">
        <f>AVERAGE(INDEX($I$5:$I$1012,M136):INDEX($I$5:$I$1012,N136))</f>
        <v>#N/A</v>
      </c>
    </row>
    <row r="137" spans="2:17" x14ac:dyDescent="0.25">
      <c r="B137" s="62">
        <v>42544</v>
      </c>
      <c r="C137" s="70">
        <v>51.91</v>
      </c>
      <c r="D137" s="69">
        <v>28960330</v>
      </c>
      <c r="E137" s="66" t="s">
        <v>81</v>
      </c>
      <c r="F137" s="16">
        <f t="shared" si="11"/>
        <v>876</v>
      </c>
      <c r="G137" s="67" cm="1">
        <f t="array" ref="G137">INDEX(Date,MATCH(ROWS($F$5:$F137),Helper,0))</f>
        <v>41467</v>
      </c>
      <c r="H137" s="85">
        <f>INDEX(Price,MATCH(ROWS($F$5:$F137),Helper,0))</f>
        <v>35.67</v>
      </c>
      <c r="I137" s="91">
        <f>INDEX(Volume,MATCH(ROWS($F$5:$F137),Helper,0))</f>
        <v>35500560</v>
      </c>
      <c r="J137" s="97">
        <f>ROWS($F$5:$F137)</f>
        <v>133</v>
      </c>
      <c r="M137" s="16" t="e">
        <f t="shared" si="12"/>
        <v>#N/A</v>
      </c>
      <c r="N137" s="16" t="e">
        <f t="shared" si="10"/>
        <v>#N/A</v>
      </c>
      <c r="O137" s="72" t="e">
        <f t="shared" ca="1" si="13"/>
        <v>#N/A</v>
      </c>
      <c r="P137" s="100" t="e">
        <f>AVERAGE(INDEX($H$5:$H$1012,M137):INDEX($H$5:$H$1012,N137))</f>
        <v>#N/A</v>
      </c>
      <c r="Q137" s="101" t="e">
        <f>AVERAGE(INDEX($I$5:$I$1012,M137):INDEX($I$5:$I$1012,N137))</f>
        <v>#N/A</v>
      </c>
    </row>
    <row r="138" spans="2:17" x14ac:dyDescent="0.25">
      <c r="B138" s="62">
        <v>42543</v>
      </c>
      <c r="C138" s="70">
        <v>50.99</v>
      </c>
      <c r="D138" s="69">
        <v>28801660</v>
      </c>
      <c r="E138" s="66" t="s">
        <v>81</v>
      </c>
      <c r="F138" s="16">
        <f t="shared" si="11"/>
        <v>875</v>
      </c>
      <c r="G138" s="67" cm="1">
        <f t="array" ref="G138">INDEX(Date,MATCH(ROWS($F$5:$F138),Helper,0))</f>
        <v>41470</v>
      </c>
      <c r="H138" s="85">
        <f>INDEX(Price,MATCH(ROWS($F$5:$F138),Helper,0))</f>
        <v>36.17</v>
      </c>
      <c r="I138" s="91">
        <f>INDEX(Volume,MATCH(ROWS($F$5:$F138),Helper,0))</f>
        <v>34137810</v>
      </c>
      <c r="J138" s="97">
        <f>ROWS($F$5:$F138)</f>
        <v>134</v>
      </c>
      <c r="M138" s="16" t="e">
        <f t="shared" si="12"/>
        <v>#N/A</v>
      </c>
      <c r="N138" s="16" t="e">
        <f t="shared" si="10"/>
        <v>#N/A</v>
      </c>
      <c r="O138" s="72" t="e">
        <f t="shared" ca="1" si="13"/>
        <v>#N/A</v>
      </c>
      <c r="P138" s="100" t="e">
        <f>AVERAGE(INDEX($H$5:$H$1012,M138):INDEX($H$5:$H$1012,N138))</f>
        <v>#N/A</v>
      </c>
      <c r="Q138" s="101" t="e">
        <f>AVERAGE(INDEX($I$5:$I$1012,M138):INDEX($I$5:$I$1012,N138))</f>
        <v>#N/A</v>
      </c>
    </row>
    <row r="139" spans="2:17" x14ac:dyDescent="0.25">
      <c r="B139" s="62">
        <v>42542</v>
      </c>
      <c r="C139" s="70">
        <v>51.19</v>
      </c>
      <c r="D139" s="69">
        <v>34075570</v>
      </c>
      <c r="E139" s="66" t="s">
        <v>81</v>
      </c>
      <c r="F139" s="16">
        <f t="shared" si="11"/>
        <v>874</v>
      </c>
      <c r="G139" s="67" cm="1">
        <f t="array" ref="G139">INDEX(Date,MATCH(ROWS($F$5:$F139),Helper,0))</f>
        <v>41471</v>
      </c>
      <c r="H139" s="85">
        <f>INDEX(Price,MATCH(ROWS($F$5:$F139),Helper,0))</f>
        <v>36.270000000000003</v>
      </c>
      <c r="I139" s="91">
        <f>INDEX(Volume,MATCH(ROWS($F$5:$F139),Helper,0))</f>
        <v>36378100</v>
      </c>
      <c r="J139" s="97">
        <f>ROWS($F$5:$F139)</f>
        <v>135</v>
      </c>
      <c r="M139" s="16" t="e">
        <f t="shared" si="12"/>
        <v>#N/A</v>
      </c>
      <c r="N139" s="16" t="e">
        <f t="shared" si="10"/>
        <v>#N/A</v>
      </c>
      <c r="O139" s="72" t="e">
        <f t="shared" ca="1" si="13"/>
        <v>#N/A</v>
      </c>
      <c r="P139" s="100" t="e">
        <f>AVERAGE(INDEX($H$5:$H$1012,M139):INDEX($H$5:$H$1012,N139))</f>
        <v>#N/A</v>
      </c>
      <c r="Q139" s="101" t="e">
        <f>AVERAGE(INDEX($I$5:$I$1012,M139):INDEX($I$5:$I$1012,N139))</f>
        <v>#N/A</v>
      </c>
    </row>
    <row r="140" spans="2:17" x14ac:dyDescent="0.25">
      <c r="B140" s="62">
        <v>42541</v>
      </c>
      <c r="C140" s="70">
        <v>50.07</v>
      </c>
      <c r="D140" s="69">
        <v>35597220</v>
      </c>
      <c r="E140" s="66" t="s">
        <v>81</v>
      </c>
      <c r="F140" s="16">
        <f t="shared" si="11"/>
        <v>873</v>
      </c>
      <c r="G140" s="67" cm="1">
        <f t="array" ref="G140">INDEX(Date,MATCH(ROWS($F$5:$F140),Helper,0))</f>
        <v>41472</v>
      </c>
      <c r="H140" s="85">
        <f>INDEX(Price,MATCH(ROWS($F$5:$F140),Helper,0))</f>
        <v>35.74</v>
      </c>
      <c r="I140" s="91">
        <f>INDEX(Volume,MATCH(ROWS($F$5:$F140),Helper,0))</f>
        <v>37280170</v>
      </c>
      <c r="J140" s="97">
        <f>ROWS($F$5:$F140)</f>
        <v>136</v>
      </c>
      <c r="M140" s="16" t="e">
        <f t="shared" si="12"/>
        <v>#N/A</v>
      </c>
      <c r="N140" s="16" t="e">
        <f t="shared" si="10"/>
        <v>#N/A</v>
      </c>
      <c r="O140" s="72" t="e">
        <f t="shared" ca="1" si="13"/>
        <v>#N/A</v>
      </c>
      <c r="P140" s="100" t="e">
        <f>AVERAGE(INDEX($H$5:$H$1012,M140):INDEX($H$5:$H$1012,N140))</f>
        <v>#N/A</v>
      </c>
      <c r="Q140" s="101" t="e">
        <f>AVERAGE(INDEX($I$5:$I$1012,M140):INDEX($I$5:$I$1012,N140))</f>
        <v>#N/A</v>
      </c>
    </row>
    <row r="141" spans="2:17" x14ac:dyDescent="0.25">
      <c r="B141" s="62">
        <v>42538</v>
      </c>
      <c r="C141" s="70">
        <v>50.13</v>
      </c>
      <c r="D141" s="69">
        <v>45675100</v>
      </c>
      <c r="E141" s="66" t="s">
        <v>81</v>
      </c>
      <c r="F141" s="16">
        <f t="shared" si="11"/>
        <v>872</v>
      </c>
      <c r="G141" s="67" cm="1">
        <f t="array" ref="G141">INDEX(Date,MATCH(ROWS($F$5:$F141),Helper,0))</f>
        <v>41473</v>
      </c>
      <c r="H141" s="85">
        <f>INDEX(Price,MATCH(ROWS($F$5:$F141),Helper,0))</f>
        <v>35.44</v>
      </c>
      <c r="I141" s="91">
        <f>INDEX(Volume,MATCH(ROWS($F$5:$F141),Helper,0))</f>
        <v>48522740</v>
      </c>
      <c r="J141" s="97">
        <f>ROWS($F$5:$F141)</f>
        <v>137</v>
      </c>
      <c r="M141" s="16" t="e">
        <f t="shared" si="12"/>
        <v>#N/A</v>
      </c>
      <c r="N141" s="16" t="e">
        <f t="shared" si="10"/>
        <v>#N/A</v>
      </c>
      <c r="O141" s="72" t="e">
        <f t="shared" ca="1" si="13"/>
        <v>#N/A</v>
      </c>
      <c r="P141" s="100" t="e">
        <f>AVERAGE(INDEX($H$5:$H$1012,M141):INDEX($H$5:$H$1012,N141))</f>
        <v>#N/A</v>
      </c>
      <c r="Q141" s="101" t="e">
        <f>AVERAGE(INDEX($I$5:$I$1012,M141):INDEX($I$5:$I$1012,N141))</f>
        <v>#N/A</v>
      </c>
    </row>
    <row r="142" spans="2:17" x14ac:dyDescent="0.25">
      <c r="B142" s="62">
        <v>42537</v>
      </c>
      <c r="C142" s="70">
        <v>50.39</v>
      </c>
      <c r="D142" s="69">
        <v>31104460</v>
      </c>
      <c r="E142" s="66" t="s">
        <v>81</v>
      </c>
      <c r="F142" s="16">
        <f t="shared" si="11"/>
        <v>871</v>
      </c>
      <c r="G142" s="67" cm="1">
        <f t="array" ref="G142">INDEX(Date,MATCH(ROWS($F$5:$F142),Helper,0))</f>
        <v>41474</v>
      </c>
      <c r="H142" s="85">
        <f>INDEX(Price,MATCH(ROWS($F$5:$F142),Helper,0))</f>
        <v>31.4</v>
      </c>
      <c r="I142" s="91">
        <f>INDEX(Volume,MATCH(ROWS($F$5:$F142),Helper,0))</f>
        <v>247534200</v>
      </c>
      <c r="J142" s="97">
        <f>ROWS($F$5:$F142)</f>
        <v>138</v>
      </c>
      <c r="M142" s="16" t="e">
        <f t="shared" si="12"/>
        <v>#N/A</v>
      </c>
      <c r="N142" s="16" t="e">
        <f t="shared" si="10"/>
        <v>#N/A</v>
      </c>
      <c r="O142" s="72" t="e">
        <f t="shared" ca="1" si="13"/>
        <v>#N/A</v>
      </c>
      <c r="P142" s="100" t="e">
        <f>AVERAGE(INDEX($H$5:$H$1012,M142):INDEX($H$5:$H$1012,N142))</f>
        <v>#N/A</v>
      </c>
      <c r="Q142" s="101" t="e">
        <f>AVERAGE(INDEX($I$5:$I$1012,M142):INDEX($I$5:$I$1012,N142))</f>
        <v>#N/A</v>
      </c>
    </row>
    <row r="143" spans="2:17" x14ac:dyDescent="0.25">
      <c r="B143" s="62">
        <v>42536</v>
      </c>
      <c r="C143" s="70">
        <v>49.69</v>
      </c>
      <c r="D143" s="69">
        <v>33718830</v>
      </c>
      <c r="E143" s="66" t="s">
        <v>81</v>
      </c>
      <c r="F143" s="16">
        <f t="shared" si="11"/>
        <v>870</v>
      </c>
      <c r="G143" s="67" cm="1">
        <f t="array" ref="G143">INDEX(Date,MATCH(ROWS($F$5:$F143),Helper,0))</f>
        <v>41477</v>
      </c>
      <c r="H143" s="85">
        <f>INDEX(Price,MATCH(ROWS($F$5:$F143),Helper,0))</f>
        <v>32.01</v>
      </c>
      <c r="I143" s="91">
        <f>INDEX(Volume,MATCH(ROWS($F$5:$F143),Helper,0))</f>
        <v>78966800</v>
      </c>
      <c r="J143" s="97">
        <f>ROWS($F$5:$F143)</f>
        <v>139</v>
      </c>
      <c r="M143" s="16" t="e">
        <f t="shared" si="12"/>
        <v>#N/A</v>
      </c>
      <c r="N143" s="16" t="e">
        <f t="shared" si="10"/>
        <v>#N/A</v>
      </c>
      <c r="O143" s="72" t="e">
        <f t="shared" ca="1" si="13"/>
        <v>#N/A</v>
      </c>
      <c r="P143" s="100" t="e">
        <f>AVERAGE(INDEX($H$5:$H$1012,M143):INDEX($H$5:$H$1012,N143))</f>
        <v>#N/A</v>
      </c>
      <c r="Q143" s="101" t="e">
        <f>AVERAGE(INDEX($I$5:$I$1012,M143):INDEX($I$5:$I$1012,N143))</f>
        <v>#N/A</v>
      </c>
    </row>
    <row r="144" spans="2:17" x14ac:dyDescent="0.25">
      <c r="B144" s="62">
        <v>42535</v>
      </c>
      <c r="C144" s="70">
        <v>49.83</v>
      </c>
      <c r="D144" s="69">
        <v>42568290</v>
      </c>
      <c r="E144" s="66" t="s">
        <v>81</v>
      </c>
      <c r="F144" s="16">
        <f t="shared" si="11"/>
        <v>869</v>
      </c>
      <c r="G144" s="67" cm="1">
        <f t="array" ref="G144">INDEX(Date,MATCH(ROWS($F$5:$F144),Helper,0))</f>
        <v>41478</v>
      </c>
      <c r="H144" s="85">
        <f>INDEX(Price,MATCH(ROWS($F$5:$F144),Helper,0))</f>
        <v>31.82</v>
      </c>
      <c r="I144" s="91">
        <f>INDEX(Volume,MATCH(ROWS($F$5:$F144),Helper,0))</f>
        <v>65809130</v>
      </c>
      <c r="J144" s="97">
        <f>ROWS($F$5:$F144)</f>
        <v>140</v>
      </c>
      <c r="M144" s="16" t="e">
        <f t="shared" si="12"/>
        <v>#N/A</v>
      </c>
      <c r="N144" s="16" t="e">
        <f t="shared" si="10"/>
        <v>#N/A</v>
      </c>
      <c r="O144" s="72" t="e">
        <f t="shared" ca="1" si="13"/>
        <v>#N/A</v>
      </c>
      <c r="P144" s="100" t="e">
        <f>AVERAGE(INDEX($H$5:$H$1012,M144):INDEX($H$5:$H$1012,N144))</f>
        <v>#N/A</v>
      </c>
      <c r="Q144" s="101" t="e">
        <f>AVERAGE(INDEX($I$5:$I$1012,M144):INDEX($I$5:$I$1012,N144))</f>
        <v>#N/A</v>
      </c>
    </row>
    <row r="145" spans="2:17" x14ac:dyDescent="0.25">
      <c r="B145" s="62">
        <v>42534</v>
      </c>
      <c r="C145" s="70">
        <v>50.14</v>
      </c>
      <c r="D145" s="69">
        <v>83206230</v>
      </c>
      <c r="E145" s="66" t="s">
        <v>81</v>
      </c>
      <c r="F145" s="16">
        <f t="shared" si="11"/>
        <v>868</v>
      </c>
      <c r="G145" s="67" cm="1">
        <f t="array" ref="G145">INDEX(Date,MATCH(ROWS($F$5:$F145),Helper,0))</f>
        <v>41479</v>
      </c>
      <c r="H145" s="85">
        <f>INDEX(Price,MATCH(ROWS($F$5:$F145),Helper,0))</f>
        <v>31.96</v>
      </c>
      <c r="I145" s="91">
        <f>INDEX(Volume,MATCH(ROWS($F$5:$F145),Helper,0))</f>
        <v>52798940</v>
      </c>
      <c r="J145" s="97">
        <f>ROWS($F$5:$F145)</f>
        <v>141</v>
      </c>
      <c r="M145" s="16" t="e">
        <f t="shared" si="12"/>
        <v>#N/A</v>
      </c>
      <c r="N145" s="16" t="e">
        <f t="shared" si="10"/>
        <v>#N/A</v>
      </c>
      <c r="O145" s="72" t="e">
        <f t="shared" ca="1" si="13"/>
        <v>#N/A</v>
      </c>
      <c r="P145" s="100" t="e">
        <f>AVERAGE(INDEX($H$5:$H$1012,M145):INDEX($H$5:$H$1012,N145))</f>
        <v>#N/A</v>
      </c>
      <c r="Q145" s="101" t="e">
        <f>AVERAGE(INDEX($I$5:$I$1012,M145):INDEX($I$5:$I$1012,N145))</f>
        <v>#N/A</v>
      </c>
    </row>
    <row r="146" spans="2:17" x14ac:dyDescent="0.25">
      <c r="B146" s="62">
        <v>42531</v>
      </c>
      <c r="C146" s="70">
        <v>51.48</v>
      </c>
      <c r="D146" s="69">
        <v>25833020</v>
      </c>
      <c r="E146" s="66" t="s">
        <v>81</v>
      </c>
      <c r="F146" s="16">
        <f t="shared" si="11"/>
        <v>867</v>
      </c>
      <c r="G146" s="67" cm="1">
        <f t="array" ref="G146">INDEX(Date,MATCH(ROWS($F$5:$F146),Helper,0))</f>
        <v>41480</v>
      </c>
      <c r="H146" s="85">
        <f>INDEX(Price,MATCH(ROWS($F$5:$F146),Helper,0))</f>
        <v>31.39</v>
      </c>
      <c r="I146" s="91">
        <f>INDEX(Volume,MATCH(ROWS($F$5:$F146),Helper,0))</f>
        <v>63206730</v>
      </c>
      <c r="J146" s="97">
        <f>ROWS($F$5:$F146)</f>
        <v>142</v>
      </c>
      <c r="M146" s="16" t="e">
        <f t="shared" si="12"/>
        <v>#N/A</v>
      </c>
      <c r="N146" s="16" t="e">
        <f t="shared" si="10"/>
        <v>#N/A</v>
      </c>
      <c r="O146" s="72" t="e">
        <f t="shared" ca="1" si="13"/>
        <v>#N/A</v>
      </c>
      <c r="P146" s="100" t="e">
        <f>AVERAGE(INDEX($H$5:$H$1012,M146):INDEX($H$5:$H$1012,N146))</f>
        <v>#N/A</v>
      </c>
      <c r="Q146" s="101" t="e">
        <f>AVERAGE(INDEX($I$5:$I$1012,M146):INDEX($I$5:$I$1012,N146))</f>
        <v>#N/A</v>
      </c>
    </row>
    <row r="147" spans="2:17" x14ac:dyDescent="0.25">
      <c r="B147" s="62">
        <v>42530</v>
      </c>
      <c r="C147" s="70">
        <v>51.62</v>
      </c>
      <c r="D147" s="69">
        <v>20303990</v>
      </c>
      <c r="E147" s="66" t="s">
        <v>81</v>
      </c>
      <c r="F147" s="16">
        <f t="shared" si="11"/>
        <v>866</v>
      </c>
      <c r="G147" s="67" cm="1">
        <f t="array" ref="G147">INDEX(Date,MATCH(ROWS($F$5:$F147),Helper,0))</f>
        <v>41481</v>
      </c>
      <c r="H147" s="85">
        <f>INDEX(Price,MATCH(ROWS($F$5:$F147),Helper,0))</f>
        <v>31.62</v>
      </c>
      <c r="I147" s="91">
        <f>INDEX(Volume,MATCH(ROWS($F$5:$F147),Helper,0))</f>
        <v>38631450</v>
      </c>
      <c r="J147" s="97">
        <f>ROWS($F$5:$F147)</f>
        <v>143</v>
      </c>
      <c r="M147" s="16" t="e">
        <f t="shared" si="12"/>
        <v>#N/A</v>
      </c>
      <c r="N147" s="16" t="e">
        <f t="shared" si="10"/>
        <v>#N/A</v>
      </c>
      <c r="O147" s="72" t="e">
        <f t="shared" ca="1" si="13"/>
        <v>#N/A</v>
      </c>
      <c r="P147" s="100" t="e">
        <f>AVERAGE(INDEX($H$5:$H$1012,M147):INDEX($H$5:$H$1012,N147))</f>
        <v>#N/A</v>
      </c>
      <c r="Q147" s="101" t="e">
        <f>AVERAGE(INDEX($I$5:$I$1012,M147):INDEX($I$5:$I$1012,N147))</f>
        <v>#N/A</v>
      </c>
    </row>
    <row r="148" spans="2:17" x14ac:dyDescent="0.25">
      <c r="B148" s="62">
        <v>42529</v>
      </c>
      <c r="C148" s="70">
        <v>52.04</v>
      </c>
      <c r="D148" s="69">
        <v>21127190</v>
      </c>
      <c r="E148" s="66" t="s">
        <v>81</v>
      </c>
      <c r="F148" s="16">
        <f t="shared" si="11"/>
        <v>865</v>
      </c>
      <c r="G148" s="67" cm="1">
        <f t="array" ref="G148">INDEX(Date,MATCH(ROWS($F$5:$F148),Helper,0))</f>
        <v>41484</v>
      </c>
      <c r="H148" s="85">
        <f>INDEX(Price,MATCH(ROWS($F$5:$F148),Helper,0))</f>
        <v>31.54</v>
      </c>
      <c r="I148" s="91">
        <f>INDEX(Volume,MATCH(ROWS($F$5:$F148),Helper,0))</f>
        <v>28870360</v>
      </c>
      <c r="J148" s="97">
        <f>ROWS($F$5:$F148)</f>
        <v>144</v>
      </c>
      <c r="M148" s="16" t="e">
        <f t="shared" si="12"/>
        <v>#N/A</v>
      </c>
      <c r="N148" s="16" t="e">
        <f t="shared" si="10"/>
        <v>#N/A</v>
      </c>
      <c r="O148" s="72" t="e">
        <f t="shared" ca="1" si="13"/>
        <v>#N/A</v>
      </c>
      <c r="P148" s="100" t="e">
        <f>AVERAGE(INDEX($H$5:$H$1012,M148):INDEX($H$5:$H$1012,N148))</f>
        <v>#N/A</v>
      </c>
      <c r="Q148" s="101" t="e">
        <f>AVERAGE(INDEX($I$5:$I$1012,M148):INDEX($I$5:$I$1012,N148))</f>
        <v>#N/A</v>
      </c>
    </row>
    <row r="149" spans="2:17" x14ac:dyDescent="0.25">
      <c r="B149" s="62">
        <v>42528</v>
      </c>
      <c r="C149" s="70">
        <v>52.1</v>
      </c>
      <c r="D149" s="69">
        <v>20798030</v>
      </c>
      <c r="E149" s="66" t="s">
        <v>81</v>
      </c>
      <c r="F149" s="16">
        <f t="shared" si="11"/>
        <v>864</v>
      </c>
      <c r="G149" s="67" cm="1">
        <f t="array" ref="G149">INDEX(Date,MATCH(ROWS($F$5:$F149),Helper,0))</f>
        <v>41485</v>
      </c>
      <c r="H149" s="85">
        <f>INDEX(Price,MATCH(ROWS($F$5:$F149),Helper,0))</f>
        <v>31.85</v>
      </c>
      <c r="I149" s="91">
        <f>INDEX(Volume,MATCH(ROWS($F$5:$F149),Helper,0))</f>
        <v>45799480</v>
      </c>
      <c r="J149" s="97">
        <f>ROWS($F$5:$F149)</f>
        <v>145</v>
      </c>
      <c r="M149" s="16" t="e">
        <f t="shared" si="12"/>
        <v>#N/A</v>
      </c>
      <c r="N149" s="16" t="e">
        <f t="shared" si="10"/>
        <v>#N/A</v>
      </c>
      <c r="O149" s="72" t="e">
        <f t="shared" ca="1" si="13"/>
        <v>#N/A</v>
      </c>
      <c r="P149" s="100" t="e">
        <f>AVERAGE(INDEX($H$5:$H$1012,M149):INDEX($H$5:$H$1012,N149))</f>
        <v>#N/A</v>
      </c>
      <c r="Q149" s="101" t="e">
        <f>AVERAGE(INDEX($I$5:$I$1012,M149):INDEX($I$5:$I$1012,N149))</f>
        <v>#N/A</v>
      </c>
    </row>
    <row r="150" spans="2:17" x14ac:dyDescent="0.25">
      <c r="B150" s="62">
        <v>42527</v>
      </c>
      <c r="C150" s="70">
        <v>52.13</v>
      </c>
      <c r="D150" s="69">
        <v>18137760</v>
      </c>
      <c r="E150" s="66" t="s">
        <v>81</v>
      </c>
      <c r="F150" s="16">
        <f t="shared" si="11"/>
        <v>863</v>
      </c>
      <c r="G150" s="67" cm="1">
        <f t="array" ref="G150">INDEX(Date,MATCH(ROWS($F$5:$F150),Helper,0))</f>
        <v>41486</v>
      </c>
      <c r="H150" s="85">
        <f>INDEX(Price,MATCH(ROWS($F$5:$F150),Helper,0))</f>
        <v>31.84</v>
      </c>
      <c r="I150" s="91">
        <f>INDEX(Volume,MATCH(ROWS($F$5:$F150),Helper,0))</f>
        <v>43898440</v>
      </c>
      <c r="J150" s="97">
        <f>ROWS($F$5:$F150)</f>
        <v>146</v>
      </c>
      <c r="M150" s="16" t="e">
        <f t="shared" si="12"/>
        <v>#N/A</v>
      </c>
      <c r="N150" s="16" t="e">
        <f t="shared" si="10"/>
        <v>#N/A</v>
      </c>
      <c r="O150" s="72" t="e">
        <f t="shared" ca="1" si="13"/>
        <v>#N/A</v>
      </c>
      <c r="P150" s="100" t="e">
        <f>AVERAGE(INDEX($H$5:$H$1012,M150):INDEX($H$5:$H$1012,N150))</f>
        <v>#N/A</v>
      </c>
      <c r="Q150" s="101" t="e">
        <f>AVERAGE(INDEX($I$5:$I$1012,M150):INDEX($I$5:$I$1012,N150))</f>
        <v>#N/A</v>
      </c>
    </row>
    <row r="151" spans="2:17" x14ac:dyDescent="0.25">
      <c r="B151" s="62">
        <v>42524</v>
      </c>
      <c r="C151" s="70">
        <v>51.79</v>
      </c>
      <c r="D151" s="69">
        <v>23254530</v>
      </c>
      <c r="E151" s="66" t="s">
        <v>81</v>
      </c>
      <c r="F151" s="16">
        <f t="shared" si="11"/>
        <v>862</v>
      </c>
      <c r="G151" s="67" cm="1">
        <f t="array" ref="G151">INDEX(Date,MATCH(ROWS($F$5:$F151),Helper,0))</f>
        <v>41487</v>
      </c>
      <c r="H151" s="85">
        <f>INDEX(Price,MATCH(ROWS($F$5:$F151),Helper,0))</f>
        <v>31.67</v>
      </c>
      <c r="I151" s="91">
        <f>INDEX(Volume,MATCH(ROWS($F$5:$F151),Helper,0))</f>
        <v>42499400</v>
      </c>
      <c r="J151" s="97">
        <f>ROWS($F$5:$F151)</f>
        <v>147</v>
      </c>
      <c r="M151" s="16" t="e">
        <f t="shared" si="12"/>
        <v>#N/A</v>
      </c>
      <c r="N151" s="16" t="e">
        <f t="shared" si="10"/>
        <v>#N/A</v>
      </c>
      <c r="O151" s="72" t="e">
        <f t="shared" ca="1" si="13"/>
        <v>#N/A</v>
      </c>
      <c r="P151" s="100" t="e">
        <f>AVERAGE(INDEX($H$5:$H$1012,M151):INDEX($H$5:$H$1012,N151))</f>
        <v>#N/A</v>
      </c>
      <c r="Q151" s="101" t="e">
        <f>AVERAGE(INDEX($I$5:$I$1012,M151):INDEX($I$5:$I$1012,N151))</f>
        <v>#N/A</v>
      </c>
    </row>
    <row r="152" spans="2:17" x14ac:dyDescent="0.25">
      <c r="B152" s="62">
        <v>42523</v>
      </c>
      <c r="C152" s="70">
        <v>52.48</v>
      </c>
      <c r="D152" s="69">
        <v>22682220</v>
      </c>
      <c r="E152" s="66" t="s">
        <v>81</v>
      </c>
      <c r="F152" s="16">
        <f t="shared" si="11"/>
        <v>861</v>
      </c>
      <c r="G152" s="67" cm="1">
        <f t="array" ref="G152">INDEX(Date,MATCH(ROWS($F$5:$F152),Helper,0))</f>
        <v>41488</v>
      </c>
      <c r="H152" s="85">
        <f>INDEX(Price,MATCH(ROWS($F$5:$F152),Helper,0))</f>
        <v>31.89</v>
      </c>
      <c r="I152" s="91">
        <f>INDEX(Volume,MATCH(ROWS($F$5:$F152),Helper,0))</f>
        <v>29120110</v>
      </c>
      <c r="J152" s="97">
        <f>ROWS($F$5:$F152)</f>
        <v>148</v>
      </c>
      <c r="M152" s="16" t="e">
        <f t="shared" si="12"/>
        <v>#N/A</v>
      </c>
      <c r="N152" s="16" t="e">
        <f t="shared" si="10"/>
        <v>#N/A</v>
      </c>
      <c r="O152" s="72" t="e">
        <f t="shared" ca="1" si="13"/>
        <v>#N/A</v>
      </c>
      <c r="P152" s="100" t="e">
        <f>AVERAGE(INDEX($H$5:$H$1012,M152):INDEX($H$5:$H$1012,N152))</f>
        <v>#N/A</v>
      </c>
      <c r="Q152" s="101" t="e">
        <f>AVERAGE(INDEX($I$5:$I$1012,M152):INDEX($I$5:$I$1012,N152))</f>
        <v>#N/A</v>
      </c>
    </row>
    <row r="153" spans="2:17" x14ac:dyDescent="0.25">
      <c r="B153" s="62">
        <v>42522</v>
      </c>
      <c r="C153" s="70">
        <v>52.85</v>
      </c>
      <c r="D153" s="69">
        <v>25104350</v>
      </c>
      <c r="E153" s="66" t="s">
        <v>81</v>
      </c>
      <c r="F153" s="16">
        <f t="shared" si="11"/>
        <v>860</v>
      </c>
      <c r="G153" s="67" cm="1">
        <f t="array" ref="G153">INDEX(Date,MATCH(ROWS($F$5:$F153),Helper,0))</f>
        <v>41491</v>
      </c>
      <c r="H153" s="85">
        <f>INDEX(Price,MATCH(ROWS($F$5:$F153),Helper,0))</f>
        <v>31.7</v>
      </c>
      <c r="I153" s="91">
        <f>INDEX(Volume,MATCH(ROWS($F$5:$F153),Helper,0))</f>
        <v>30983420</v>
      </c>
      <c r="J153" s="97">
        <f>ROWS($F$5:$F153)</f>
        <v>149</v>
      </c>
      <c r="M153" s="16" t="e">
        <f t="shared" si="12"/>
        <v>#N/A</v>
      </c>
      <c r="N153" s="16" t="e">
        <f t="shared" si="10"/>
        <v>#N/A</v>
      </c>
      <c r="O153" s="72" t="e">
        <f t="shared" ca="1" si="13"/>
        <v>#N/A</v>
      </c>
      <c r="P153" s="100" t="e">
        <f>AVERAGE(INDEX($H$5:$H$1012,M153):INDEX($H$5:$H$1012,N153))</f>
        <v>#N/A</v>
      </c>
      <c r="Q153" s="101" t="e">
        <f>AVERAGE(INDEX($I$5:$I$1012,M153):INDEX($I$5:$I$1012,N153))</f>
        <v>#N/A</v>
      </c>
    </row>
    <row r="154" spans="2:17" x14ac:dyDescent="0.25">
      <c r="B154" s="62">
        <v>42521</v>
      </c>
      <c r="C154" s="70">
        <v>53</v>
      </c>
      <c r="D154" s="69">
        <v>37461550</v>
      </c>
      <c r="E154" s="66" t="s">
        <v>81</v>
      </c>
      <c r="F154" s="16">
        <f t="shared" si="11"/>
        <v>859</v>
      </c>
      <c r="G154" s="67" cm="1">
        <f t="array" ref="G154">INDEX(Date,MATCH(ROWS($F$5:$F154),Helper,0))</f>
        <v>41492</v>
      </c>
      <c r="H154" s="85">
        <f>INDEX(Price,MATCH(ROWS($F$5:$F154),Helper,0))</f>
        <v>31.58</v>
      </c>
      <c r="I154" s="91">
        <f>INDEX(Volume,MATCH(ROWS($F$5:$F154),Helper,0))</f>
        <v>36311950</v>
      </c>
      <c r="J154" s="97">
        <f>ROWS($F$5:$F154)</f>
        <v>150</v>
      </c>
      <c r="M154" s="16" t="e">
        <f t="shared" si="12"/>
        <v>#N/A</v>
      </c>
      <c r="N154" s="16" t="e">
        <f t="shared" si="10"/>
        <v>#N/A</v>
      </c>
      <c r="O154" s="72" t="e">
        <f t="shared" ca="1" si="13"/>
        <v>#N/A</v>
      </c>
      <c r="P154" s="100" t="e">
        <f>AVERAGE(INDEX($H$5:$H$1012,M154):INDEX($H$5:$H$1012,N154))</f>
        <v>#N/A</v>
      </c>
      <c r="Q154" s="101" t="e">
        <f>AVERAGE(INDEX($I$5:$I$1012,M154):INDEX($I$5:$I$1012,N154))</f>
        <v>#N/A</v>
      </c>
    </row>
    <row r="155" spans="2:17" x14ac:dyDescent="0.25">
      <c r="B155" s="62">
        <v>42517</v>
      </c>
      <c r="C155" s="70">
        <v>52.32</v>
      </c>
      <c r="D155" s="69">
        <v>17671620</v>
      </c>
      <c r="E155" s="66" t="s">
        <v>81</v>
      </c>
      <c r="F155" s="16">
        <f t="shared" si="11"/>
        <v>858</v>
      </c>
      <c r="G155" s="67" cm="1">
        <f t="array" ref="G155">INDEX(Date,MATCH(ROWS($F$5:$F155),Helper,0))</f>
        <v>41493</v>
      </c>
      <c r="H155" s="85">
        <f>INDEX(Price,MATCH(ROWS($F$5:$F155),Helper,0))</f>
        <v>32.063000000000002</v>
      </c>
      <c r="I155" s="91">
        <f>INDEX(Volume,MATCH(ROWS($F$5:$F155),Helper,0))</f>
        <v>38043190</v>
      </c>
      <c r="J155" s="97">
        <f>ROWS($F$5:$F155)</f>
        <v>151</v>
      </c>
      <c r="M155" s="16" t="e">
        <f t="shared" si="12"/>
        <v>#N/A</v>
      </c>
      <c r="N155" s="16" t="e">
        <f t="shared" si="10"/>
        <v>#N/A</v>
      </c>
      <c r="O155" s="72" t="e">
        <f t="shared" ca="1" si="13"/>
        <v>#N/A</v>
      </c>
      <c r="P155" s="100" t="e">
        <f>AVERAGE(INDEX($H$5:$H$1012,M155):INDEX($H$5:$H$1012,N155))</f>
        <v>#N/A</v>
      </c>
      <c r="Q155" s="101" t="e">
        <f>AVERAGE(INDEX($I$5:$I$1012,M155):INDEX($I$5:$I$1012,N155))</f>
        <v>#N/A</v>
      </c>
    </row>
    <row r="156" spans="2:17" x14ac:dyDescent="0.25">
      <c r="B156" s="62">
        <v>42516</v>
      </c>
      <c r="C156" s="70">
        <v>51.89</v>
      </c>
      <c r="D156" s="69">
        <v>24308620</v>
      </c>
      <c r="E156" s="66" t="s">
        <v>81</v>
      </c>
      <c r="F156" s="16">
        <f t="shared" si="11"/>
        <v>857</v>
      </c>
      <c r="G156" s="67" cm="1">
        <f t="array" ref="G156">INDEX(Date,MATCH(ROWS($F$5:$F156),Helper,0))</f>
        <v>41494</v>
      </c>
      <c r="H156" s="85">
        <f>INDEX(Price,MATCH(ROWS($F$5:$F156),Helper,0))</f>
        <v>32.89</v>
      </c>
      <c r="I156" s="91">
        <f>INDEX(Volume,MATCH(ROWS($F$5:$F156),Helper,0))</f>
        <v>59033540</v>
      </c>
      <c r="J156" s="97">
        <f>ROWS($F$5:$F156)</f>
        <v>152</v>
      </c>
      <c r="M156" s="16" t="e">
        <f t="shared" si="12"/>
        <v>#N/A</v>
      </c>
      <c r="N156" s="16" t="e">
        <f t="shared" si="10"/>
        <v>#N/A</v>
      </c>
      <c r="O156" s="72" t="e">
        <f t="shared" ca="1" si="13"/>
        <v>#N/A</v>
      </c>
      <c r="P156" s="100" t="e">
        <f>AVERAGE(INDEX($H$5:$H$1012,M156):INDEX($H$5:$H$1012,N156))</f>
        <v>#N/A</v>
      </c>
      <c r="Q156" s="101" t="e">
        <f>AVERAGE(INDEX($I$5:$I$1012,M156):INDEX($I$5:$I$1012,N156))</f>
        <v>#N/A</v>
      </c>
    </row>
    <row r="157" spans="2:17" x14ac:dyDescent="0.25">
      <c r="B157" s="62">
        <v>42515</v>
      </c>
      <c r="C157" s="70">
        <v>52.12</v>
      </c>
      <c r="D157" s="69">
        <v>24176970</v>
      </c>
      <c r="E157" s="66" t="s">
        <v>81</v>
      </c>
      <c r="F157" s="16">
        <f t="shared" si="11"/>
        <v>856</v>
      </c>
      <c r="G157" s="67" cm="1">
        <f t="array" ref="G157">INDEX(Date,MATCH(ROWS($F$5:$F157),Helper,0))</f>
        <v>41495</v>
      </c>
      <c r="H157" s="85">
        <f>INDEX(Price,MATCH(ROWS($F$5:$F157),Helper,0))</f>
        <v>32.700000000000003</v>
      </c>
      <c r="I157" s="91">
        <f>INDEX(Volume,MATCH(ROWS($F$5:$F157),Helper,0))</f>
        <v>26800100</v>
      </c>
      <c r="J157" s="97">
        <f>ROWS($F$5:$F157)</f>
        <v>153</v>
      </c>
      <c r="M157" s="16" t="e">
        <f t="shared" si="12"/>
        <v>#N/A</v>
      </c>
      <c r="N157" s="16" t="e">
        <f t="shared" si="10"/>
        <v>#N/A</v>
      </c>
      <c r="O157" s="72" t="e">
        <f t="shared" ca="1" si="13"/>
        <v>#N/A</v>
      </c>
      <c r="P157" s="100" t="e">
        <f>AVERAGE(INDEX($H$5:$H$1012,M157):INDEX($H$5:$H$1012,N157))</f>
        <v>#N/A</v>
      </c>
      <c r="Q157" s="101" t="e">
        <f>AVERAGE(INDEX($I$5:$I$1012,M157):INDEX($I$5:$I$1012,N157))</f>
        <v>#N/A</v>
      </c>
    </row>
    <row r="158" spans="2:17" x14ac:dyDescent="0.25">
      <c r="B158" s="62">
        <v>42514</v>
      </c>
      <c r="C158" s="70">
        <v>51.59</v>
      </c>
      <c r="D158" s="69">
        <v>34726410</v>
      </c>
      <c r="E158" s="66" t="s">
        <v>81</v>
      </c>
      <c r="F158" s="16">
        <f t="shared" si="11"/>
        <v>855</v>
      </c>
      <c r="G158" s="67" cm="1">
        <f t="array" ref="G158">INDEX(Date,MATCH(ROWS($F$5:$F158),Helper,0))</f>
        <v>41498</v>
      </c>
      <c r="H158" s="85">
        <f>INDEX(Price,MATCH(ROWS($F$5:$F158),Helper,0))</f>
        <v>32.869999999999997</v>
      </c>
      <c r="I158" s="91">
        <f>INDEX(Volume,MATCH(ROWS($F$5:$F158),Helper,0))</f>
        <v>25493740</v>
      </c>
      <c r="J158" s="97">
        <f>ROWS($F$5:$F158)</f>
        <v>154</v>
      </c>
      <c r="M158" s="16" t="e">
        <f t="shared" si="12"/>
        <v>#N/A</v>
      </c>
      <c r="N158" s="16" t="e">
        <f t="shared" si="10"/>
        <v>#N/A</v>
      </c>
      <c r="O158" s="72" t="e">
        <f t="shared" ca="1" si="13"/>
        <v>#N/A</v>
      </c>
      <c r="P158" s="100" t="e">
        <f>AVERAGE(INDEX($H$5:$H$1012,M158):INDEX($H$5:$H$1012,N158))</f>
        <v>#N/A</v>
      </c>
      <c r="Q158" s="101" t="e">
        <f>AVERAGE(INDEX($I$5:$I$1012,M158):INDEX($I$5:$I$1012,N158))</f>
        <v>#N/A</v>
      </c>
    </row>
    <row r="159" spans="2:17" x14ac:dyDescent="0.25">
      <c r="B159" s="62">
        <v>42513</v>
      </c>
      <c r="C159" s="70">
        <v>50.03</v>
      </c>
      <c r="D159" s="69">
        <v>26110160</v>
      </c>
      <c r="E159" s="66" t="s">
        <v>81</v>
      </c>
      <c r="F159" s="16">
        <f t="shared" si="11"/>
        <v>854</v>
      </c>
      <c r="G159" s="67" cm="1">
        <f t="array" ref="G159">INDEX(Date,MATCH(ROWS($F$5:$F159),Helper,0))</f>
        <v>41499</v>
      </c>
      <c r="H159" s="85">
        <f>INDEX(Price,MATCH(ROWS($F$5:$F159),Helper,0))</f>
        <v>32.229999999999997</v>
      </c>
      <c r="I159" s="91">
        <f>INDEX(Volume,MATCH(ROWS($F$5:$F159),Helper,0))</f>
        <v>39464100</v>
      </c>
      <c r="J159" s="97">
        <f>ROWS($F$5:$F159)</f>
        <v>155</v>
      </c>
      <c r="M159" s="16" t="e">
        <f t="shared" si="12"/>
        <v>#N/A</v>
      </c>
      <c r="N159" s="16" t="e">
        <f t="shared" si="10"/>
        <v>#N/A</v>
      </c>
      <c r="O159" s="72" t="e">
        <f t="shared" ca="1" si="13"/>
        <v>#N/A</v>
      </c>
      <c r="P159" s="100" t="e">
        <f>AVERAGE(INDEX($H$5:$H$1012,M159):INDEX($H$5:$H$1012,N159))</f>
        <v>#N/A</v>
      </c>
      <c r="Q159" s="101" t="e">
        <f>AVERAGE(INDEX($I$5:$I$1012,M159):INDEX($I$5:$I$1012,N159))</f>
        <v>#N/A</v>
      </c>
    </row>
    <row r="160" spans="2:17" x14ac:dyDescent="0.25">
      <c r="B160" s="62">
        <v>42510</v>
      </c>
      <c r="C160" s="70">
        <v>50.62</v>
      </c>
      <c r="D160" s="69">
        <v>23770620</v>
      </c>
      <c r="E160" s="66" t="s">
        <v>81</v>
      </c>
      <c r="F160" s="16">
        <f t="shared" si="11"/>
        <v>853</v>
      </c>
      <c r="G160" s="67" cm="1">
        <f t="array" ref="G160">INDEX(Date,MATCH(ROWS($F$5:$F160),Helper,0))</f>
        <v>41500</v>
      </c>
      <c r="H160" s="85">
        <f>INDEX(Price,MATCH(ROWS($F$5:$F160),Helper,0))</f>
        <v>32.35</v>
      </c>
      <c r="I160" s="91">
        <f>INDEX(Volume,MATCH(ROWS($F$5:$F160),Helper,0))</f>
        <v>48518150</v>
      </c>
      <c r="J160" s="97">
        <f>ROWS($F$5:$F160)</f>
        <v>156</v>
      </c>
      <c r="M160" s="16" t="e">
        <f t="shared" si="12"/>
        <v>#N/A</v>
      </c>
      <c r="N160" s="16" t="e">
        <f t="shared" si="10"/>
        <v>#N/A</v>
      </c>
      <c r="O160" s="72" t="e">
        <f t="shared" ca="1" si="13"/>
        <v>#N/A</v>
      </c>
      <c r="P160" s="100" t="e">
        <f>AVERAGE(INDEX($H$5:$H$1012,M160):INDEX($H$5:$H$1012,N160))</f>
        <v>#N/A</v>
      </c>
      <c r="Q160" s="101" t="e">
        <f>AVERAGE(INDEX($I$5:$I$1012,M160):INDEX($I$5:$I$1012,N160))</f>
        <v>#N/A</v>
      </c>
    </row>
    <row r="161" spans="2:17" x14ac:dyDescent="0.25">
      <c r="B161" s="62">
        <v>42509</v>
      </c>
      <c r="C161" s="70">
        <v>50.32</v>
      </c>
      <c r="D161" s="69">
        <v>23784750</v>
      </c>
      <c r="E161" s="66" t="s">
        <v>81</v>
      </c>
      <c r="F161" s="16">
        <f t="shared" si="11"/>
        <v>852</v>
      </c>
      <c r="G161" s="67" cm="1">
        <f t="array" ref="G161">INDEX(Date,MATCH(ROWS($F$5:$F161),Helper,0))</f>
        <v>41501</v>
      </c>
      <c r="H161" s="85">
        <f>INDEX(Price,MATCH(ROWS($F$5:$F161),Helper,0))</f>
        <v>31.79</v>
      </c>
      <c r="I161" s="91">
        <f>INDEX(Volume,MATCH(ROWS($F$5:$F161),Helper,0))</f>
        <v>33166990</v>
      </c>
      <c r="J161" s="97">
        <f>ROWS($F$5:$F161)</f>
        <v>157</v>
      </c>
      <c r="M161" s="16" t="e">
        <f t="shared" si="12"/>
        <v>#N/A</v>
      </c>
      <c r="N161" s="16" t="e">
        <f t="shared" si="10"/>
        <v>#N/A</v>
      </c>
      <c r="O161" s="72" t="e">
        <f t="shared" ca="1" si="13"/>
        <v>#N/A</v>
      </c>
      <c r="P161" s="100" t="e">
        <f>AVERAGE(INDEX($H$5:$H$1012,M161):INDEX($H$5:$H$1012,N161))</f>
        <v>#N/A</v>
      </c>
      <c r="Q161" s="101" t="e">
        <f>AVERAGE(INDEX($I$5:$I$1012,M161):INDEX($I$5:$I$1012,N161))</f>
        <v>#N/A</v>
      </c>
    </row>
    <row r="162" spans="2:17" x14ac:dyDescent="0.25">
      <c r="B162" s="62">
        <v>42508</v>
      </c>
      <c r="C162" s="70">
        <v>50.81</v>
      </c>
      <c r="D162" s="69">
        <v>24861480</v>
      </c>
      <c r="E162" s="66" t="s">
        <v>81</v>
      </c>
      <c r="F162" s="16">
        <f t="shared" si="11"/>
        <v>851</v>
      </c>
      <c r="G162" s="67" cm="1">
        <f t="array" ref="G162">INDEX(Date,MATCH(ROWS($F$5:$F162),Helper,0))</f>
        <v>41502</v>
      </c>
      <c r="H162" s="85">
        <f>INDEX(Price,MATCH(ROWS($F$5:$F162),Helper,0))</f>
        <v>31.8</v>
      </c>
      <c r="I162" s="91">
        <f>INDEX(Volume,MATCH(ROWS($F$5:$F162),Helper,0))</f>
        <v>32589950</v>
      </c>
      <c r="J162" s="97">
        <f>ROWS($F$5:$F162)</f>
        <v>158</v>
      </c>
      <c r="M162" s="16" t="e">
        <f t="shared" si="12"/>
        <v>#N/A</v>
      </c>
      <c r="N162" s="16" t="e">
        <f t="shared" si="10"/>
        <v>#N/A</v>
      </c>
      <c r="O162" s="72" t="e">
        <f t="shared" ca="1" si="13"/>
        <v>#N/A</v>
      </c>
      <c r="P162" s="100" t="e">
        <f>AVERAGE(INDEX($H$5:$H$1012,M162):INDEX($H$5:$H$1012,N162))</f>
        <v>#N/A</v>
      </c>
      <c r="Q162" s="101" t="e">
        <f>AVERAGE(INDEX($I$5:$I$1012,M162):INDEX($I$5:$I$1012,N162))</f>
        <v>#N/A</v>
      </c>
    </row>
    <row r="163" spans="2:17" x14ac:dyDescent="0.25">
      <c r="B163" s="62">
        <v>42507</v>
      </c>
      <c r="C163" s="70">
        <v>50.51</v>
      </c>
      <c r="D163" s="69">
        <v>27790370</v>
      </c>
      <c r="E163" s="66" t="s">
        <v>81</v>
      </c>
      <c r="F163" s="16">
        <f t="shared" si="11"/>
        <v>850</v>
      </c>
      <c r="G163" s="67" cm="1">
        <f t="array" ref="G163">INDEX(Date,MATCH(ROWS($F$5:$F163),Helper,0))</f>
        <v>41505</v>
      </c>
      <c r="H163" s="85">
        <f>INDEX(Price,MATCH(ROWS($F$5:$F163),Helper,0))</f>
        <v>31.393000000000001</v>
      </c>
      <c r="I163" s="91">
        <f>INDEX(Volume,MATCH(ROWS($F$5:$F163),Helper,0))</f>
        <v>27902290</v>
      </c>
      <c r="J163" s="97">
        <f>ROWS($F$5:$F163)</f>
        <v>159</v>
      </c>
      <c r="M163" s="16" t="e">
        <f t="shared" si="12"/>
        <v>#N/A</v>
      </c>
      <c r="N163" s="16" t="e">
        <f t="shared" si="10"/>
        <v>#N/A</v>
      </c>
      <c r="O163" s="72" t="e">
        <f t="shared" ca="1" si="13"/>
        <v>#N/A</v>
      </c>
      <c r="P163" s="100" t="e">
        <f>AVERAGE(INDEX($H$5:$H$1012,M163):INDEX($H$5:$H$1012,N163))</f>
        <v>#N/A</v>
      </c>
      <c r="Q163" s="101" t="e">
        <f>AVERAGE(INDEX($I$5:$I$1012,M163):INDEX($I$5:$I$1012,N163))</f>
        <v>#N/A</v>
      </c>
    </row>
    <row r="164" spans="2:17" x14ac:dyDescent="0.25">
      <c r="B164" s="62">
        <v>42506</v>
      </c>
      <c r="C164" s="70">
        <v>51.83</v>
      </c>
      <c r="D164" s="69">
        <v>19962750</v>
      </c>
      <c r="E164" s="66" t="s">
        <v>81</v>
      </c>
      <c r="F164" s="16">
        <f t="shared" si="11"/>
        <v>849</v>
      </c>
      <c r="G164" s="67" cm="1">
        <f t="array" ref="G164">INDEX(Date,MATCH(ROWS($F$5:$F164),Helper,0))</f>
        <v>41506</v>
      </c>
      <c r="H164" s="85">
        <f>INDEX(Price,MATCH(ROWS($F$5:$F164),Helper,0))</f>
        <v>31.62</v>
      </c>
      <c r="I164" s="91">
        <f>INDEX(Volume,MATCH(ROWS($F$5:$F164),Helper,0))</f>
        <v>22979510</v>
      </c>
      <c r="J164" s="97">
        <f>ROWS($F$5:$F164)</f>
        <v>160</v>
      </c>
      <c r="M164" s="16" t="e">
        <f t="shared" si="12"/>
        <v>#N/A</v>
      </c>
      <c r="N164" s="16" t="e">
        <f t="shared" si="10"/>
        <v>#N/A</v>
      </c>
      <c r="O164" s="72" t="e">
        <f t="shared" ca="1" si="13"/>
        <v>#N/A</v>
      </c>
      <c r="P164" s="100" t="e">
        <f>AVERAGE(INDEX($H$5:$H$1012,M164):INDEX($H$5:$H$1012,N164))</f>
        <v>#N/A</v>
      </c>
      <c r="Q164" s="101" t="e">
        <f>AVERAGE(INDEX($I$5:$I$1012,M164):INDEX($I$5:$I$1012,N164))</f>
        <v>#N/A</v>
      </c>
    </row>
    <row r="165" spans="2:17" x14ac:dyDescent="0.25">
      <c r="B165" s="62">
        <v>42503</v>
      </c>
      <c r="C165" s="70">
        <v>51.08</v>
      </c>
      <c r="D165" s="69">
        <v>22439560</v>
      </c>
      <c r="E165" s="66" t="s">
        <v>81</v>
      </c>
      <c r="F165" s="16">
        <f t="shared" si="11"/>
        <v>848</v>
      </c>
      <c r="G165" s="67" cm="1">
        <f t="array" ref="G165">INDEX(Date,MATCH(ROWS($F$5:$F165),Helper,0))</f>
        <v>41507</v>
      </c>
      <c r="H165" s="85">
        <f>INDEX(Price,MATCH(ROWS($F$5:$F165),Helper,0))</f>
        <v>31.61</v>
      </c>
      <c r="I165" s="91">
        <f>INDEX(Volume,MATCH(ROWS($F$5:$F165),Helper,0))</f>
        <v>37397450</v>
      </c>
      <c r="J165" s="97">
        <f>ROWS($F$5:$F165)</f>
        <v>161</v>
      </c>
      <c r="M165" s="16" t="e">
        <f t="shared" si="12"/>
        <v>#N/A</v>
      </c>
      <c r="N165" s="16" t="e">
        <f t="shared" si="10"/>
        <v>#N/A</v>
      </c>
      <c r="O165" s="72" t="e">
        <f t="shared" ca="1" si="13"/>
        <v>#N/A</v>
      </c>
      <c r="P165" s="100" t="e">
        <f>AVERAGE(INDEX($H$5:$H$1012,M165):INDEX($H$5:$H$1012,N165))</f>
        <v>#N/A</v>
      </c>
      <c r="Q165" s="101" t="e">
        <f>AVERAGE(INDEX($I$5:$I$1012,M165):INDEX($I$5:$I$1012,N165))</f>
        <v>#N/A</v>
      </c>
    </row>
    <row r="166" spans="2:17" x14ac:dyDescent="0.25">
      <c r="B166" s="62">
        <v>42502</v>
      </c>
      <c r="C166" s="70">
        <v>51.51</v>
      </c>
      <c r="D166" s="69">
        <v>24101640</v>
      </c>
      <c r="E166" s="66" t="s">
        <v>81</v>
      </c>
      <c r="F166" s="16">
        <f t="shared" si="11"/>
        <v>847</v>
      </c>
      <c r="G166" s="67" cm="1">
        <f t="array" ref="G166">INDEX(Date,MATCH(ROWS($F$5:$F166),Helper,0))</f>
        <v>41508</v>
      </c>
      <c r="H166" s="85">
        <f>INDEX(Price,MATCH(ROWS($F$5:$F166),Helper,0))</f>
        <v>32.39</v>
      </c>
      <c r="I166" s="91">
        <f>INDEX(Volume,MATCH(ROWS($F$5:$F166),Helper,0))</f>
        <v>31119740</v>
      </c>
      <c r="J166" s="97">
        <f>ROWS($F$5:$F166)</f>
        <v>162</v>
      </c>
      <c r="M166" s="16" t="e">
        <f t="shared" si="12"/>
        <v>#N/A</v>
      </c>
      <c r="N166" s="16" t="e">
        <f t="shared" si="10"/>
        <v>#N/A</v>
      </c>
      <c r="O166" s="72" t="e">
        <f t="shared" ca="1" si="13"/>
        <v>#N/A</v>
      </c>
      <c r="P166" s="100" t="e">
        <f>AVERAGE(INDEX($H$5:$H$1012,M166):INDEX($H$5:$H$1012,N166))</f>
        <v>#N/A</v>
      </c>
      <c r="Q166" s="101" t="e">
        <f>AVERAGE(INDEX($I$5:$I$1012,M166):INDEX($I$5:$I$1012,N166))</f>
        <v>#N/A</v>
      </c>
    </row>
    <row r="167" spans="2:17" x14ac:dyDescent="0.25">
      <c r="B167" s="62">
        <v>42501</v>
      </c>
      <c r="C167" s="70">
        <v>51.05</v>
      </c>
      <c r="D167" s="69">
        <v>24026140</v>
      </c>
      <c r="E167" s="66" t="s">
        <v>81</v>
      </c>
      <c r="F167" s="16">
        <f t="shared" si="11"/>
        <v>846</v>
      </c>
      <c r="G167" s="67" cm="1">
        <f t="array" ref="G167">INDEX(Date,MATCH(ROWS($F$5:$F167),Helper,0))</f>
        <v>41509</v>
      </c>
      <c r="H167" s="85">
        <f>INDEX(Price,MATCH(ROWS($F$5:$F167),Helper,0))</f>
        <v>34.75</v>
      </c>
      <c r="I167" s="91">
        <f>INDEX(Volume,MATCH(ROWS($F$5:$F167),Helper,0))</f>
        <v>225411400</v>
      </c>
      <c r="J167" s="97">
        <f>ROWS($F$5:$F167)</f>
        <v>163</v>
      </c>
      <c r="M167" s="16" t="e">
        <f t="shared" si="12"/>
        <v>#N/A</v>
      </c>
      <c r="N167" s="16" t="e">
        <f t="shared" si="10"/>
        <v>#N/A</v>
      </c>
      <c r="O167" s="72" t="e">
        <f t="shared" ca="1" si="13"/>
        <v>#N/A</v>
      </c>
      <c r="P167" s="100" t="e">
        <f>AVERAGE(INDEX($H$5:$H$1012,M167):INDEX($H$5:$H$1012,N167))</f>
        <v>#N/A</v>
      </c>
      <c r="Q167" s="101" t="e">
        <f>AVERAGE(INDEX($I$5:$I$1012,M167):INDEX($I$5:$I$1012,N167))</f>
        <v>#N/A</v>
      </c>
    </row>
    <row r="168" spans="2:17" x14ac:dyDescent="0.25">
      <c r="B168" s="62">
        <v>42500</v>
      </c>
      <c r="C168" s="70">
        <v>51.02</v>
      </c>
      <c r="D168" s="69">
        <v>22871860</v>
      </c>
      <c r="E168" s="66" t="s">
        <v>81</v>
      </c>
      <c r="F168" s="16">
        <f t="shared" si="11"/>
        <v>845</v>
      </c>
      <c r="G168" s="67" cm="1">
        <f t="array" ref="G168">INDEX(Date,MATCH(ROWS($F$5:$F168),Helper,0))</f>
        <v>41512</v>
      </c>
      <c r="H168" s="85">
        <f>INDEX(Price,MATCH(ROWS($F$5:$F168),Helper,0))</f>
        <v>34.15</v>
      </c>
      <c r="I168" s="91">
        <f>INDEX(Volume,MATCH(ROWS($F$5:$F168),Helper,0))</f>
        <v>72552110</v>
      </c>
      <c r="J168" s="97">
        <f>ROWS($F$5:$F168)</f>
        <v>164</v>
      </c>
      <c r="M168" s="16" t="e">
        <f t="shared" si="12"/>
        <v>#N/A</v>
      </c>
      <c r="N168" s="16" t="e">
        <f t="shared" si="10"/>
        <v>#N/A</v>
      </c>
      <c r="O168" s="72" t="e">
        <f t="shared" ca="1" si="13"/>
        <v>#N/A</v>
      </c>
      <c r="P168" s="100" t="e">
        <f>AVERAGE(INDEX($H$5:$H$1012,M168):INDEX($H$5:$H$1012,N168))</f>
        <v>#N/A</v>
      </c>
      <c r="Q168" s="101" t="e">
        <f>AVERAGE(INDEX($I$5:$I$1012,M168):INDEX($I$5:$I$1012,N168))</f>
        <v>#N/A</v>
      </c>
    </row>
    <row r="169" spans="2:17" x14ac:dyDescent="0.25">
      <c r="B169" s="62">
        <v>42499</v>
      </c>
      <c r="C169" s="70">
        <v>50.07</v>
      </c>
      <c r="D169" s="69">
        <v>17883360</v>
      </c>
      <c r="E169" s="66" t="s">
        <v>81</v>
      </c>
      <c r="F169" s="16">
        <f t="shared" si="11"/>
        <v>844</v>
      </c>
      <c r="G169" s="67" cm="1">
        <f t="array" ref="G169">INDEX(Date,MATCH(ROWS($F$5:$F169),Helper,0))</f>
        <v>41513</v>
      </c>
      <c r="H169" s="85">
        <f>INDEX(Price,MATCH(ROWS($F$5:$F169),Helper,0))</f>
        <v>33.26</v>
      </c>
      <c r="I169" s="91">
        <f>INDEX(Volume,MATCH(ROWS($F$5:$F169),Helper,0))</f>
        <v>58516170</v>
      </c>
      <c r="J169" s="97">
        <f>ROWS($F$5:$F169)</f>
        <v>165</v>
      </c>
      <c r="M169" s="16" t="e">
        <f t="shared" si="12"/>
        <v>#N/A</v>
      </c>
      <c r="N169" s="16" t="e">
        <f t="shared" si="10"/>
        <v>#N/A</v>
      </c>
      <c r="O169" s="72" t="e">
        <f t="shared" ca="1" si="13"/>
        <v>#N/A</v>
      </c>
      <c r="P169" s="100" t="e">
        <f>AVERAGE(INDEX($H$5:$H$1012,M169):INDEX($H$5:$H$1012,N169))</f>
        <v>#N/A</v>
      </c>
      <c r="Q169" s="101" t="e">
        <f>AVERAGE(INDEX($I$5:$I$1012,M169):INDEX($I$5:$I$1012,N169))</f>
        <v>#N/A</v>
      </c>
    </row>
    <row r="170" spans="2:17" x14ac:dyDescent="0.25">
      <c r="B170" s="62">
        <v>42496</v>
      </c>
      <c r="C170" s="70">
        <v>50.39</v>
      </c>
      <c r="D170" s="69">
        <v>24772020</v>
      </c>
      <c r="E170" s="66" t="s">
        <v>81</v>
      </c>
      <c r="F170" s="16">
        <f t="shared" si="11"/>
        <v>843</v>
      </c>
      <c r="G170" s="67" cm="1">
        <f t="array" ref="G170">INDEX(Date,MATCH(ROWS($F$5:$F170),Helper,0))</f>
        <v>41514</v>
      </c>
      <c r="H170" s="85">
        <f>INDEX(Price,MATCH(ROWS($F$5:$F170),Helper,0))</f>
        <v>33.020000000000003</v>
      </c>
      <c r="I170" s="91">
        <f>INDEX(Volume,MATCH(ROWS($F$5:$F170),Helper,0))</f>
        <v>44257220</v>
      </c>
      <c r="J170" s="97">
        <f>ROWS($F$5:$F170)</f>
        <v>166</v>
      </c>
      <c r="M170" s="16" t="e">
        <f t="shared" si="12"/>
        <v>#N/A</v>
      </c>
      <c r="N170" s="16" t="e">
        <f t="shared" si="10"/>
        <v>#N/A</v>
      </c>
      <c r="O170" s="72" t="e">
        <f t="shared" ca="1" si="13"/>
        <v>#N/A</v>
      </c>
      <c r="P170" s="100" t="e">
        <f>AVERAGE(INDEX($H$5:$H$1012,M170):INDEX($H$5:$H$1012,N170))</f>
        <v>#N/A</v>
      </c>
      <c r="Q170" s="101" t="e">
        <f>AVERAGE(INDEX($I$5:$I$1012,M170):INDEX($I$5:$I$1012,N170))</f>
        <v>#N/A</v>
      </c>
    </row>
    <row r="171" spans="2:17" x14ac:dyDescent="0.25">
      <c r="B171" s="62">
        <v>42495</v>
      </c>
      <c r="C171" s="70">
        <v>49.94</v>
      </c>
      <c r="D171" s="69">
        <v>25386690</v>
      </c>
      <c r="E171" s="66" t="s">
        <v>81</v>
      </c>
      <c r="F171" s="16">
        <f t="shared" si="11"/>
        <v>842</v>
      </c>
      <c r="G171" s="67" cm="1">
        <f t="array" ref="G171">INDEX(Date,MATCH(ROWS($F$5:$F171),Helper,0))</f>
        <v>41515</v>
      </c>
      <c r="H171" s="85">
        <f>INDEX(Price,MATCH(ROWS($F$5:$F171),Helper,0))</f>
        <v>33.549999999999997</v>
      </c>
      <c r="I171" s="91">
        <f>INDEX(Volume,MATCH(ROWS($F$5:$F171),Helper,0))</f>
        <v>45080100</v>
      </c>
      <c r="J171" s="97">
        <f>ROWS($F$5:$F171)</f>
        <v>167</v>
      </c>
      <c r="M171" s="16" t="e">
        <f t="shared" si="12"/>
        <v>#N/A</v>
      </c>
      <c r="N171" s="16" t="e">
        <f t="shared" si="10"/>
        <v>#N/A</v>
      </c>
      <c r="O171" s="72" t="e">
        <f t="shared" ca="1" si="13"/>
        <v>#N/A</v>
      </c>
      <c r="P171" s="100" t="e">
        <f>AVERAGE(INDEX($H$5:$H$1012,M171):INDEX($H$5:$H$1012,N171))</f>
        <v>#N/A</v>
      </c>
      <c r="Q171" s="101" t="e">
        <f>AVERAGE(INDEX($I$5:$I$1012,M171):INDEX($I$5:$I$1012,N171))</f>
        <v>#N/A</v>
      </c>
    </row>
    <row r="172" spans="2:17" x14ac:dyDescent="0.25">
      <c r="B172" s="62">
        <v>42494</v>
      </c>
      <c r="C172" s="70">
        <v>49.87</v>
      </c>
      <c r="D172" s="69">
        <v>24249670</v>
      </c>
      <c r="E172" s="66" t="s">
        <v>81</v>
      </c>
      <c r="F172" s="16">
        <f t="shared" si="11"/>
        <v>841</v>
      </c>
      <c r="G172" s="67" cm="1">
        <f t="array" ref="G172">INDEX(Date,MATCH(ROWS($F$5:$F172),Helper,0))</f>
        <v>41516</v>
      </c>
      <c r="H172" s="85">
        <f>INDEX(Price,MATCH(ROWS($F$5:$F172),Helper,0))</f>
        <v>33.4</v>
      </c>
      <c r="I172" s="91">
        <f>INDEX(Volume,MATCH(ROWS($F$5:$F172),Helper,0))</f>
        <v>42722590</v>
      </c>
      <c r="J172" s="97">
        <f>ROWS($F$5:$F172)</f>
        <v>168</v>
      </c>
      <c r="M172" s="16" t="e">
        <f t="shared" si="12"/>
        <v>#N/A</v>
      </c>
      <c r="N172" s="16" t="e">
        <f t="shared" si="10"/>
        <v>#N/A</v>
      </c>
      <c r="O172" s="72" t="e">
        <f t="shared" ca="1" si="13"/>
        <v>#N/A</v>
      </c>
      <c r="P172" s="100" t="e">
        <f>AVERAGE(INDEX($H$5:$H$1012,M172):INDEX($H$5:$H$1012,N172))</f>
        <v>#N/A</v>
      </c>
      <c r="Q172" s="101" t="e">
        <f>AVERAGE(INDEX($I$5:$I$1012,M172):INDEX($I$5:$I$1012,N172))</f>
        <v>#N/A</v>
      </c>
    </row>
    <row r="173" spans="2:17" x14ac:dyDescent="0.25">
      <c r="B173" s="62">
        <v>42493</v>
      </c>
      <c r="C173" s="70">
        <v>49.78</v>
      </c>
      <c r="D173" s="69">
        <v>26445230</v>
      </c>
      <c r="E173" s="66" t="s">
        <v>81</v>
      </c>
      <c r="F173" s="16">
        <f t="shared" si="11"/>
        <v>840</v>
      </c>
      <c r="G173" s="67" cm="1">
        <f t="array" ref="G173">INDEX(Date,MATCH(ROWS($F$5:$F173),Helper,0))</f>
        <v>41520</v>
      </c>
      <c r="H173" s="85">
        <f>INDEX(Price,MATCH(ROWS($F$5:$F173),Helper,0))</f>
        <v>31.88</v>
      </c>
      <c r="I173" s="91">
        <f>INDEX(Volume,MATCH(ROWS($F$5:$F173),Helper,0))</f>
        <v>154487200</v>
      </c>
      <c r="J173" s="97">
        <f>ROWS($F$5:$F173)</f>
        <v>169</v>
      </c>
      <c r="M173" s="16" t="e">
        <f t="shared" si="12"/>
        <v>#N/A</v>
      </c>
      <c r="N173" s="16" t="e">
        <f t="shared" si="10"/>
        <v>#N/A</v>
      </c>
      <c r="O173" s="72" t="e">
        <f t="shared" ca="1" si="13"/>
        <v>#N/A</v>
      </c>
      <c r="P173" s="100" t="e">
        <f>AVERAGE(INDEX($H$5:$H$1012,M173):INDEX($H$5:$H$1012,N173))</f>
        <v>#N/A</v>
      </c>
      <c r="Q173" s="101" t="e">
        <f>AVERAGE(INDEX($I$5:$I$1012,M173):INDEX($I$5:$I$1012,N173))</f>
        <v>#N/A</v>
      </c>
    </row>
    <row r="174" spans="2:17" x14ac:dyDescent="0.25">
      <c r="B174" s="62">
        <v>42492</v>
      </c>
      <c r="C174" s="70">
        <v>50.61</v>
      </c>
      <c r="D174" s="69">
        <v>33105170</v>
      </c>
      <c r="E174" s="66" t="s">
        <v>81</v>
      </c>
      <c r="F174" s="16">
        <f t="shared" si="11"/>
        <v>839</v>
      </c>
      <c r="G174" s="67" cm="1">
        <f t="array" ref="G174">INDEX(Date,MATCH(ROWS($F$5:$F174),Helper,0))</f>
        <v>41521</v>
      </c>
      <c r="H174" s="85">
        <f>INDEX(Price,MATCH(ROWS($F$5:$F174),Helper,0))</f>
        <v>31.195</v>
      </c>
      <c r="I174" s="91">
        <f>INDEX(Volume,MATCH(ROWS($F$5:$F174),Helper,0))</f>
        <v>142256200</v>
      </c>
      <c r="J174" s="97">
        <f>ROWS($F$5:$F174)</f>
        <v>170</v>
      </c>
      <c r="M174" s="16" t="e">
        <f t="shared" si="12"/>
        <v>#N/A</v>
      </c>
      <c r="N174" s="16" t="e">
        <f t="shared" si="10"/>
        <v>#N/A</v>
      </c>
      <c r="O174" s="72" t="e">
        <f t="shared" ca="1" si="13"/>
        <v>#N/A</v>
      </c>
      <c r="P174" s="100" t="e">
        <f>AVERAGE(INDEX($H$5:$H$1012,M174):INDEX($H$5:$H$1012,N174))</f>
        <v>#N/A</v>
      </c>
      <c r="Q174" s="101" t="e">
        <f>AVERAGE(INDEX($I$5:$I$1012,M174):INDEX($I$5:$I$1012,N174))</f>
        <v>#N/A</v>
      </c>
    </row>
    <row r="175" spans="2:17" x14ac:dyDescent="0.25">
      <c r="B175" s="62">
        <v>42489</v>
      </c>
      <c r="C175" s="70">
        <v>49.87</v>
      </c>
      <c r="D175" s="69">
        <v>48391580</v>
      </c>
      <c r="E175" s="66" t="s">
        <v>81</v>
      </c>
      <c r="F175" s="16">
        <f t="shared" si="11"/>
        <v>838</v>
      </c>
      <c r="G175" s="67" cm="1">
        <f t="array" ref="G175">INDEX(Date,MATCH(ROWS($F$5:$F175),Helper,0))</f>
        <v>41522</v>
      </c>
      <c r="H175" s="85">
        <f>INDEX(Price,MATCH(ROWS($F$5:$F175),Helper,0))</f>
        <v>31.234999999999999</v>
      </c>
      <c r="I175" s="91">
        <f>INDEX(Volume,MATCH(ROWS($F$5:$F175),Helper,0))</f>
        <v>71611720</v>
      </c>
      <c r="J175" s="97">
        <f>ROWS($F$5:$F175)</f>
        <v>171</v>
      </c>
      <c r="M175" s="16" t="e">
        <f t="shared" si="12"/>
        <v>#N/A</v>
      </c>
      <c r="N175" s="16" t="e">
        <f t="shared" si="10"/>
        <v>#N/A</v>
      </c>
      <c r="O175" s="72" t="e">
        <f t="shared" ca="1" si="13"/>
        <v>#N/A</v>
      </c>
      <c r="P175" s="100" t="e">
        <f>AVERAGE(INDEX($H$5:$H$1012,M175):INDEX($H$5:$H$1012,N175))</f>
        <v>#N/A</v>
      </c>
      <c r="Q175" s="101" t="e">
        <f>AVERAGE(INDEX($I$5:$I$1012,M175):INDEX($I$5:$I$1012,N175))</f>
        <v>#N/A</v>
      </c>
    </row>
    <row r="176" spans="2:17" x14ac:dyDescent="0.25">
      <c r="B176" s="62">
        <v>42488</v>
      </c>
      <c r="C176" s="70">
        <v>49.9</v>
      </c>
      <c r="D176" s="69">
        <v>43108350</v>
      </c>
      <c r="E176" s="66" t="s">
        <v>81</v>
      </c>
      <c r="F176" s="16">
        <f t="shared" si="11"/>
        <v>837</v>
      </c>
      <c r="G176" s="67" cm="1">
        <f t="array" ref="G176">INDEX(Date,MATCH(ROWS($F$5:$F176),Helper,0))</f>
        <v>41523</v>
      </c>
      <c r="H176" s="85">
        <f>INDEX(Price,MATCH(ROWS($F$5:$F176),Helper,0))</f>
        <v>31.152000000000001</v>
      </c>
      <c r="I176" s="91">
        <f>INDEX(Volume,MATCH(ROWS($F$5:$F176),Helper,0))</f>
        <v>75434880</v>
      </c>
      <c r="J176" s="97">
        <f>ROWS($F$5:$F176)</f>
        <v>172</v>
      </c>
      <c r="M176" s="16" t="e">
        <f t="shared" si="12"/>
        <v>#N/A</v>
      </c>
      <c r="N176" s="16" t="e">
        <f t="shared" si="10"/>
        <v>#N/A</v>
      </c>
      <c r="O176" s="72" t="e">
        <f t="shared" ca="1" si="13"/>
        <v>#N/A</v>
      </c>
      <c r="P176" s="100" t="e">
        <f>AVERAGE(INDEX($H$5:$H$1012,M176):INDEX($H$5:$H$1012,N176))</f>
        <v>#N/A</v>
      </c>
      <c r="Q176" s="101" t="e">
        <f>AVERAGE(INDEX($I$5:$I$1012,M176):INDEX($I$5:$I$1012,N176))</f>
        <v>#N/A</v>
      </c>
    </row>
    <row r="177" spans="2:17" x14ac:dyDescent="0.25">
      <c r="B177" s="62">
        <v>42487</v>
      </c>
      <c r="C177" s="70">
        <v>50.94</v>
      </c>
      <c r="D177" s="69">
        <v>43301480</v>
      </c>
      <c r="E177" s="66" t="s">
        <v>81</v>
      </c>
      <c r="F177" s="16">
        <f t="shared" si="11"/>
        <v>836</v>
      </c>
      <c r="G177" s="67" cm="1">
        <f t="array" ref="G177">INDEX(Date,MATCH(ROWS($F$5:$F177),Helper,0))</f>
        <v>41526</v>
      </c>
      <c r="H177" s="85">
        <f>INDEX(Price,MATCH(ROWS($F$5:$F177),Helper,0))</f>
        <v>31.655000000000001</v>
      </c>
      <c r="I177" s="91">
        <f>INDEX(Volume,MATCH(ROWS($F$5:$F177),Helper,0))</f>
        <v>49271550</v>
      </c>
      <c r="J177" s="97">
        <f>ROWS($F$5:$F177)</f>
        <v>173</v>
      </c>
      <c r="M177" s="16" t="e">
        <f t="shared" si="12"/>
        <v>#N/A</v>
      </c>
      <c r="N177" s="16" t="e">
        <f t="shared" si="10"/>
        <v>#N/A</v>
      </c>
      <c r="O177" s="72" t="e">
        <f t="shared" ca="1" si="13"/>
        <v>#N/A</v>
      </c>
      <c r="P177" s="100" t="e">
        <f>AVERAGE(INDEX($H$5:$H$1012,M177):INDEX($H$5:$H$1012,N177))</f>
        <v>#N/A</v>
      </c>
      <c r="Q177" s="101" t="e">
        <f>AVERAGE(INDEX($I$5:$I$1012,M177):INDEX($I$5:$I$1012,N177))</f>
        <v>#N/A</v>
      </c>
    </row>
    <row r="178" spans="2:17" x14ac:dyDescent="0.25">
      <c r="B178" s="62">
        <v>42486</v>
      </c>
      <c r="C178" s="70">
        <v>51.44</v>
      </c>
      <c r="D178" s="69">
        <v>33513780</v>
      </c>
      <c r="E178" s="66" t="s">
        <v>81</v>
      </c>
      <c r="F178" s="16">
        <f t="shared" si="11"/>
        <v>835</v>
      </c>
      <c r="G178" s="67" cm="1">
        <f t="array" ref="G178">INDEX(Date,MATCH(ROWS($F$5:$F178),Helper,0))</f>
        <v>41527</v>
      </c>
      <c r="H178" s="85">
        <f>INDEX(Price,MATCH(ROWS($F$5:$F178),Helper,0))</f>
        <v>32.39</v>
      </c>
      <c r="I178" s="91">
        <f>INDEX(Volume,MATCH(ROWS($F$5:$F178),Helper,0))</f>
        <v>56878660</v>
      </c>
      <c r="J178" s="97">
        <f>ROWS($F$5:$F178)</f>
        <v>174</v>
      </c>
      <c r="M178" s="16" t="e">
        <f t="shared" si="12"/>
        <v>#N/A</v>
      </c>
      <c r="N178" s="16" t="e">
        <f t="shared" si="10"/>
        <v>#N/A</v>
      </c>
      <c r="O178" s="72" t="e">
        <f t="shared" ca="1" si="13"/>
        <v>#N/A</v>
      </c>
      <c r="P178" s="100" t="e">
        <f>AVERAGE(INDEX($H$5:$H$1012,M178):INDEX($H$5:$H$1012,N178))</f>
        <v>#N/A</v>
      </c>
      <c r="Q178" s="101" t="e">
        <f>AVERAGE(INDEX($I$5:$I$1012,M178):INDEX($I$5:$I$1012,N178))</f>
        <v>#N/A</v>
      </c>
    </row>
    <row r="179" spans="2:17" x14ac:dyDescent="0.25">
      <c r="B179" s="62">
        <v>42485</v>
      </c>
      <c r="C179" s="70">
        <v>52.11</v>
      </c>
      <c r="D179" s="69">
        <v>33124870</v>
      </c>
      <c r="E179" s="66" t="s">
        <v>81</v>
      </c>
      <c r="F179" s="16">
        <f t="shared" si="11"/>
        <v>834</v>
      </c>
      <c r="G179" s="67" cm="1">
        <f t="array" ref="G179">INDEX(Date,MATCH(ROWS($F$5:$F179),Helper,0))</f>
        <v>41528</v>
      </c>
      <c r="H179" s="85">
        <f>INDEX(Price,MATCH(ROWS($F$5:$F179),Helper,0))</f>
        <v>32.74</v>
      </c>
      <c r="I179" s="91">
        <f>INDEX(Volume,MATCH(ROWS($F$5:$F179),Helper,0))</f>
        <v>39067010</v>
      </c>
      <c r="J179" s="97">
        <f>ROWS($F$5:$F179)</f>
        <v>175</v>
      </c>
      <c r="M179" s="16" t="e">
        <f t="shared" si="12"/>
        <v>#N/A</v>
      </c>
      <c r="N179" s="16" t="e">
        <f t="shared" si="10"/>
        <v>#N/A</v>
      </c>
      <c r="O179" s="72" t="e">
        <f t="shared" ca="1" si="13"/>
        <v>#N/A</v>
      </c>
      <c r="P179" s="100" t="e">
        <f>AVERAGE(INDEX($H$5:$H$1012,M179):INDEX($H$5:$H$1012,N179))</f>
        <v>#N/A</v>
      </c>
      <c r="Q179" s="101" t="e">
        <f>AVERAGE(INDEX($I$5:$I$1012,M179):INDEX($I$5:$I$1012,N179))</f>
        <v>#N/A</v>
      </c>
    </row>
    <row r="180" spans="2:17" x14ac:dyDescent="0.25">
      <c r="B180" s="62">
        <v>42482</v>
      </c>
      <c r="C180" s="70">
        <v>51.78</v>
      </c>
      <c r="D180" s="69">
        <v>126793100</v>
      </c>
      <c r="E180" s="66" t="s">
        <v>81</v>
      </c>
      <c r="F180" s="16">
        <f t="shared" si="11"/>
        <v>833</v>
      </c>
      <c r="G180" s="67" cm="1">
        <f t="array" ref="G180">INDEX(Date,MATCH(ROWS($F$5:$F180),Helper,0))</f>
        <v>41529</v>
      </c>
      <c r="H180" s="85">
        <f>INDEX(Price,MATCH(ROWS($F$5:$F180),Helper,0))</f>
        <v>32.69</v>
      </c>
      <c r="I180" s="91">
        <f>INDEX(Volume,MATCH(ROWS($F$5:$F180),Helper,0))</f>
        <v>32860200</v>
      </c>
      <c r="J180" s="97">
        <f>ROWS($F$5:$F180)</f>
        <v>176</v>
      </c>
      <c r="M180" s="16" t="e">
        <f t="shared" si="12"/>
        <v>#N/A</v>
      </c>
      <c r="N180" s="16" t="e">
        <f t="shared" si="10"/>
        <v>#N/A</v>
      </c>
      <c r="O180" s="72" t="e">
        <f t="shared" ca="1" si="13"/>
        <v>#N/A</v>
      </c>
      <c r="P180" s="100" t="e">
        <f>AVERAGE(INDEX($H$5:$H$1012,M180):INDEX($H$5:$H$1012,N180))</f>
        <v>#N/A</v>
      </c>
      <c r="Q180" s="101" t="e">
        <f>AVERAGE(INDEX($I$5:$I$1012,M180):INDEX($I$5:$I$1012,N180))</f>
        <v>#N/A</v>
      </c>
    </row>
    <row r="181" spans="2:17" x14ac:dyDescent="0.25">
      <c r="B181" s="62">
        <v>42481</v>
      </c>
      <c r="C181" s="70">
        <v>55.78</v>
      </c>
      <c r="D181" s="69">
        <v>38182900</v>
      </c>
      <c r="E181" s="66" t="s">
        <v>81</v>
      </c>
      <c r="F181" s="16">
        <f t="shared" si="11"/>
        <v>832</v>
      </c>
      <c r="G181" s="67" cm="1">
        <f t="array" ref="G181">INDEX(Date,MATCH(ROWS($F$5:$F181),Helper,0))</f>
        <v>41530</v>
      </c>
      <c r="H181" s="85">
        <f>INDEX(Price,MATCH(ROWS($F$5:$F181),Helper,0))</f>
        <v>33.03</v>
      </c>
      <c r="I181" s="91">
        <f>INDEX(Volume,MATCH(ROWS($F$5:$F181),Helper,0))</f>
        <v>40896510</v>
      </c>
      <c r="J181" s="97">
        <f>ROWS($F$5:$F181)</f>
        <v>177</v>
      </c>
      <c r="M181" s="16" t="e">
        <f t="shared" si="12"/>
        <v>#N/A</v>
      </c>
      <c r="N181" s="16" t="e">
        <f t="shared" si="10"/>
        <v>#N/A</v>
      </c>
      <c r="O181" s="72" t="e">
        <f t="shared" ca="1" si="13"/>
        <v>#N/A</v>
      </c>
      <c r="P181" s="100" t="e">
        <f>AVERAGE(INDEX($H$5:$H$1012,M181):INDEX($H$5:$H$1012,N181))</f>
        <v>#N/A</v>
      </c>
      <c r="Q181" s="101" t="e">
        <f>AVERAGE(INDEX($I$5:$I$1012,M181):INDEX($I$5:$I$1012,N181))</f>
        <v>#N/A</v>
      </c>
    </row>
    <row r="182" spans="2:17" x14ac:dyDescent="0.25">
      <c r="B182" s="62">
        <v>42480</v>
      </c>
      <c r="C182" s="70">
        <v>55.59</v>
      </c>
      <c r="D182" s="69">
        <v>36169280</v>
      </c>
      <c r="E182" s="66" t="s">
        <v>81</v>
      </c>
      <c r="F182" s="16">
        <f t="shared" si="11"/>
        <v>831</v>
      </c>
      <c r="G182" s="67" cm="1">
        <f t="array" ref="G182">INDEX(Date,MATCH(ROWS($F$5:$F182),Helper,0))</f>
        <v>41533</v>
      </c>
      <c r="H182" s="85">
        <f>INDEX(Price,MATCH(ROWS($F$5:$F182),Helper,0))</f>
        <v>32.801000000000002</v>
      </c>
      <c r="I182" s="91">
        <f>INDEX(Volume,MATCH(ROWS($F$5:$F182),Helper,0))</f>
        <v>55008820</v>
      </c>
      <c r="J182" s="97">
        <f>ROWS($F$5:$F182)</f>
        <v>178</v>
      </c>
      <c r="M182" s="16" t="e">
        <f t="shared" si="12"/>
        <v>#N/A</v>
      </c>
      <c r="N182" s="16" t="e">
        <f t="shared" si="10"/>
        <v>#N/A</v>
      </c>
      <c r="O182" s="72" t="e">
        <f t="shared" ca="1" si="13"/>
        <v>#N/A</v>
      </c>
      <c r="P182" s="100" t="e">
        <f>AVERAGE(INDEX($H$5:$H$1012,M182):INDEX($H$5:$H$1012,N182))</f>
        <v>#N/A</v>
      </c>
      <c r="Q182" s="101" t="e">
        <f>AVERAGE(INDEX($I$5:$I$1012,M182):INDEX($I$5:$I$1012,N182))</f>
        <v>#N/A</v>
      </c>
    </row>
    <row r="183" spans="2:17" x14ac:dyDescent="0.25">
      <c r="B183" s="62">
        <v>42479</v>
      </c>
      <c r="C183" s="70">
        <v>56.39</v>
      </c>
      <c r="D183" s="69">
        <v>29566220</v>
      </c>
      <c r="E183" s="66" t="s">
        <v>81</v>
      </c>
      <c r="F183" s="16">
        <f t="shared" si="11"/>
        <v>830</v>
      </c>
      <c r="G183" s="67" cm="1">
        <f t="array" ref="G183">INDEX(Date,MATCH(ROWS($F$5:$F183),Helper,0))</f>
        <v>41534</v>
      </c>
      <c r="H183" s="85">
        <f>INDEX(Price,MATCH(ROWS($F$5:$F183),Helper,0))</f>
        <v>32.93</v>
      </c>
      <c r="I183" s="91">
        <f>INDEX(Volume,MATCH(ROWS($F$5:$F183),Helper,0))</f>
        <v>84675130</v>
      </c>
      <c r="J183" s="97">
        <f>ROWS($F$5:$F183)</f>
        <v>179</v>
      </c>
      <c r="M183" s="16" t="e">
        <f t="shared" si="12"/>
        <v>#N/A</v>
      </c>
      <c r="N183" s="16" t="e">
        <f t="shared" si="10"/>
        <v>#N/A</v>
      </c>
      <c r="O183" s="72" t="e">
        <f t="shared" ca="1" si="13"/>
        <v>#N/A</v>
      </c>
      <c r="P183" s="100" t="e">
        <f>AVERAGE(INDEX($H$5:$H$1012,M183):INDEX($H$5:$H$1012,N183))</f>
        <v>#N/A</v>
      </c>
      <c r="Q183" s="101" t="e">
        <f>AVERAGE(INDEX($I$5:$I$1012,M183):INDEX($I$5:$I$1012,N183))</f>
        <v>#N/A</v>
      </c>
    </row>
    <row r="184" spans="2:17" x14ac:dyDescent="0.25">
      <c r="B184" s="62">
        <v>42478</v>
      </c>
      <c r="C184" s="70">
        <v>56.46</v>
      </c>
      <c r="D184" s="69">
        <v>23758570</v>
      </c>
      <c r="E184" s="66" t="s">
        <v>81</v>
      </c>
      <c r="F184" s="16">
        <f t="shared" si="11"/>
        <v>829</v>
      </c>
      <c r="G184" s="67" cm="1">
        <f t="array" ref="G184">INDEX(Date,MATCH(ROWS($F$5:$F184),Helper,0))</f>
        <v>41535</v>
      </c>
      <c r="H184" s="85">
        <f>INDEX(Price,MATCH(ROWS($F$5:$F184),Helper,0))</f>
        <v>33.32</v>
      </c>
      <c r="I184" s="91">
        <f>INDEX(Volume,MATCH(ROWS($F$5:$F184),Helper,0))</f>
        <v>64024200</v>
      </c>
      <c r="J184" s="97">
        <f>ROWS($F$5:$F184)</f>
        <v>180</v>
      </c>
      <c r="M184" s="16" t="e">
        <f t="shared" si="12"/>
        <v>#N/A</v>
      </c>
      <c r="N184" s="16" t="e">
        <f t="shared" si="10"/>
        <v>#N/A</v>
      </c>
      <c r="O184" s="72" t="e">
        <f t="shared" ca="1" si="13"/>
        <v>#N/A</v>
      </c>
      <c r="P184" s="100" t="e">
        <f>AVERAGE(INDEX($H$5:$H$1012,M184):INDEX($H$5:$H$1012,N184))</f>
        <v>#N/A</v>
      </c>
      <c r="Q184" s="101" t="e">
        <f>AVERAGE(INDEX($I$5:$I$1012,M184):INDEX($I$5:$I$1012,N184))</f>
        <v>#N/A</v>
      </c>
    </row>
    <row r="185" spans="2:17" x14ac:dyDescent="0.25">
      <c r="B185" s="62">
        <v>42475</v>
      </c>
      <c r="C185" s="70">
        <v>55.65</v>
      </c>
      <c r="D185" s="69">
        <v>28462970</v>
      </c>
      <c r="E185" s="66" t="s">
        <v>81</v>
      </c>
      <c r="F185" s="16">
        <f t="shared" si="11"/>
        <v>828</v>
      </c>
      <c r="G185" s="67" cm="1">
        <f t="array" ref="G185">INDEX(Date,MATCH(ROWS($F$5:$F185),Helper,0))</f>
        <v>41536</v>
      </c>
      <c r="H185" s="85">
        <f>INDEX(Price,MATCH(ROWS($F$5:$F185),Helper,0))</f>
        <v>33.64</v>
      </c>
      <c r="I185" s="91">
        <f>INDEX(Volume,MATCH(ROWS($F$5:$F185),Helper,0))</f>
        <v>41981700</v>
      </c>
      <c r="J185" s="97">
        <f>ROWS($F$5:$F185)</f>
        <v>181</v>
      </c>
      <c r="M185" s="16" t="e">
        <f t="shared" si="12"/>
        <v>#N/A</v>
      </c>
      <c r="N185" s="16" t="e">
        <f t="shared" si="10"/>
        <v>#N/A</v>
      </c>
      <c r="O185" s="72" t="e">
        <f t="shared" ca="1" si="13"/>
        <v>#N/A</v>
      </c>
      <c r="P185" s="100" t="e">
        <f>AVERAGE(INDEX($H$5:$H$1012,M185):INDEX($H$5:$H$1012,N185))</f>
        <v>#N/A</v>
      </c>
      <c r="Q185" s="101" t="e">
        <f>AVERAGE(INDEX($I$5:$I$1012,M185):INDEX($I$5:$I$1012,N185))</f>
        <v>#N/A</v>
      </c>
    </row>
    <row r="186" spans="2:17" x14ac:dyDescent="0.25">
      <c r="B186" s="62">
        <v>42474</v>
      </c>
      <c r="C186" s="70">
        <v>55.36</v>
      </c>
      <c r="D186" s="69">
        <v>20875260</v>
      </c>
      <c r="E186" s="66" t="s">
        <v>81</v>
      </c>
      <c r="F186" s="16">
        <f t="shared" si="11"/>
        <v>827</v>
      </c>
      <c r="G186" s="67" cm="1">
        <f t="array" ref="G186">INDEX(Date,MATCH(ROWS($F$5:$F186),Helper,0))</f>
        <v>41537</v>
      </c>
      <c r="H186" s="85">
        <f>INDEX(Price,MATCH(ROWS($F$5:$F186),Helper,0))</f>
        <v>32.790999999999997</v>
      </c>
      <c r="I186" s="91">
        <f>INDEX(Volume,MATCH(ROWS($F$5:$F186),Helper,0))</f>
        <v>102578800</v>
      </c>
      <c r="J186" s="97">
        <f>ROWS($F$5:$F186)</f>
        <v>182</v>
      </c>
      <c r="M186" s="16" t="e">
        <f t="shared" si="12"/>
        <v>#N/A</v>
      </c>
      <c r="N186" s="16" t="e">
        <f t="shared" si="10"/>
        <v>#N/A</v>
      </c>
      <c r="O186" s="72" t="e">
        <f t="shared" ca="1" si="13"/>
        <v>#N/A</v>
      </c>
      <c r="P186" s="100" t="e">
        <f>AVERAGE(INDEX($H$5:$H$1012,M186):INDEX($H$5:$H$1012,N186))</f>
        <v>#N/A</v>
      </c>
      <c r="Q186" s="101" t="e">
        <f>AVERAGE(INDEX($I$5:$I$1012,M186):INDEX($I$5:$I$1012,N186))</f>
        <v>#N/A</v>
      </c>
    </row>
    <row r="187" spans="2:17" x14ac:dyDescent="0.25">
      <c r="B187" s="62">
        <v>42473</v>
      </c>
      <c r="C187" s="70">
        <v>55.35</v>
      </c>
      <c r="D187" s="69">
        <v>20813640</v>
      </c>
      <c r="E187" s="66" t="s">
        <v>81</v>
      </c>
      <c r="F187" s="16">
        <f t="shared" si="11"/>
        <v>826</v>
      </c>
      <c r="G187" s="67" cm="1">
        <f t="array" ref="G187">INDEX(Date,MATCH(ROWS($F$5:$F187),Helper,0))</f>
        <v>41540</v>
      </c>
      <c r="H187" s="85">
        <f>INDEX(Price,MATCH(ROWS($F$5:$F187),Helper,0))</f>
        <v>32.74</v>
      </c>
      <c r="I187" s="91">
        <f>INDEX(Volume,MATCH(ROWS($F$5:$F187),Helper,0))</f>
        <v>39826060</v>
      </c>
      <c r="J187" s="97">
        <f>ROWS($F$5:$F187)</f>
        <v>183</v>
      </c>
      <c r="M187" s="16" t="e">
        <f t="shared" si="12"/>
        <v>#N/A</v>
      </c>
      <c r="N187" s="16" t="e">
        <f t="shared" si="10"/>
        <v>#N/A</v>
      </c>
      <c r="O187" s="72" t="e">
        <f t="shared" ca="1" si="13"/>
        <v>#N/A</v>
      </c>
      <c r="P187" s="100" t="e">
        <f>AVERAGE(INDEX($H$5:$H$1012,M187):INDEX($H$5:$H$1012,N187))</f>
        <v>#N/A</v>
      </c>
      <c r="Q187" s="101" t="e">
        <f>AVERAGE(INDEX($I$5:$I$1012,M187):INDEX($I$5:$I$1012,N187))</f>
        <v>#N/A</v>
      </c>
    </row>
    <row r="188" spans="2:17" x14ac:dyDescent="0.25">
      <c r="B188" s="62">
        <v>42472</v>
      </c>
      <c r="C188" s="70">
        <v>54.65</v>
      </c>
      <c r="D188" s="69">
        <v>24874410</v>
      </c>
      <c r="E188" s="66" t="s">
        <v>81</v>
      </c>
      <c r="F188" s="16">
        <f t="shared" si="11"/>
        <v>825</v>
      </c>
      <c r="G188" s="67" cm="1">
        <f t="array" ref="G188">INDEX(Date,MATCH(ROWS($F$5:$F188),Helper,0))</f>
        <v>41541</v>
      </c>
      <c r="H188" s="85">
        <f>INDEX(Price,MATCH(ROWS($F$5:$F188),Helper,0))</f>
        <v>32.454999999999998</v>
      </c>
      <c r="I188" s="91">
        <f>INDEX(Volume,MATCH(ROWS($F$5:$F188),Helper,0))</f>
        <v>40159010</v>
      </c>
      <c r="J188" s="97">
        <f>ROWS($F$5:$F188)</f>
        <v>184</v>
      </c>
      <c r="M188" s="16" t="e">
        <f t="shared" si="12"/>
        <v>#N/A</v>
      </c>
      <c r="N188" s="16" t="e">
        <f t="shared" si="10"/>
        <v>#N/A</v>
      </c>
      <c r="O188" s="72" t="e">
        <f t="shared" ca="1" si="13"/>
        <v>#N/A</v>
      </c>
      <c r="P188" s="100" t="e">
        <f>AVERAGE(INDEX($H$5:$H$1012,M188):INDEX($H$5:$H$1012,N188))</f>
        <v>#N/A</v>
      </c>
      <c r="Q188" s="101" t="e">
        <f>AVERAGE(INDEX($I$5:$I$1012,M188):INDEX($I$5:$I$1012,N188))</f>
        <v>#N/A</v>
      </c>
    </row>
    <row r="189" spans="2:17" x14ac:dyDescent="0.25">
      <c r="B189" s="62">
        <v>42471</v>
      </c>
      <c r="C189" s="70">
        <v>54.31</v>
      </c>
      <c r="D189" s="69">
        <v>21400400</v>
      </c>
      <c r="E189" s="66" t="s">
        <v>81</v>
      </c>
      <c r="F189" s="16">
        <f t="shared" si="11"/>
        <v>824</v>
      </c>
      <c r="G189" s="67" cm="1">
        <f t="array" ref="G189">INDEX(Date,MATCH(ROWS($F$5:$F189),Helper,0))</f>
        <v>41542</v>
      </c>
      <c r="H189" s="85">
        <f>INDEX(Price,MATCH(ROWS($F$5:$F189),Helper,0))</f>
        <v>32.505000000000003</v>
      </c>
      <c r="I189" s="91">
        <f>INDEX(Volume,MATCH(ROWS($F$5:$F189),Helper,0))</f>
        <v>28826100</v>
      </c>
      <c r="J189" s="97">
        <f>ROWS($F$5:$F189)</f>
        <v>185</v>
      </c>
      <c r="M189" s="16" t="e">
        <f t="shared" si="12"/>
        <v>#N/A</v>
      </c>
      <c r="N189" s="16" t="e">
        <f t="shared" si="10"/>
        <v>#N/A</v>
      </c>
      <c r="O189" s="72" t="e">
        <f t="shared" ca="1" si="13"/>
        <v>#N/A</v>
      </c>
      <c r="P189" s="100" t="e">
        <f>AVERAGE(INDEX($H$5:$H$1012,M189):INDEX($H$5:$H$1012,N189))</f>
        <v>#N/A</v>
      </c>
      <c r="Q189" s="101" t="e">
        <f>AVERAGE(INDEX($I$5:$I$1012,M189):INDEX($I$5:$I$1012,N189))</f>
        <v>#N/A</v>
      </c>
    </row>
    <row r="190" spans="2:17" x14ac:dyDescent="0.25">
      <c r="B190" s="62">
        <v>42468</v>
      </c>
      <c r="C190" s="70">
        <v>54.42</v>
      </c>
      <c r="D190" s="69">
        <v>22159630</v>
      </c>
      <c r="E190" s="66" t="s">
        <v>81</v>
      </c>
      <c r="F190" s="16">
        <f t="shared" si="11"/>
        <v>823</v>
      </c>
      <c r="G190" s="67" cm="1">
        <f t="array" ref="G190">INDEX(Date,MATCH(ROWS($F$5:$F190),Helper,0))</f>
        <v>41543</v>
      </c>
      <c r="H190" s="85">
        <f>INDEX(Price,MATCH(ROWS($F$5:$F190),Helper,0))</f>
        <v>32.770000000000003</v>
      </c>
      <c r="I190" s="91">
        <f>INDEX(Volume,MATCH(ROWS($F$5:$F190),Helper,0))</f>
        <v>28457790</v>
      </c>
      <c r="J190" s="97">
        <f>ROWS($F$5:$F190)</f>
        <v>186</v>
      </c>
      <c r="M190" s="16" t="e">
        <f t="shared" si="12"/>
        <v>#N/A</v>
      </c>
      <c r="N190" s="16" t="e">
        <f t="shared" si="10"/>
        <v>#N/A</v>
      </c>
      <c r="O190" s="72" t="e">
        <f t="shared" ca="1" si="13"/>
        <v>#N/A</v>
      </c>
      <c r="P190" s="100" t="e">
        <f>AVERAGE(INDEX($H$5:$H$1012,M190):INDEX($H$5:$H$1012,N190))</f>
        <v>#N/A</v>
      </c>
      <c r="Q190" s="101" t="e">
        <f>AVERAGE(INDEX($I$5:$I$1012,M190):INDEX($I$5:$I$1012,N190))</f>
        <v>#N/A</v>
      </c>
    </row>
    <row r="191" spans="2:17" x14ac:dyDescent="0.25">
      <c r="B191" s="62">
        <v>42467</v>
      </c>
      <c r="C191" s="70">
        <v>54.46</v>
      </c>
      <c r="D191" s="69">
        <v>19221270</v>
      </c>
      <c r="E191" s="66" t="s">
        <v>81</v>
      </c>
      <c r="F191" s="16">
        <f t="shared" si="11"/>
        <v>822</v>
      </c>
      <c r="G191" s="67" cm="1">
        <f t="array" ref="G191">INDEX(Date,MATCH(ROWS($F$5:$F191),Helper,0))</f>
        <v>41544</v>
      </c>
      <c r="H191" s="85">
        <f>INDEX(Price,MATCH(ROWS($F$5:$F191),Helper,0))</f>
        <v>33.270000000000003</v>
      </c>
      <c r="I191" s="91">
        <f>INDEX(Volume,MATCH(ROWS($F$5:$F191),Helper,0))</f>
        <v>55330510</v>
      </c>
      <c r="J191" s="97">
        <f>ROWS($F$5:$F191)</f>
        <v>187</v>
      </c>
      <c r="M191" s="16" t="e">
        <f t="shared" si="12"/>
        <v>#N/A</v>
      </c>
      <c r="N191" s="16" t="e">
        <f t="shared" si="10"/>
        <v>#N/A</v>
      </c>
      <c r="O191" s="72" t="e">
        <f t="shared" ca="1" si="13"/>
        <v>#N/A</v>
      </c>
      <c r="P191" s="100" t="e">
        <f>AVERAGE(INDEX($H$5:$H$1012,M191):INDEX($H$5:$H$1012,N191))</f>
        <v>#N/A</v>
      </c>
      <c r="Q191" s="101" t="e">
        <f>AVERAGE(INDEX($I$5:$I$1012,M191):INDEX($I$5:$I$1012,N191))</f>
        <v>#N/A</v>
      </c>
    </row>
    <row r="192" spans="2:17" x14ac:dyDescent="0.25">
      <c r="B192" s="62">
        <v>42466</v>
      </c>
      <c r="C192" s="70">
        <v>55.12</v>
      </c>
      <c r="D192" s="69">
        <v>21072150</v>
      </c>
      <c r="E192" s="66" t="s">
        <v>81</v>
      </c>
      <c r="F192" s="16">
        <f t="shared" si="11"/>
        <v>821</v>
      </c>
      <c r="G192" s="67" cm="1">
        <f t="array" ref="G192">INDEX(Date,MATCH(ROWS($F$5:$F192),Helper,0))</f>
        <v>41547</v>
      </c>
      <c r="H192" s="85">
        <f>INDEX(Price,MATCH(ROWS($F$5:$F192),Helper,0))</f>
        <v>33.28</v>
      </c>
      <c r="I192" s="91">
        <f>INDEX(Volume,MATCH(ROWS($F$5:$F192),Helper,0))</f>
        <v>39774300</v>
      </c>
      <c r="J192" s="97">
        <f>ROWS($F$5:$F192)</f>
        <v>188</v>
      </c>
      <c r="M192" s="16" t="e">
        <f t="shared" si="12"/>
        <v>#N/A</v>
      </c>
      <c r="N192" s="16" t="e">
        <f t="shared" si="10"/>
        <v>#N/A</v>
      </c>
      <c r="O192" s="72" t="e">
        <f t="shared" ca="1" si="13"/>
        <v>#N/A</v>
      </c>
      <c r="P192" s="100" t="e">
        <f>AVERAGE(INDEX($H$5:$H$1012,M192):INDEX($H$5:$H$1012,N192))</f>
        <v>#N/A</v>
      </c>
      <c r="Q192" s="101" t="e">
        <f>AVERAGE(INDEX($I$5:$I$1012,M192):INDEX($I$5:$I$1012,N192))</f>
        <v>#N/A</v>
      </c>
    </row>
    <row r="193" spans="2:17" x14ac:dyDescent="0.25">
      <c r="B193" s="62">
        <v>42465</v>
      </c>
      <c r="C193" s="70">
        <v>54.56</v>
      </c>
      <c r="D193" s="69">
        <v>19261620</v>
      </c>
      <c r="E193" s="66" t="s">
        <v>81</v>
      </c>
      <c r="F193" s="16">
        <f t="shared" si="11"/>
        <v>820</v>
      </c>
      <c r="G193" s="67" cm="1">
        <f t="array" ref="G193">INDEX(Date,MATCH(ROWS($F$5:$F193),Helper,0))</f>
        <v>41548</v>
      </c>
      <c r="H193" s="85">
        <f>INDEX(Price,MATCH(ROWS($F$5:$F193),Helper,0))</f>
        <v>33.58</v>
      </c>
      <c r="I193" s="91">
        <f>INDEX(Volume,MATCH(ROWS($F$5:$F193),Helper,0))</f>
        <v>36664230</v>
      </c>
      <c r="J193" s="97">
        <f>ROWS($F$5:$F193)</f>
        <v>189</v>
      </c>
      <c r="M193" s="16" t="e">
        <f t="shared" si="12"/>
        <v>#N/A</v>
      </c>
      <c r="N193" s="16" t="e">
        <f t="shared" si="10"/>
        <v>#N/A</v>
      </c>
      <c r="O193" s="72" t="e">
        <f t="shared" ca="1" si="13"/>
        <v>#N/A</v>
      </c>
      <c r="P193" s="100" t="e">
        <f>AVERAGE(INDEX($H$5:$H$1012,M193):INDEX($H$5:$H$1012,N193))</f>
        <v>#N/A</v>
      </c>
      <c r="Q193" s="101" t="e">
        <f>AVERAGE(INDEX($I$5:$I$1012,M193):INDEX($I$5:$I$1012,N193))</f>
        <v>#N/A</v>
      </c>
    </row>
    <row r="194" spans="2:17" x14ac:dyDescent="0.25">
      <c r="B194" s="62">
        <v>42464</v>
      </c>
      <c r="C194" s="70">
        <v>55.43</v>
      </c>
      <c r="D194" s="69">
        <v>18908300</v>
      </c>
      <c r="E194" s="66" t="s">
        <v>81</v>
      </c>
      <c r="F194" s="16">
        <f t="shared" si="11"/>
        <v>819</v>
      </c>
      <c r="G194" s="67" cm="1">
        <f t="array" ref="G194">INDEX(Date,MATCH(ROWS($F$5:$F194),Helper,0))</f>
        <v>41549</v>
      </c>
      <c r="H194" s="85">
        <f>INDEX(Price,MATCH(ROWS($F$5:$F194),Helper,0))</f>
        <v>33.92</v>
      </c>
      <c r="I194" s="91">
        <f>INDEX(Volume,MATCH(ROWS($F$5:$F194),Helper,0))</f>
        <v>46924840</v>
      </c>
      <c r="J194" s="97">
        <f>ROWS($F$5:$F194)</f>
        <v>190</v>
      </c>
      <c r="M194" s="16" t="e">
        <f t="shared" si="12"/>
        <v>#N/A</v>
      </c>
      <c r="N194" s="16" t="e">
        <f t="shared" si="10"/>
        <v>#N/A</v>
      </c>
      <c r="O194" s="72" t="e">
        <f t="shared" ca="1" si="13"/>
        <v>#N/A</v>
      </c>
      <c r="P194" s="100" t="e">
        <f>AVERAGE(INDEX($H$5:$H$1012,M194):INDEX($H$5:$H$1012,N194))</f>
        <v>#N/A</v>
      </c>
      <c r="Q194" s="101" t="e">
        <f>AVERAGE(INDEX($I$5:$I$1012,M194):INDEX($I$5:$I$1012,N194))</f>
        <v>#N/A</v>
      </c>
    </row>
    <row r="195" spans="2:17" x14ac:dyDescent="0.25">
      <c r="B195" s="62">
        <v>42461</v>
      </c>
      <c r="C195" s="70">
        <v>55.57</v>
      </c>
      <c r="D195" s="69">
        <v>24383590</v>
      </c>
      <c r="E195" s="66" t="s">
        <v>81</v>
      </c>
      <c r="F195" s="16">
        <f t="shared" si="11"/>
        <v>818</v>
      </c>
      <c r="G195" s="67" cm="1">
        <f t="array" ref="G195">INDEX(Date,MATCH(ROWS($F$5:$F195),Helper,0))</f>
        <v>41550</v>
      </c>
      <c r="H195" s="85">
        <f>INDEX(Price,MATCH(ROWS($F$5:$F195),Helper,0))</f>
        <v>33.86</v>
      </c>
      <c r="I195" s="91">
        <f>INDEX(Volume,MATCH(ROWS($F$5:$F195),Helper,0))</f>
        <v>38703760</v>
      </c>
      <c r="J195" s="97">
        <f>ROWS($F$5:$F195)</f>
        <v>191</v>
      </c>
      <c r="M195" s="16" t="e">
        <f t="shared" si="12"/>
        <v>#N/A</v>
      </c>
      <c r="N195" s="16" t="e">
        <f t="shared" si="10"/>
        <v>#N/A</v>
      </c>
      <c r="O195" s="72" t="e">
        <f t="shared" ca="1" si="13"/>
        <v>#N/A</v>
      </c>
      <c r="P195" s="100" t="e">
        <f>AVERAGE(INDEX($H$5:$H$1012,M195):INDEX($H$5:$H$1012,N195))</f>
        <v>#N/A</v>
      </c>
      <c r="Q195" s="101" t="e">
        <f>AVERAGE(INDEX($I$5:$I$1012,M195):INDEX($I$5:$I$1012,N195))</f>
        <v>#N/A</v>
      </c>
    </row>
    <row r="196" spans="2:17" x14ac:dyDescent="0.25">
      <c r="B196" s="62">
        <v>42460</v>
      </c>
      <c r="C196" s="70">
        <v>55.23</v>
      </c>
      <c r="D196" s="69">
        <v>26353570</v>
      </c>
      <c r="E196" s="66" t="s">
        <v>81</v>
      </c>
      <c r="F196" s="16">
        <f t="shared" si="11"/>
        <v>817</v>
      </c>
      <c r="G196" s="67" cm="1">
        <f t="array" ref="G196">INDEX(Date,MATCH(ROWS($F$5:$F196),Helper,0))</f>
        <v>41551</v>
      </c>
      <c r="H196" s="85">
        <f>INDEX(Price,MATCH(ROWS($F$5:$F196),Helper,0))</f>
        <v>33.880000000000003</v>
      </c>
      <c r="I196" s="91">
        <f>INDEX(Volume,MATCH(ROWS($F$5:$F196),Helper,0))</f>
        <v>32985790</v>
      </c>
      <c r="J196" s="97">
        <f>ROWS($F$5:$F196)</f>
        <v>192</v>
      </c>
      <c r="M196" s="16" t="e">
        <f t="shared" si="12"/>
        <v>#N/A</v>
      </c>
      <c r="N196" s="16" t="e">
        <f t="shared" si="10"/>
        <v>#N/A</v>
      </c>
      <c r="O196" s="72" t="e">
        <f t="shared" ca="1" si="13"/>
        <v>#N/A</v>
      </c>
      <c r="P196" s="100" t="e">
        <f>AVERAGE(INDEX($H$5:$H$1012,M196):INDEX($H$5:$H$1012,N196))</f>
        <v>#N/A</v>
      </c>
      <c r="Q196" s="101" t="e">
        <f>AVERAGE(INDEX($I$5:$I$1012,M196):INDEX($I$5:$I$1012,N196))</f>
        <v>#N/A</v>
      </c>
    </row>
    <row r="197" spans="2:17" x14ac:dyDescent="0.25">
      <c r="B197" s="62">
        <v>42459</v>
      </c>
      <c r="C197" s="70">
        <v>55.05</v>
      </c>
      <c r="D197" s="69">
        <v>22992090</v>
      </c>
      <c r="E197" s="66" t="s">
        <v>81</v>
      </c>
      <c r="F197" s="16">
        <f t="shared" si="11"/>
        <v>816</v>
      </c>
      <c r="G197" s="67" cm="1">
        <f t="array" ref="G197">INDEX(Date,MATCH(ROWS($F$5:$F197),Helper,0))</f>
        <v>41554</v>
      </c>
      <c r="H197" s="85">
        <f>INDEX(Price,MATCH(ROWS($F$5:$F197),Helper,0))</f>
        <v>33.299999999999997</v>
      </c>
      <c r="I197" s="91">
        <f>INDEX(Volume,MATCH(ROWS($F$5:$F197),Helper,0))</f>
        <v>35049210</v>
      </c>
      <c r="J197" s="97">
        <f>ROWS($F$5:$F197)</f>
        <v>193</v>
      </c>
      <c r="M197" s="16" t="e">
        <f t="shared" si="12"/>
        <v>#N/A</v>
      </c>
      <c r="N197" s="16" t="e">
        <f t="shared" si="10"/>
        <v>#N/A</v>
      </c>
      <c r="O197" s="72" t="e">
        <f t="shared" ca="1" si="13"/>
        <v>#N/A</v>
      </c>
      <c r="P197" s="100" t="e">
        <f>AVERAGE(INDEX($H$5:$H$1012,M197):INDEX($H$5:$H$1012,N197))</f>
        <v>#N/A</v>
      </c>
      <c r="Q197" s="101" t="e">
        <f>AVERAGE(INDEX($I$5:$I$1012,M197):INDEX($I$5:$I$1012,N197))</f>
        <v>#N/A</v>
      </c>
    </row>
    <row r="198" spans="2:17" x14ac:dyDescent="0.25">
      <c r="B198" s="62">
        <v>42458</v>
      </c>
      <c r="C198" s="70">
        <v>54.71</v>
      </c>
      <c r="D198" s="69">
        <v>23913950</v>
      </c>
      <c r="E198" s="66" t="s">
        <v>81</v>
      </c>
      <c r="F198" s="16">
        <f t="shared" si="11"/>
        <v>815</v>
      </c>
      <c r="G198" s="67" cm="1">
        <f t="array" ref="G198">INDEX(Date,MATCH(ROWS($F$5:$F198),Helper,0))</f>
        <v>41555</v>
      </c>
      <c r="H198" s="85">
        <f>INDEX(Price,MATCH(ROWS($F$5:$F198),Helper,0))</f>
        <v>33.01</v>
      </c>
      <c r="I198" s="91">
        <f>INDEX(Volume,MATCH(ROWS($F$5:$F198),Helper,0))</f>
        <v>40953660</v>
      </c>
      <c r="J198" s="97">
        <f>ROWS($F$5:$F198)</f>
        <v>194</v>
      </c>
      <c r="M198" s="16" t="e">
        <f t="shared" si="12"/>
        <v>#N/A</v>
      </c>
      <c r="N198" s="16" t="e">
        <f t="shared" ref="N198:N261" si="14">MATCH(L198,$G$5:$G$1012,1)</f>
        <v>#N/A</v>
      </c>
      <c r="O198" s="72" t="e">
        <f t="shared" ca="1" si="13"/>
        <v>#N/A</v>
      </c>
      <c r="P198" s="100" t="e">
        <f>AVERAGE(INDEX($H$5:$H$1012,M198):INDEX($H$5:$H$1012,N198))</f>
        <v>#N/A</v>
      </c>
      <c r="Q198" s="101" t="e">
        <f>AVERAGE(INDEX($I$5:$I$1012,M198):INDEX($I$5:$I$1012,N198))</f>
        <v>#N/A</v>
      </c>
    </row>
    <row r="199" spans="2:17" x14ac:dyDescent="0.25">
      <c r="B199" s="62">
        <v>42457</v>
      </c>
      <c r="C199" s="70">
        <v>53.54</v>
      </c>
      <c r="D199" s="69">
        <v>17018120</v>
      </c>
      <c r="E199" s="66" t="s">
        <v>81</v>
      </c>
      <c r="F199" s="16">
        <f t="shared" ref="F199:F262" si="15">F198-1</f>
        <v>814</v>
      </c>
      <c r="G199" s="67" cm="1">
        <f t="array" ref="G199">INDEX(Date,MATCH(ROWS($F$5:$F199),Helper,0))</f>
        <v>41556</v>
      </c>
      <c r="H199" s="85">
        <f>INDEX(Price,MATCH(ROWS($F$5:$F199),Helper,0))</f>
        <v>33.07</v>
      </c>
      <c r="I199" s="91">
        <f>INDEX(Volume,MATCH(ROWS($F$5:$F199),Helper,0))</f>
        <v>35839870</v>
      </c>
      <c r="J199" s="97">
        <f>ROWS($F$5:$F199)</f>
        <v>195</v>
      </c>
      <c r="M199" s="16" t="e">
        <f t="shared" ref="M199:M262" si="16">N198+1</f>
        <v>#N/A</v>
      </c>
      <c r="N199" s="16" t="e">
        <f t="shared" si="14"/>
        <v>#N/A</v>
      </c>
      <c r="O199" s="72" t="e">
        <f t="shared" ref="O199:O262" ca="1" si="17">SUM(OFFSET($H$5,M199-$M$5,0,N199-N198, 1))</f>
        <v>#N/A</v>
      </c>
      <c r="P199" s="100" t="e">
        <f>AVERAGE(INDEX($H$5:$H$1012,M199):INDEX($H$5:$H$1012,N199))</f>
        <v>#N/A</v>
      </c>
      <c r="Q199" s="101" t="e">
        <f>AVERAGE(INDEX($I$5:$I$1012,M199):INDEX($I$5:$I$1012,N199))</f>
        <v>#N/A</v>
      </c>
    </row>
    <row r="200" spans="2:17" x14ac:dyDescent="0.25">
      <c r="B200" s="62">
        <v>42453</v>
      </c>
      <c r="C200" s="70">
        <v>54.21</v>
      </c>
      <c r="D200" s="69">
        <v>18967510</v>
      </c>
      <c r="E200" s="66" t="s">
        <v>81</v>
      </c>
      <c r="F200" s="16">
        <f t="shared" si="15"/>
        <v>813</v>
      </c>
      <c r="G200" s="67" cm="1">
        <f t="array" ref="G200">INDEX(Date,MATCH(ROWS($F$5:$F200),Helper,0))</f>
        <v>41557</v>
      </c>
      <c r="H200" s="85">
        <f>INDEX(Price,MATCH(ROWS($F$5:$F200),Helper,0))</f>
        <v>33.76</v>
      </c>
      <c r="I200" s="91">
        <f>INDEX(Volume,MATCH(ROWS($F$5:$F200),Helper,0))</f>
        <v>42702270</v>
      </c>
      <c r="J200" s="97">
        <f>ROWS($F$5:$F200)</f>
        <v>196</v>
      </c>
      <c r="M200" s="16" t="e">
        <f t="shared" si="16"/>
        <v>#N/A</v>
      </c>
      <c r="N200" s="16" t="e">
        <f t="shared" si="14"/>
        <v>#N/A</v>
      </c>
      <c r="O200" s="72" t="e">
        <f t="shared" ca="1" si="17"/>
        <v>#N/A</v>
      </c>
      <c r="P200" s="100" t="e">
        <f>AVERAGE(INDEX($H$5:$H$1012,M200):INDEX($H$5:$H$1012,N200))</f>
        <v>#N/A</v>
      </c>
      <c r="Q200" s="101" t="e">
        <f>AVERAGE(INDEX($I$5:$I$1012,M200):INDEX($I$5:$I$1012,N200))</f>
        <v>#N/A</v>
      </c>
    </row>
    <row r="201" spans="2:17" x14ac:dyDescent="0.25">
      <c r="B201" s="62">
        <v>42452</v>
      </c>
      <c r="C201" s="70">
        <v>53.97</v>
      </c>
      <c r="D201" s="69">
        <v>20123800</v>
      </c>
      <c r="E201" s="66" t="s">
        <v>81</v>
      </c>
      <c r="F201" s="16">
        <f t="shared" si="15"/>
        <v>812</v>
      </c>
      <c r="G201" s="67" cm="1">
        <f t="array" ref="G201">INDEX(Date,MATCH(ROWS($F$5:$F201),Helper,0))</f>
        <v>41558</v>
      </c>
      <c r="H201" s="85">
        <f>INDEX(Price,MATCH(ROWS($F$5:$F201),Helper,0))</f>
        <v>34.130000000000003</v>
      </c>
      <c r="I201" s="91">
        <f>INDEX(Volume,MATCH(ROWS($F$5:$F201),Helper,0))</f>
        <v>30030750</v>
      </c>
      <c r="J201" s="97">
        <f>ROWS($F$5:$F201)</f>
        <v>197</v>
      </c>
      <c r="M201" s="16" t="e">
        <f t="shared" si="16"/>
        <v>#N/A</v>
      </c>
      <c r="N201" s="16" t="e">
        <f t="shared" si="14"/>
        <v>#N/A</v>
      </c>
      <c r="O201" s="72" t="e">
        <f t="shared" ca="1" si="17"/>
        <v>#N/A</v>
      </c>
      <c r="P201" s="100" t="e">
        <f>AVERAGE(INDEX($H$5:$H$1012,M201):INDEX($H$5:$H$1012,N201))</f>
        <v>#N/A</v>
      </c>
      <c r="Q201" s="101" t="e">
        <f>AVERAGE(INDEX($I$5:$I$1012,M201):INDEX($I$5:$I$1012,N201))</f>
        <v>#N/A</v>
      </c>
    </row>
    <row r="202" spans="2:17" x14ac:dyDescent="0.25">
      <c r="B202" s="62">
        <v>42451</v>
      </c>
      <c r="C202" s="70">
        <v>54.07</v>
      </c>
      <c r="D202" s="69">
        <v>23105140</v>
      </c>
      <c r="E202" s="66" t="s">
        <v>81</v>
      </c>
      <c r="F202" s="16">
        <f t="shared" si="15"/>
        <v>811</v>
      </c>
      <c r="G202" s="67" cm="1">
        <f t="array" ref="G202">INDEX(Date,MATCH(ROWS($F$5:$F202),Helper,0))</f>
        <v>41561</v>
      </c>
      <c r="H202" s="85">
        <f>INDEX(Price,MATCH(ROWS($F$5:$F202),Helper,0))</f>
        <v>34.450000000000003</v>
      </c>
      <c r="I202" s="91">
        <f>INDEX(Volume,MATCH(ROWS($F$5:$F202),Helper,0))</f>
        <v>27748620</v>
      </c>
      <c r="J202" s="97">
        <f>ROWS($F$5:$F202)</f>
        <v>198</v>
      </c>
      <c r="M202" s="16" t="e">
        <f t="shared" si="16"/>
        <v>#N/A</v>
      </c>
      <c r="N202" s="16" t="e">
        <f t="shared" si="14"/>
        <v>#N/A</v>
      </c>
      <c r="O202" s="72" t="e">
        <f t="shared" ca="1" si="17"/>
        <v>#N/A</v>
      </c>
      <c r="P202" s="100" t="e">
        <f>AVERAGE(INDEX($H$5:$H$1012,M202):INDEX($H$5:$H$1012,N202))</f>
        <v>#N/A</v>
      </c>
      <c r="Q202" s="101" t="e">
        <f>AVERAGE(INDEX($I$5:$I$1012,M202):INDEX($I$5:$I$1012,N202))</f>
        <v>#N/A</v>
      </c>
    </row>
    <row r="203" spans="2:17" x14ac:dyDescent="0.25">
      <c r="B203" s="62">
        <v>42450</v>
      </c>
      <c r="C203" s="70">
        <v>53.86</v>
      </c>
      <c r="D203" s="69">
        <v>23920160</v>
      </c>
      <c r="E203" s="66" t="s">
        <v>81</v>
      </c>
      <c r="F203" s="16">
        <f t="shared" si="15"/>
        <v>810</v>
      </c>
      <c r="G203" s="67" cm="1">
        <f t="array" ref="G203">INDEX(Date,MATCH(ROWS($F$5:$F203),Helper,0))</f>
        <v>41562</v>
      </c>
      <c r="H203" s="85">
        <f>INDEX(Price,MATCH(ROWS($F$5:$F203),Helper,0))</f>
        <v>34.49</v>
      </c>
      <c r="I203" s="91">
        <f>INDEX(Volume,MATCH(ROWS($F$5:$F203),Helper,0))</f>
        <v>47096400</v>
      </c>
      <c r="J203" s="97">
        <f>ROWS($F$5:$F203)</f>
        <v>199</v>
      </c>
      <c r="M203" s="16" t="e">
        <f t="shared" si="16"/>
        <v>#N/A</v>
      </c>
      <c r="N203" s="16" t="e">
        <f t="shared" si="14"/>
        <v>#N/A</v>
      </c>
      <c r="O203" s="72" t="e">
        <f t="shared" ca="1" si="17"/>
        <v>#N/A</v>
      </c>
      <c r="P203" s="100" t="e">
        <f>AVERAGE(INDEX($H$5:$H$1012,M203):INDEX($H$5:$H$1012,N203))</f>
        <v>#N/A</v>
      </c>
      <c r="Q203" s="101" t="e">
        <f>AVERAGE(INDEX($I$5:$I$1012,M203):INDEX($I$5:$I$1012,N203))</f>
        <v>#N/A</v>
      </c>
    </row>
    <row r="204" spans="2:17" x14ac:dyDescent="0.25">
      <c r="B204" s="62">
        <v>42447</v>
      </c>
      <c r="C204" s="70">
        <v>53.49</v>
      </c>
      <c r="D204" s="69">
        <v>67622520</v>
      </c>
      <c r="E204" s="66" t="s">
        <v>81</v>
      </c>
      <c r="F204" s="16">
        <f t="shared" si="15"/>
        <v>809</v>
      </c>
      <c r="G204" s="67" cm="1">
        <f t="array" ref="G204">INDEX(Date,MATCH(ROWS($F$5:$F204),Helper,0))</f>
        <v>41563</v>
      </c>
      <c r="H204" s="85">
        <f>INDEX(Price,MATCH(ROWS($F$5:$F204),Helper,0))</f>
        <v>34.64</v>
      </c>
      <c r="I204" s="91">
        <f>INDEX(Volume,MATCH(ROWS($F$5:$F204),Helper,0))</f>
        <v>34959120</v>
      </c>
      <c r="J204" s="97">
        <f>ROWS($F$5:$F204)</f>
        <v>200</v>
      </c>
      <c r="M204" s="16" t="e">
        <f t="shared" si="16"/>
        <v>#N/A</v>
      </c>
      <c r="N204" s="16" t="e">
        <f t="shared" si="14"/>
        <v>#N/A</v>
      </c>
      <c r="O204" s="72" t="e">
        <f t="shared" ca="1" si="17"/>
        <v>#N/A</v>
      </c>
      <c r="P204" s="100" t="e">
        <f>AVERAGE(INDEX($H$5:$H$1012,M204):INDEX($H$5:$H$1012,N204))</f>
        <v>#N/A</v>
      </c>
      <c r="Q204" s="101" t="e">
        <f>AVERAGE(INDEX($I$5:$I$1012,M204):INDEX($I$5:$I$1012,N204))</f>
        <v>#N/A</v>
      </c>
    </row>
    <row r="205" spans="2:17" x14ac:dyDescent="0.25">
      <c r="B205" s="62">
        <v>42446</v>
      </c>
      <c r="C205" s="70">
        <v>54.66</v>
      </c>
      <c r="D205" s="69">
        <v>28193010</v>
      </c>
      <c r="E205" s="66" t="s">
        <v>81</v>
      </c>
      <c r="F205" s="16">
        <f t="shared" si="15"/>
        <v>808</v>
      </c>
      <c r="G205" s="67" cm="1">
        <f t="array" ref="G205">INDEX(Date,MATCH(ROWS($F$5:$F205),Helper,0))</f>
        <v>41564</v>
      </c>
      <c r="H205" s="85">
        <f>INDEX(Price,MATCH(ROWS($F$5:$F205),Helper,0))</f>
        <v>34.92</v>
      </c>
      <c r="I205" s="91">
        <f>INDEX(Volume,MATCH(ROWS($F$5:$F205),Helper,0))</f>
        <v>31332860</v>
      </c>
      <c r="J205" s="97">
        <f>ROWS($F$5:$F205)</f>
        <v>201</v>
      </c>
      <c r="M205" s="16" t="e">
        <f t="shared" si="16"/>
        <v>#N/A</v>
      </c>
      <c r="N205" s="16" t="e">
        <f t="shared" si="14"/>
        <v>#N/A</v>
      </c>
      <c r="O205" s="72" t="e">
        <f t="shared" ca="1" si="17"/>
        <v>#N/A</v>
      </c>
      <c r="P205" s="100" t="e">
        <f>AVERAGE(INDEX($H$5:$H$1012,M205):INDEX($H$5:$H$1012,N205))</f>
        <v>#N/A</v>
      </c>
      <c r="Q205" s="101" t="e">
        <f>AVERAGE(INDEX($I$5:$I$1012,M205):INDEX($I$5:$I$1012,N205))</f>
        <v>#N/A</v>
      </c>
    </row>
    <row r="206" spans="2:17" x14ac:dyDescent="0.25">
      <c r="B206" s="62">
        <v>42445</v>
      </c>
      <c r="C206" s="70">
        <v>54.35</v>
      </c>
      <c r="D206" s="69">
        <v>31679130</v>
      </c>
      <c r="E206" s="66" t="s">
        <v>81</v>
      </c>
      <c r="F206" s="16">
        <f t="shared" si="15"/>
        <v>807</v>
      </c>
      <c r="G206" s="67" cm="1">
        <f t="array" ref="G206">INDEX(Date,MATCH(ROWS($F$5:$F206),Helper,0))</f>
        <v>41565</v>
      </c>
      <c r="H206" s="85">
        <f>INDEX(Price,MATCH(ROWS($F$5:$F206),Helper,0))</f>
        <v>34.96</v>
      </c>
      <c r="I206" s="91">
        <f>INDEX(Volume,MATCH(ROWS($F$5:$F206),Helper,0))</f>
        <v>41790110</v>
      </c>
      <c r="J206" s="97">
        <f>ROWS($F$5:$F206)</f>
        <v>202</v>
      </c>
      <c r="M206" s="16" t="e">
        <f t="shared" si="16"/>
        <v>#N/A</v>
      </c>
      <c r="N206" s="16" t="e">
        <f t="shared" si="14"/>
        <v>#N/A</v>
      </c>
      <c r="O206" s="72" t="e">
        <f t="shared" ca="1" si="17"/>
        <v>#N/A</v>
      </c>
      <c r="P206" s="100" t="e">
        <f>AVERAGE(INDEX($H$5:$H$1012,M206):INDEX($H$5:$H$1012,N206))</f>
        <v>#N/A</v>
      </c>
      <c r="Q206" s="101" t="e">
        <f>AVERAGE(INDEX($I$5:$I$1012,M206):INDEX($I$5:$I$1012,N206))</f>
        <v>#N/A</v>
      </c>
    </row>
    <row r="207" spans="2:17" x14ac:dyDescent="0.25">
      <c r="B207" s="62">
        <v>42444</v>
      </c>
      <c r="C207" s="70">
        <v>53.59</v>
      </c>
      <c r="D207" s="69">
        <v>21011480</v>
      </c>
      <c r="E207" s="66" t="s">
        <v>81</v>
      </c>
      <c r="F207" s="16">
        <f t="shared" si="15"/>
        <v>806</v>
      </c>
      <c r="G207" s="67" cm="1">
        <f t="array" ref="G207">INDEX(Date,MATCH(ROWS($F$5:$F207),Helper,0))</f>
        <v>41568</v>
      </c>
      <c r="H207" s="85">
        <f>INDEX(Price,MATCH(ROWS($F$5:$F207),Helper,0))</f>
        <v>34.99</v>
      </c>
      <c r="I207" s="91">
        <f>INDEX(Volume,MATCH(ROWS($F$5:$F207),Helper,0))</f>
        <v>27433510</v>
      </c>
      <c r="J207" s="97">
        <f>ROWS($F$5:$F207)</f>
        <v>203</v>
      </c>
      <c r="M207" s="16" t="e">
        <f t="shared" si="16"/>
        <v>#N/A</v>
      </c>
      <c r="N207" s="16" t="e">
        <f t="shared" si="14"/>
        <v>#N/A</v>
      </c>
      <c r="O207" s="72" t="e">
        <f t="shared" ca="1" si="17"/>
        <v>#N/A</v>
      </c>
      <c r="P207" s="100" t="e">
        <f>AVERAGE(INDEX($H$5:$H$1012,M207):INDEX($H$5:$H$1012,N207))</f>
        <v>#N/A</v>
      </c>
      <c r="Q207" s="101" t="e">
        <f>AVERAGE(INDEX($I$5:$I$1012,M207):INDEX($I$5:$I$1012,N207))</f>
        <v>#N/A</v>
      </c>
    </row>
    <row r="208" spans="2:17" x14ac:dyDescent="0.25">
      <c r="B208" s="62">
        <v>42443</v>
      </c>
      <c r="C208" s="70">
        <v>53.17</v>
      </c>
      <c r="D208" s="69">
        <v>24079770</v>
      </c>
      <c r="E208" s="66" t="s">
        <v>81</v>
      </c>
      <c r="F208" s="16">
        <f t="shared" si="15"/>
        <v>805</v>
      </c>
      <c r="G208" s="67" cm="1">
        <f t="array" ref="G208">INDEX(Date,MATCH(ROWS($F$5:$F208),Helper,0))</f>
        <v>41569</v>
      </c>
      <c r="H208" s="85">
        <f>INDEX(Price,MATCH(ROWS($F$5:$F208),Helper,0))</f>
        <v>34.58</v>
      </c>
      <c r="I208" s="91">
        <f>INDEX(Volume,MATCH(ROWS($F$5:$F208),Helper,0))</f>
        <v>40343530</v>
      </c>
      <c r="J208" s="97">
        <f>ROWS($F$5:$F208)</f>
        <v>204</v>
      </c>
      <c r="M208" s="16" t="e">
        <f t="shared" si="16"/>
        <v>#N/A</v>
      </c>
      <c r="N208" s="16" t="e">
        <f t="shared" si="14"/>
        <v>#N/A</v>
      </c>
      <c r="O208" s="72" t="e">
        <f t="shared" ca="1" si="17"/>
        <v>#N/A</v>
      </c>
      <c r="P208" s="100" t="e">
        <f>AVERAGE(INDEX($H$5:$H$1012,M208):INDEX($H$5:$H$1012,N208))</f>
        <v>#N/A</v>
      </c>
      <c r="Q208" s="101" t="e">
        <f>AVERAGE(INDEX($I$5:$I$1012,M208):INDEX($I$5:$I$1012,N208))</f>
        <v>#N/A</v>
      </c>
    </row>
    <row r="209" spans="2:17" x14ac:dyDescent="0.25">
      <c r="B209" s="62">
        <v>42440</v>
      </c>
      <c r="C209" s="70">
        <v>53.07</v>
      </c>
      <c r="D209" s="69">
        <v>32267360</v>
      </c>
      <c r="E209" s="66" t="s">
        <v>81</v>
      </c>
      <c r="F209" s="16">
        <f t="shared" si="15"/>
        <v>804</v>
      </c>
      <c r="G209" s="67" cm="1">
        <f t="array" ref="G209">INDEX(Date,MATCH(ROWS($F$5:$F209),Helper,0))</f>
        <v>41570</v>
      </c>
      <c r="H209" s="85">
        <f>INDEX(Price,MATCH(ROWS($F$5:$F209),Helper,0))</f>
        <v>33.76</v>
      </c>
      <c r="I209" s="91">
        <f>INDEX(Volume,MATCH(ROWS($F$5:$F209),Helper,0))</f>
        <v>58422670</v>
      </c>
      <c r="J209" s="97">
        <f>ROWS($F$5:$F209)</f>
        <v>205</v>
      </c>
      <c r="M209" s="16" t="e">
        <f t="shared" si="16"/>
        <v>#N/A</v>
      </c>
      <c r="N209" s="16" t="e">
        <f t="shared" si="14"/>
        <v>#N/A</v>
      </c>
      <c r="O209" s="72" t="e">
        <f t="shared" ca="1" si="17"/>
        <v>#N/A</v>
      </c>
      <c r="P209" s="100" t="e">
        <f>AVERAGE(INDEX($H$5:$H$1012,M209):INDEX($H$5:$H$1012,N209))</f>
        <v>#N/A</v>
      </c>
      <c r="Q209" s="101" t="e">
        <f>AVERAGE(INDEX($I$5:$I$1012,M209):INDEX($I$5:$I$1012,N209))</f>
        <v>#N/A</v>
      </c>
    </row>
    <row r="210" spans="2:17" x14ac:dyDescent="0.25">
      <c r="B210" s="62">
        <v>42439</v>
      </c>
      <c r="C210" s="70">
        <v>52.05</v>
      </c>
      <c r="D210" s="69">
        <v>38385600</v>
      </c>
      <c r="E210" s="66" t="s">
        <v>81</v>
      </c>
      <c r="F210" s="16">
        <f t="shared" si="15"/>
        <v>803</v>
      </c>
      <c r="G210" s="67" cm="1">
        <f t="array" ref="G210">INDEX(Date,MATCH(ROWS($F$5:$F210),Helper,0))</f>
        <v>41571</v>
      </c>
      <c r="H210" s="85">
        <f>INDEX(Price,MATCH(ROWS($F$5:$F210),Helper,0))</f>
        <v>33.72</v>
      </c>
      <c r="I210" s="91">
        <f>INDEX(Volume,MATCH(ROWS($F$5:$F210),Helper,0))</f>
        <v>51861010</v>
      </c>
      <c r="J210" s="97">
        <f>ROWS($F$5:$F210)</f>
        <v>206</v>
      </c>
      <c r="M210" s="16" t="e">
        <f t="shared" si="16"/>
        <v>#N/A</v>
      </c>
      <c r="N210" s="16" t="e">
        <f t="shared" si="14"/>
        <v>#N/A</v>
      </c>
      <c r="O210" s="72" t="e">
        <f t="shared" ca="1" si="17"/>
        <v>#N/A</v>
      </c>
      <c r="P210" s="100" t="e">
        <f>AVERAGE(INDEX($H$5:$H$1012,M210):INDEX($H$5:$H$1012,N210))</f>
        <v>#N/A</v>
      </c>
      <c r="Q210" s="101" t="e">
        <f>AVERAGE(INDEX($I$5:$I$1012,M210):INDEX($I$5:$I$1012,N210))</f>
        <v>#N/A</v>
      </c>
    </row>
    <row r="211" spans="2:17" x14ac:dyDescent="0.25">
      <c r="B211" s="62">
        <v>42438</v>
      </c>
      <c r="C211" s="70">
        <v>52.84</v>
      </c>
      <c r="D211" s="69">
        <v>28238270</v>
      </c>
      <c r="E211" s="66" t="s">
        <v>81</v>
      </c>
      <c r="F211" s="16">
        <f t="shared" si="15"/>
        <v>802</v>
      </c>
      <c r="G211" s="67" cm="1">
        <f t="array" ref="G211">INDEX(Date,MATCH(ROWS($F$5:$F211),Helper,0))</f>
        <v>41572</v>
      </c>
      <c r="H211" s="85">
        <f>INDEX(Price,MATCH(ROWS($F$5:$F211),Helper,0))</f>
        <v>35.729999999999997</v>
      </c>
      <c r="I211" s="91">
        <f>INDEX(Volume,MATCH(ROWS($F$5:$F211),Helper,0))</f>
        <v>113467800</v>
      </c>
      <c r="J211" s="97">
        <f>ROWS($F$5:$F211)</f>
        <v>207</v>
      </c>
      <c r="M211" s="16" t="e">
        <f t="shared" si="16"/>
        <v>#N/A</v>
      </c>
      <c r="N211" s="16" t="e">
        <f t="shared" si="14"/>
        <v>#N/A</v>
      </c>
      <c r="O211" s="72" t="e">
        <f t="shared" ca="1" si="17"/>
        <v>#N/A</v>
      </c>
      <c r="P211" s="100" t="e">
        <f>AVERAGE(INDEX($H$5:$H$1012,M211):INDEX($H$5:$H$1012,N211))</f>
        <v>#N/A</v>
      </c>
      <c r="Q211" s="101" t="e">
        <f>AVERAGE(INDEX($I$5:$I$1012,M211):INDEX($I$5:$I$1012,N211))</f>
        <v>#N/A</v>
      </c>
    </row>
    <row r="212" spans="2:17" x14ac:dyDescent="0.25">
      <c r="B212" s="62">
        <v>42437</v>
      </c>
      <c r="C212" s="70">
        <v>51.65</v>
      </c>
      <c r="D212" s="69">
        <v>33822940</v>
      </c>
      <c r="E212" s="66" t="s">
        <v>81</v>
      </c>
      <c r="F212" s="16">
        <f t="shared" si="15"/>
        <v>801</v>
      </c>
      <c r="G212" s="67" cm="1">
        <f t="array" ref="G212">INDEX(Date,MATCH(ROWS($F$5:$F212),Helper,0))</f>
        <v>41575</v>
      </c>
      <c r="H212" s="85">
        <f>INDEX(Price,MATCH(ROWS($F$5:$F212),Helper,0))</f>
        <v>35.57</v>
      </c>
      <c r="I212" s="91">
        <f>INDEX(Volume,MATCH(ROWS($F$5:$F212),Helper,0))</f>
        <v>38269380</v>
      </c>
      <c r="J212" s="97">
        <f>ROWS($F$5:$F212)</f>
        <v>208</v>
      </c>
      <c r="M212" s="16" t="e">
        <f t="shared" si="16"/>
        <v>#N/A</v>
      </c>
      <c r="N212" s="16" t="e">
        <f t="shared" si="14"/>
        <v>#N/A</v>
      </c>
      <c r="O212" s="72" t="e">
        <f t="shared" ca="1" si="17"/>
        <v>#N/A</v>
      </c>
      <c r="P212" s="100" t="e">
        <f>AVERAGE(INDEX($H$5:$H$1012,M212):INDEX($H$5:$H$1012,N212))</f>
        <v>#N/A</v>
      </c>
      <c r="Q212" s="101" t="e">
        <f>AVERAGE(INDEX($I$5:$I$1012,M212):INDEX($I$5:$I$1012,N212))</f>
        <v>#N/A</v>
      </c>
    </row>
    <row r="213" spans="2:17" x14ac:dyDescent="0.25">
      <c r="B213" s="62">
        <v>42436</v>
      </c>
      <c r="C213" s="70">
        <v>51.03</v>
      </c>
      <c r="D213" s="69">
        <v>38426220</v>
      </c>
      <c r="E213" s="66" t="s">
        <v>81</v>
      </c>
      <c r="F213" s="16">
        <f t="shared" si="15"/>
        <v>800</v>
      </c>
      <c r="G213" s="67" cm="1">
        <f t="array" ref="G213">INDEX(Date,MATCH(ROWS($F$5:$F213),Helper,0))</f>
        <v>41576</v>
      </c>
      <c r="H213" s="85">
        <f>INDEX(Price,MATCH(ROWS($F$5:$F213),Helper,0))</f>
        <v>35.520000000000003</v>
      </c>
      <c r="I213" s="91">
        <f>INDEX(Volume,MATCH(ROWS($F$5:$F213),Helper,0))</f>
        <v>31702210</v>
      </c>
      <c r="J213" s="97">
        <f>ROWS($F$5:$F213)</f>
        <v>209</v>
      </c>
      <c r="M213" s="16" t="e">
        <f t="shared" si="16"/>
        <v>#N/A</v>
      </c>
      <c r="N213" s="16" t="e">
        <f t="shared" si="14"/>
        <v>#N/A</v>
      </c>
      <c r="O213" s="72" t="e">
        <f t="shared" ca="1" si="17"/>
        <v>#N/A</v>
      </c>
      <c r="P213" s="100" t="e">
        <f>AVERAGE(INDEX($H$5:$H$1012,M213):INDEX($H$5:$H$1012,N213))</f>
        <v>#N/A</v>
      </c>
      <c r="Q213" s="101" t="e">
        <f>AVERAGE(INDEX($I$5:$I$1012,M213):INDEX($I$5:$I$1012,N213))</f>
        <v>#N/A</v>
      </c>
    </row>
    <row r="214" spans="2:17" x14ac:dyDescent="0.25">
      <c r="B214" s="62">
        <v>42433</v>
      </c>
      <c r="C214" s="70">
        <v>52.03</v>
      </c>
      <c r="D214" s="69">
        <v>33033010</v>
      </c>
      <c r="E214" s="66" t="s">
        <v>81</v>
      </c>
      <c r="F214" s="16">
        <f t="shared" si="15"/>
        <v>799</v>
      </c>
      <c r="G214" s="67" cm="1">
        <f t="array" ref="G214">INDEX(Date,MATCH(ROWS($F$5:$F214),Helper,0))</f>
        <v>41577</v>
      </c>
      <c r="H214" s="85">
        <f>INDEX(Price,MATCH(ROWS($F$5:$F214),Helper,0))</f>
        <v>35.54</v>
      </c>
      <c r="I214" s="91">
        <f>INDEX(Volume,MATCH(ROWS($F$5:$F214),Helper,0))</f>
        <v>36997340</v>
      </c>
      <c r="J214" s="97">
        <f>ROWS($F$5:$F214)</f>
        <v>210</v>
      </c>
      <c r="M214" s="16" t="e">
        <f t="shared" si="16"/>
        <v>#N/A</v>
      </c>
      <c r="N214" s="16" t="e">
        <f t="shared" si="14"/>
        <v>#N/A</v>
      </c>
      <c r="O214" s="72" t="e">
        <f t="shared" ca="1" si="17"/>
        <v>#N/A</v>
      </c>
      <c r="P214" s="100" t="e">
        <f>AVERAGE(INDEX($H$5:$H$1012,M214):INDEX($H$5:$H$1012,N214))</f>
        <v>#N/A</v>
      </c>
      <c r="Q214" s="101" t="e">
        <f>AVERAGE(INDEX($I$5:$I$1012,M214):INDEX($I$5:$I$1012,N214))</f>
        <v>#N/A</v>
      </c>
    </row>
    <row r="215" spans="2:17" x14ac:dyDescent="0.25">
      <c r="B215" s="62">
        <v>42432</v>
      </c>
      <c r="C215" s="70">
        <v>52.35</v>
      </c>
      <c r="D215" s="69">
        <v>24423260</v>
      </c>
      <c r="E215" s="66" t="s">
        <v>81</v>
      </c>
      <c r="F215" s="16">
        <f t="shared" si="15"/>
        <v>798</v>
      </c>
      <c r="G215" s="67" cm="1">
        <f t="array" ref="G215">INDEX(Date,MATCH(ROWS($F$5:$F215),Helper,0))</f>
        <v>41578</v>
      </c>
      <c r="H215" s="85">
        <f>INDEX(Price,MATCH(ROWS($F$5:$F215),Helper,0))</f>
        <v>35.405000000000001</v>
      </c>
      <c r="I215" s="91">
        <f>INDEX(Volume,MATCH(ROWS($F$5:$F215),Helper,0))</f>
        <v>41681980</v>
      </c>
      <c r="J215" s="97">
        <f>ROWS($F$5:$F215)</f>
        <v>211</v>
      </c>
      <c r="M215" s="16" t="e">
        <f t="shared" si="16"/>
        <v>#N/A</v>
      </c>
      <c r="N215" s="16" t="e">
        <f t="shared" si="14"/>
        <v>#N/A</v>
      </c>
      <c r="O215" s="72" t="e">
        <f t="shared" ca="1" si="17"/>
        <v>#N/A</v>
      </c>
      <c r="P215" s="100" t="e">
        <f>AVERAGE(INDEX($H$5:$H$1012,M215):INDEX($H$5:$H$1012,N215))</f>
        <v>#N/A</v>
      </c>
      <c r="Q215" s="101" t="e">
        <f>AVERAGE(INDEX($I$5:$I$1012,M215):INDEX($I$5:$I$1012,N215))</f>
        <v>#N/A</v>
      </c>
    </row>
    <row r="216" spans="2:17" x14ac:dyDescent="0.25">
      <c r="B216" s="62">
        <v>42431</v>
      </c>
      <c r="C216" s="70">
        <v>52.95</v>
      </c>
      <c r="D216" s="69">
        <v>29269240</v>
      </c>
      <c r="E216" s="66" t="s">
        <v>81</v>
      </c>
      <c r="F216" s="16">
        <f t="shared" si="15"/>
        <v>797</v>
      </c>
      <c r="G216" s="67" cm="1">
        <f t="array" ref="G216">INDEX(Date,MATCH(ROWS($F$5:$F216),Helper,0))</f>
        <v>41579</v>
      </c>
      <c r="H216" s="85">
        <f>INDEX(Price,MATCH(ROWS($F$5:$F216),Helper,0))</f>
        <v>35.524999999999999</v>
      </c>
      <c r="I216" s="91">
        <f>INDEX(Volume,MATCH(ROWS($F$5:$F216),Helper,0))</f>
        <v>40264390</v>
      </c>
      <c r="J216" s="97">
        <f>ROWS($F$5:$F216)</f>
        <v>212</v>
      </c>
      <c r="M216" s="16" t="e">
        <f t="shared" si="16"/>
        <v>#N/A</v>
      </c>
      <c r="N216" s="16" t="e">
        <f t="shared" si="14"/>
        <v>#N/A</v>
      </c>
      <c r="O216" s="72" t="e">
        <f t="shared" ca="1" si="17"/>
        <v>#N/A</v>
      </c>
      <c r="P216" s="100" t="e">
        <f>AVERAGE(INDEX($H$5:$H$1012,M216):INDEX($H$5:$H$1012,N216))</f>
        <v>#N/A</v>
      </c>
      <c r="Q216" s="101" t="e">
        <f>AVERAGE(INDEX($I$5:$I$1012,M216):INDEX($I$5:$I$1012,N216))</f>
        <v>#N/A</v>
      </c>
    </row>
    <row r="217" spans="2:17" x14ac:dyDescent="0.25">
      <c r="B217" s="62">
        <v>42430</v>
      </c>
      <c r="C217" s="70">
        <v>52.58</v>
      </c>
      <c r="D217" s="69">
        <v>32999880</v>
      </c>
      <c r="E217" s="66" t="s">
        <v>81</v>
      </c>
      <c r="F217" s="16">
        <f t="shared" si="15"/>
        <v>796</v>
      </c>
      <c r="G217" s="67" cm="1">
        <f t="array" ref="G217">INDEX(Date,MATCH(ROWS($F$5:$F217),Helper,0))</f>
        <v>41582</v>
      </c>
      <c r="H217" s="85">
        <f>INDEX(Price,MATCH(ROWS($F$5:$F217),Helper,0))</f>
        <v>35.94</v>
      </c>
      <c r="I217" s="91">
        <f>INDEX(Volume,MATCH(ROWS($F$5:$F217),Helper,0))</f>
        <v>28059990</v>
      </c>
      <c r="J217" s="97">
        <f>ROWS($F$5:$F217)</f>
        <v>213</v>
      </c>
      <c r="M217" s="16" t="e">
        <f t="shared" si="16"/>
        <v>#N/A</v>
      </c>
      <c r="N217" s="16" t="e">
        <f t="shared" si="14"/>
        <v>#N/A</v>
      </c>
      <c r="O217" s="72" t="e">
        <f t="shared" ca="1" si="17"/>
        <v>#N/A</v>
      </c>
      <c r="P217" s="100" t="e">
        <f>AVERAGE(INDEX($H$5:$H$1012,M217):INDEX($H$5:$H$1012,N217))</f>
        <v>#N/A</v>
      </c>
      <c r="Q217" s="101" t="e">
        <f>AVERAGE(INDEX($I$5:$I$1012,M217):INDEX($I$5:$I$1012,N217))</f>
        <v>#N/A</v>
      </c>
    </row>
    <row r="218" spans="2:17" x14ac:dyDescent="0.25">
      <c r="B218" s="62">
        <v>42429</v>
      </c>
      <c r="C218" s="70">
        <v>50.88</v>
      </c>
      <c r="D218" s="69">
        <v>31632160</v>
      </c>
      <c r="E218" s="66" t="s">
        <v>81</v>
      </c>
      <c r="F218" s="16">
        <f t="shared" si="15"/>
        <v>795</v>
      </c>
      <c r="G218" s="67" cm="1">
        <f t="array" ref="G218">INDEX(Date,MATCH(ROWS($F$5:$F218),Helper,0))</f>
        <v>41583</v>
      </c>
      <c r="H218" s="85">
        <f>INDEX(Price,MATCH(ROWS($F$5:$F218),Helper,0))</f>
        <v>36.64</v>
      </c>
      <c r="I218" s="91">
        <f>INDEX(Volume,MATCH(ROWS($F$5:$F218),Helper,0))</f>
        <v>51636470</v>
      </c>
      <c r="J218" s="97">
        <f>ROWS($F$5:$F218)</f>
        <v>214</v>
      </c>
      <c r="M218" s="16" t="e">
        <f t="shared" si="16"/>
        <v>#N/A</v>
      </c>
      <c r="N218" s="16" t="e">
        <f t="shared" si="14"/>
        <v>#N/A</v>
      </c>
      <c r="O218" s="72" t="e">
        <f t="shared" ca="1" si="17"/>
        <v>#N/A</v>
      </c>
      <c r="P218" s="100" t="e">
        <f>AVERAGE(INDEX($H$5:$H$1012,M218):INDEX($H$5:$H$1012,N218))</f>
        <v>#N/A</v>
      </c>
      <c r="Q218" s="101" t="e">
        <f>AVERAGE(INDEX($I$5:$I$1012,M218):INDEX($I$5:$I$1012,N218))</f>
        <v>#N/A</v>
      </c>
    </row>
    <row r="219" spans="2:17" x14ac:dyDescent="0.25">
      <c r="B219" s="62">
        <v>42426</v>
      </c>
      <c r="C219" s="70">
        <v>51.3</v>
      </c>
      <c r="D219" s="69">
        <v>35945290</v>
      </c>
      <c r="E219" s="66" t="s">
        <v>81</v>
      </c>
      <c r="F219" s="16">
        <f t="shared" si="15"/>
        <v>794</v>
      </c>
      <c r="G219" s="67" cm="1">
        <f t="array" ref="G219">INDEX(Date,MATCH(ROWS($F$5:$F219),Helper,0))</f>
        <v>41584</v>
      </c>
      <c r="H219" s="85">
        <f>INDEX(Price,MATCH(ROWS($F$5:$F219),Helper,0))</f>
        <v>38.18</v>
      </c>
      <c r="I219" s="91">
        <f>INDEX(Volume,MATCH(ROWS($F$5:$F219),Helper,0))</f>
        <v>88882640</v>
      </c>
      <c r="J219" s="97">
        <f>ROWS($F$5:$F219)</f>
        <v>215</v>
      </c>
      <c r="M219" s="16" t="e">
        <f t="shared" si="16"/>
        <v>#N/A</v>
      </c>
      <c r="N219" s="16" t="e">
        <f t="shared" si="14"/>
        <v>#N/A</v>
      </c>
      <c r="O219" s="72" t="e">
        <f t="shared" ca="1" si="17"/>
        <v>#N/A</v>
      </c>
      <c r="P219" s="100" t="e">
        <f>AVERAGE(INDEX($H$5:$H$1012,M219):INDEX($H$5:$H$1012,N219))</f>
        <v>#N/A</v>
      </c>
      <c r="Q219" s="101" t="e">
        <f>AVERAGE(INDEX($I$5:$I$1012,M219):INDEX($I$5:$I$1012,N219))</f>
        <v>#N/A</v>
      </c>
    </row>
    <row r="220" spans="2:17" x14ac:dyDescent="0.25">
      <c r="B220" s="62">
        <v>42425</v>
      </c>
      <c r="C220" s="70">
        <v>52.1</v>
      </c>
      <c r="D220" s="69">
        <v>26906570</v>
      </c>
      <c r="E220" s="66" t="s">
        <v>81</v>
      </c>
      <c r="F220" s="16">
        <f t="shared" si="15"/>
        <v>793</v>
      </c>
      <c r="G220" s="67" cm="1">
        <f t="array" ref="G220">INDEX(Date,MATCH(ROWS($F$5:$F220),Helper,0))</f>
        <v>41585</v>
      </c>
      <c r="H220" s="85">
        <f>INDEX(Price,MATCH(ROWS($F$5:$F220),Helper,0))</f>
        <v>37.5</v>
      </c>
      <c r="I220" s="91">
        <f>INDEX(Volume,MATCH(ROWS($F$5:$F220),Helper,0))</f>
        <v>60436870</v>
      </c>
      <c r="J220" s="97">
        <f>ROWS($F$5:$F220)</f>
        <v>216</v>
      </c>
      <c r="M220" s="16" t="e">
        <f t="shared" si="16"/>
        <v>#N/A</v>
      </c>
      <c r="N220" s="16" t="e">
        <f t="shared" si="14"/>
        <v>#N/A</v>
      </c>
      <c r="O220" s="72" t="e">
        <f t="shared" ca="1" si="17"/>
        <v>#N/A</v>
      </c>
      <c r="P220" s="100" t="e">
        <f>AVERAGE(INDEX($H$5:$H$1012,M220):INDEX($H$5:$H$1012,N220))</f>
        <v>#N/A</v>
      </c>
      <c r="Q220" s="101" t="e">
        <f>AVERAGE(INDEX($I$5:$I$1012,M220):INDEX($I$5:$I$1012,N220))</f>
        <v>#N/A</v>
      </c>
    </row>
    <row r="221" spans="2:17" x14ac:dyDescent="0.25">
      <c r="B221" s="62">
        <v>42424</v>
      </c>
      <c r="C221" s="70">
        <v>51.36</v>
      </c>
      <c r="D221" s="69">
        <v>32918630</v>
      </c>
      <c r="E221" s="66" t="s">
        <v>81</v>
      </c>
      <c r="F221" s="16">
        <f t="shared" si="15"/>
        <v>792</v>
      </c>
      <c r="G221" s="67" cm="1">
        <f t="array" ref="G221">INDEX(Date,MATCH(ROWS($F$5:$F221),Helper,0))</f>
        <v>41586</v>
      </c>
      <c r="H221" s="85">
        <f>INDEX(Price,MATCH(ROWS($F$5:$F221),Helper,0))</f>
        <v>37.78</v>
      </c>
      <c r="I221" s="91">
        <f>INDEX(Volume,MATCH(ROWS($F$5:$F221),Helper,0))</f>
        <v>36737380</v>
      </c>
      <c r="J221" s="97">
        <f>ROWS($F$5:$F221)</f>
        <v>217</v>
      </c>
      <c r="M221" s="16" t="e">
        <f t="shared" si="16"/>
        <v>#N/A</v>
      </c>
      <c r="N221" s="16" t="e">
        <f t="shared" si="14"/>
        <v>#N/A</v>
      </c>
      <c r="O221" s="72" t="e">
        <f t="shared" ca="1" si="17"/>
        <v>#N/A</v>
      </c>
      <c r="P221" s="100" t="e">
        <f>AVERAGE(INDEX($H$5:$H$1012,M221):INDEX($H$5:$H$1012,N221))</f>
        <v>#N/A</v>
      </c>
      <c r="Q221" s="101" t="e">
        <f>AVERAGE(INDEX($I$5:$I$1012,M221):INDEX($I$5:$I$1012,N221))</f>
        <v>#N/A</v>
      </c>
    </row>
    <row r="222" spans="2:17" x14ac:dyDescent="0.25">
      <c r="B222" s="62">
        <v>42423</v>
      </c>
      <c r="C222" s="70">
        <v>51.18</v>
      </c>
      <c r="D222" s="69">
        <v>28866480</v>
      </c>
      <c r="E222" s="66" t="s">
        <v>81</v>
      </c>
      <c r="F222" s="16">
        <f t="shared" si="15"/>
        <v>791</v>
      </c>
      <c r="G222" s="67" cm="1">
        <f t="array" ref="G222">INDEX(Date,MATCH(ROWS($F$5:$F222),Helper,0))</f>
        <v>41589</v>
      </c>
      <c r="H222" s="85">
        <f>INDEX(Price,MATCH(ROWS($F$5:$F222),Helper,0))</f>
        <v>37.590000000000003</v>
      </c>
      <c r="I222" s="91">
        <f>INDEX(Volume,MATCH(ROWS($F$5:$F222),Helper,0))</f>
        <v>26833550</v>
      </c>
      <c r="J222" s="97">
        <f>ROWS($F$5:$F222)</f>
        <v>218</v>
      </c>
      <c r="M222" s="16" t="e">
        <f t="shared" si="16"/>
        <v>#N/A</v>
      </c>
      <c r="N222" s="16" t="e">
        <f t="shared" si="14"/>
        <v>#N/A</v>
      </c>
      <c r="O222" s="72" t="e">
        <f t="shared" ca="1" si="17"/>
        <v>#N/A</v>
      </c>
      <c r="P222" s="100" t="e">
        <f>AVERAGE(INDEX($H$5:$H$1012,M222):INDEX($H$5:$H$1012,N222))</f>
        <v>#N/A</v>
      </c>
      <c r="Q222" s="101" t="e">
        <f>AVERAGE(INDEX($I$5:$I$1012,M222):INDEX($I$5:$I$1012,N222))</f>
        <v>#N/A</v>
      </c>
    </row>
    <row r="223" spans="2:17" x14ac:dyDescent="0.25">
      <c r="B223" s="62">
        <v>42422</v>
      </c>
      <c r="C223" s="70">
        <v>52.65</v>
      </c>
      <c r="D223" s="69">
        <v>24992030</v>
      </c>
      <c r="E223" s="66" t="s">
        <v>81</v>
      </c>
      <c r="F223" s="16">
        <f t="shared" si="15"/>
        <v>790</v>
      </c>
      <c r="G223" s="67" cm="1">
        <f t="array" ref="G223">INDEX(Date,MATCH(ROWS($F$5:$F223),Helper,0))</f>
        <v>41590</v>
      </c>
      <c r="H223" s="85">
        <f>INDEX(Price,MATCH(ROWS($F$5:$F223),Helper,0))</f>
        <v>37.36</v>
      </c>
      <c r="I223" s="91">
        <f>INDEX(Volume,MATCH(ROWS($F$5:$F223),Helper,0))</f>
        <v>31850190</v>
      </c>
      <c r="J223" s="97">
        <f>ROWS($F$5:$F223)</f>
        <v>219</v>
      </c>
      <c r="M223" s="16" t="e">
        <f t="shared" si="16"/>
        <v>#N/A</v>
      </c>
      <c r="N223" s="16" t="e">
        <f t="shared" si="14"/>
        <v>#N/A</v>
      </c>
      <c r="O223" s="72" t="e">
        <f t="shared" ca="1" si="17"/>
        <v>#N/A</v>
      </c>
      <c r="P223" s="100" t="e">
        <f>AVERAGE(INDEX($H$5:$H$1012,M223):INDEX($H$5:$H$1012,N223))</f>
        <v>#N/A</v>
      </c>
      <c r="Q223" s="101" t="e">
        <f>AVERAGE(INDEX($I$5:$I$1012,M223):INDEX($I$5:$I$1012,N223))</f>
        <v>#N/A</v>
      </c>
    </row>
    <row r="224" spans="2:17" x14ac:dyDescent="0.25">
      <c r="B224" s="62">
        <v>42419</v>
      </c>
      <c r="C224" s="70">
        <v>51.82</v>
      </c>
      <c r="D224" s="69">
        <v>33531580</v>
      </c>
      <c r="E224" s="66" t="s">
        <v>81</v>
      </c>
      <c r="F224" s="16">
        <f t="shared" si="15"/>
        <v>789</v>
      </c>
      <c r="G224" s="67" cm="1">
        <f t="array" ref="G224">INDEX(Date,MATCH(ROWS($F$5:$F224),Helper,0))</f>
        <v>41591</v>
      </c>
      <c r="H224" s="85">
        <f>INDEX(Price,MATCH(ROWS($F$5:$F224),Helper,0))</f>
        <v>38.155000000000001</v>
      </c>
      <c r="I224" s="91">
        <f>INDEX(Volume,MATCH(ROWS($F$5:$F224),Helper,0))</f>
        <v>44908560</v>
      </c>
      <c r="J224" s="97">
        <f>ROWS($F$5:$F224)</f>
        <v>220</v>
      </c>
      <c r="M224" s="16" t="e">
        <f t="shared" si="16"/>
        <v>#N/A</v>
      </c>
      <c r="N224" s="16" t="e">
        <f t="shared" si="14"/>
        <v>#N/A</v>
      </c>
      <c r="O224" s="72" t="e">
        <f t="shared" ca="1" si="17"/>
        <v>#N/A</v>
      </c>
      <c r="P224" s="100" t="e">
        <f>AVERAGE(INDEX($H$5:$H$1012,M224):INDEX($H$5:$H$1012,N224))</f>
        <v>#N/A</v>
      </c>
      <c r="Q224" s="101" t="e">
        <f>AVERAGE(INDEX($I$5:$I$1012,M224):INDEX($I$5:$I$1012,N224))</f>
        <v>#N/A</v>
      </c>
    </row>
    <row r="225" spans="2:17" x14ac:dyDescent="0.25">
      <c r="B225" s="62">
        <v>42418</v>
      </c>
      <c r="C225" s="70">
        <v>52.19</v>
      </c>
      <c r="D225" s="69">
        <v>27016950</v>
      </c>
      <c r="E225" s="66" t="s">
        <v>81</v>
      </c>
      <c r="F225" s="16">
        <f t="shared" si="15"/>
        <v>788</v>
      </c>
      <c r="G225" s="67" cm="1">
        <f t="array" ref="G225">INDEX(Date,MATCH(ROWS($F$5:$F225),Helper,0))</f>
        <v>41592</v>
      </c>
      <c r="H225" s="85">
        <f>INDEX(Price,MATCH(ROWS($F$5:$F225),Helper,0))</f>
        <v>38.021000000000001</v>
      </c>
      <c r="I225" s="91">
        <f>INDEX(Volume,MATCH(ROWS($F$5:$F225),Helper,0))</f>
        <v>46183380</v>
      </c>
      <c r="J225" s="97">
        <f>ROWS($F$5:$F225)</f>
        <v>221</v>
      </c>
      <c r="M225" s="16" t="e">
        <f t="shared" si="16"/>
        <v>#N/A</v>
      </c>
      <c r="N225" s="16" t="e">
        <f t="shared" si="14"/>
        <v>#N/A</v>
      </c>
      <c r="O225" s="72" t="e">
        <f t="shared" ca="1" si="17"/>
        <v>#N/A</v>
      </c>
      <c r="P225" s="100" t="e">
        <f>AVERAGE(INDEX($H$5:$H$1012,M225):INDEX($H$5:$H$1012,N225))</f>
        <v>#N/A</v>
      </c>
      <c r="Q225" s="101" t="e">
        <f>AVERAGE(INDEX($I$5:$I$1012,M225):INDEX($I$5:$I$1012,N225))</f>
        <v>#N/A</v>
      </c>
    </row>
    <row r="226" spans="2:17" x14ac:dyDescent="0.25">
      <c r="B226" s="62">
        <v>42417</v>
      </c>
      <c r="C226" s="70">
        <v>52.42</v>
      </c>
      <c r="D226" s="69">
        <v>40779580</v>
      </c>
      <c r="E226" s="66" t="s">
        <v>81</v>
      </c>
      <c r="F226" s="16">
        <f t="shared" si="15"/>
        <v>787</v>
      </c>
      <c r="G226" s="67" cm="1">
        <f t="array" ref="G226">INDEX(Date,MATCH(ROWS($F$5:$F226),Helper,0))</f>
        <v>41593</v>
      </c>
      <c r="H226" s="85">
        <f>INDEX(Price,MATCH(ROWS($F$5:$F226),Helper,0))</f>
        <v>37.841000000000001</v>
      </c>
      <c r="I226" s="91">
        <f>INDEX(Volume,MATCH(ROWS($F$5:$F226),Helper,0))</f>
        <v>50601080</v>
      </c>
      <c r="J226" s="97">
        <f>ROWS($F$5:$F226)</f>
        <v>222</v>
      </c>
      <c r="M226" s="16" t="e">
        <f t="shared" si="16"/>
        <v>#N/A</v>
      </c>
      <c r="N226" s="16" t="e">
        <f t="shared" si="14"/>
        <v>#N/A</v>
      </c>
      <c r="O226" s="72" t="e">
        <f t="shared" ca="1" si="17"/>
        <v>#N/A</v>
      </c>
      <c r="P226" s="100" t="e">
        <f>AVERAGE(INDEX($H$5:$H$1012,M226):INDEX($H$5:$H$1012,N226))</f>
        <v>#N/A</v>
      </c>
      <c r="Q226" s="101" t="e">
        <f>AVERAGE(INDEX($I$5:$I$1012,M226):INDEX($I$5:$I$1012,N226))</f>
        <v>#N/A</v>
      </c>
    </row>
    <row r="227" spans="2:17" x14ac:dyDescent="0.25">
      <c r="B227" s="62">
        <v>42416</v>
      </c>
      <c r="C227" s="70">
        <v>51.09</v>
      </c>
      <c r="D227" s="69">
        <v>36460400</v>
      </c>
      <c r="E227" s="66" t="s">
        <v>81</v>
      </c>
      <c r="F227" s="16">
        <f t="shared" si="15"/>
        <v>786</v>
      </c>
      <c r="G227" s="67" cm="1">
        <f t="array" ref="G227">INDEX(Date,MATCH(ROWS($F$5:$F227),Helper,0))</f>
        <v>41596</v>
      </c>
      <c r="H227" s="85">
        <f>INDEX(Price,MATCH(ROWS($F$5:$F227),Helper,0))</f>
        <v>37.200000000000003</v>
      </c>
      <c r="I227" s="91">
        <f>INDEX(Volume,MATCH(ROWS($F$5:$F227),Helper,0))</f>
        <v>53250230</v>
      </c>
      <c r="J227" s="97">
        <f>ROWS($F$5:$F227)</f>
        <v>223</v>
      </c>
      <c r="M227" s="16" t="e">
        <f t="shared" si="16"/>
        <v>#N/A</v>
      </c>
      <c r="N227" s="16" t="e">
        <f t="shared" si="14"/>
        <v>#N/A</v>
      </c>
      <c r="O227" s="72" t="e">
        <f t="shared" ca="1" si="17"/>
        <v>#N/A</v>
      </c>
      <c r="P227" s="100" t="e">
        <f>AVERAGE(INDEX($H$5:$H$1012,M227):INDEX($H$5:$H$1012,N227))</f>
        <v>#N/A</v>
      </c>
      <c r="Q227" s="101" t="e">
        <f>AVERAGE(INDEX($I$5:$I$1012,M227):INDEX($I$5:$I$1012,N227))</f>
        <v>#N/A</v>
      </c>
    </row>
    <row r="228" spans="2:17" x14ac:dyDescent="0.25">
      <c r="B228" s="62">
        <v>42412</v>
      </c>
      <c r="C228" s="70">
        <v>50.5</v>
      </c>
      <c r="D228" s="69">
        <v>34216160</v>
      </c>
      <c r="E228" s="66" t="s">
        <v>81</v>
      </c>
      <c r="F228" s="16">
        <f t="shared" si="15"/>
        <v>785</v>
      </c>
      <c r="G228" s="67" cm="1">
        <f t="array" ref="G228">INDEX(Date,MATCH(ROWS($F$5:$F228),Helper,0))</f>
        <v>41597</v>
      </c>
      <c r="H228" s="85">
        <f>INDEX(Price,MATCH(ROWS($F$5:$F228),Helper,0))</f>
        <v>36.74</v>
      </c>
      <c r="I228" s="91">
        <f>INDEX(Volume,MATCH(ROWS($F$5:$F228),Helper,0))</f>
        <v>44253730</v>
      </c>
      <c r="J228" s="97">
        <f>ROWS($F$5:$F228)</f>
        <v>224</v>
      </c>
      <c r="M228" s="16" t="e">
        <f t="shared" si="16"/>
        <v>#N/A</v>
      </c>
      <c r="N228" s="16" t="e">
        <f t="shared" si="14"/>
        <v>#N/A</v>
      </c>
      <c r="O228" s="72" t="e">
        <f t="shared" ca="1" si="17"/>
        <v>#N/A</v>
      </c>
      <c r="P228" s="100" t="e">
        <f>AVERAGE(INDEX($H$5:$H$1012,M228):INDEX($H$5:$H$1012,N228))</f>
        <v>#N/A</v>
      </c>
      <c r="Q228" s="101" t="e">
        <f>AVERAGE(INDEX($I$5:$I$1012,M228):INDEX($I$5:$I$1012,N228))</f>
        <v>#N/A</v>
      </c>
    </row>
    <row r="229" spans="2:17" x14ac:dyDescent="0.25">
      <c r="B229" s="62">
        <v>42411</v>
      </c>
      <c r="C229" s="70">
        <v>49.69</v>
      </c>
      <c r="D229" s="69">
        <v>48855890</v>
      </c>
      <c r="E229" s="66" t="s">
        <v>81</v>
      </c>
      <c r="F229" s="16">
        <f t="shared" si="15"/>
        <v>784</v>
      </c>
      <c r="G229" s="67" cm="1">
        <f t="array" ref="G229">INDEX(Date,MATCH(ROWS($F$5:$F229),Helper,0))</f>
        <v>41598</v>
      </c>
      <c r="H229" s="85">
        <f>INDEX(Price,MATCH(ROWS($F$5:$F229),Helper,0))</f>
        <v>37.08</v>
      </c>
      <c r="I229" s="91">
        <f>INDEX(Volume,MATCH(ROWS($F$5:$F229),Helper,0))</f>
        <v>32229950</v>
      </c>
      <c r="J229" s="97">
        <f>ROWS($F$5:$F229)</f>
        <v>225</v>
      </c>
      <c r="M229" s="16" t="e">
        <f t="shared" si="16"/>
        <v>#N/A</v>
      </c>
      <c r="N229" s="16" t="e">
        <f t="shared" si="14"/>
        <v>#N/A</v>
      </c>
      <c r="O229" s="72" t="e">
        <f t="shared" ca="1" si="17"/>
        <v>#N/A</v>
      </c>
      <c r="P229" s="100" t="e">
        <f>AVERAGE(INDEX($H$5:$H$1012,M229):INDEX($H$5:$H$1012,N229))</f>
        <v>#N/A</v>
      </c>
      <c r="Q229" s="101" t="e">
        <f>AVERAGE(INDEX($I$5:$I$1012,M229):INDEX($I$5:$I$1012,N229))</f>
        <v>#N/A</v>
      </c>
    </row>
    <row r="230" spans="2:17" x14ac:dyDescent="0.25">
      <c r="B230" s="62">
        <v>42410</v>
      </c>
      <c r="C230" s="70">
        <v>49.71</v>
      </c>
      <c r="D230" s="69">
        <v>38220450</v>
      </c>
      <c r="E230" s="66" t="s">
        <v>81</v>
      </c>
      <c r="F230" s="16">
        <f t="shared" si="15"/>
        <v>783</v>
      </c>
      <c r="G230" s="67" cm="1">
        <f t="array" ref="G230">INDEX(Date,MATCH(ROWS($F$5:$F230),Helper,0))</f>
        <v>41599</v>
      </c>
      <c r="H230" s="85">
        <f>INDEX(Price,MATCH(ROWS($F$5:$F230),Helper,0))</f>
        <v>37.4</v>
      </c>
      <c r="I230" s="91">
        <f>INDEX(Volume,MATCH(ROWS($F$5:$F230),Helper,0))</f>
        <v>23039300</v>
      </c>
      <c r="J230" s="97">
        <f>ROWS($F$5:$F230)</f>
        <v>226</v>
      </c>
      <c r="M230" s="16" t="e">
        <f t="shared" si="16"/>
        <v>#N/A</v>
      </c>
      <c r="N230" s="16" t="e">
        <f t="shared" si="14"/>
        <v>#N/A</v>
      </c>
      <c r="O230" s="72" t="e">
        <f t="shared" ca="1" si="17"/>
        <v>#N/A</v>
      </c>
      <c r="P230" s="100" t="e">
        <f>AVERAGE(INDEX($H$5:$H$1012,M230):INDEX($H$5:$H$1012,N230))</f>
        <v>#N/A</v>
      </c>
      <c r="Q230" s="101" t="e">
        <f>AVERAGE(INDEX($I$5:$I$1012,M230):INDEX($I$5:$I$1012,N230))</f>
        <v>#N/A</v>
      </c>
    </row>
    <row r="231" spans="2:17" x14ac:dyDescent="0.25">
      <c r="B231" s="62">
        <v>42409</v>
      </c>
      <c r="C231" s="70">
        <v>49.28</v>
      </c>
      <c r="D231" s="69">
        <v>46589450</v>
      </c>
      <c r="E231" s="66" t="s">
        <v>81</v>
      </c>
      <c r="F231" s="16">
        <f t="shared" si="15"/>
        <v>782</v>
      </c>
      <c r="G231" s="67" cm="1">
        <f t="array" ref="G231">INDEX(Date,MATCH(ROWS($F$5:$F231),Helper,0))</f>
        <v>41600</v>
      </c>
      <c r="H231" s="85">
        <f>INDEX(Price,MATCH(ROWS($F$5:$F231),Helper,0))</f>
        <v>37.57</v>
      </c>
      <c r="I231" s="91">
        <f>INDEX(Volume,MATCH(ROWS($F$5:$F231),Helper,0))</f>
        <v>27970790</v>
      </c>
      <c r="J231" s="97">
        <f>ROWS($F$5:$F231)</f>
        <v>227</v>
      </c>
      <c r="M231" s="16" t="e">
        <f t="shared" si="16"/>
        <v>#N/A</v>
      </c>
      <c r="N231" s="16" t="e">
        <f t="shared" si="14"/>
        <v>#N/A</v>
      </c>
      <c r="O231" s="72" t="e">
        <f t="shared" ca="1" si="17"/>
        <v>#N/A</v>
      </c>
      <c r="P231" s="100" t="e">
        <f>AVERAGE(INDEX($H$5:$H$1012,M231):INDEX($H$5:$H$1012,N231))</f>
        <v>#N/A</v>
      </c>
      <c r="Q231" s="101" t="e">
        <f>AVERAGE(INDEX($I$5:$I$1012,M231):INDEX($I$5:$I$1012,N231))</f>
        <v>#N/A</v>
      </c>
    </row>
    <row r="232" spans="2:17" x14ac:dyDescent="0.25">
      <c r="B232" s="62">
        <v>42408</v>
      </c>
      <c r="C232" s="70">
        <v>49.41</v>
      </c>
      <c r="D232" s="69">
        <v>58393070</v>
      </c>
      <c r="E232" s="66" t="s">
        <v>81</v>
      </c>
      <c r="F232" s="16">
        <f t="shared" si="15"/>
        <v>781</v>
      </c>
      <c r="G232" s="67" cm="1">
        <f t="array" ref="G232">INDEX(Date,MATCH(ROWS($F$5:$F232),Helper,0))</f>
        <v>41603</v>
      </c>
      <c r="H232" s="85">
        <f>INDEX(Price,MATCH(ROWS($F$5:$F232),Helper,0))</f>
        <v>37.64</v>
      </c>
      <c r="I232" s="91">
        <f>INDEX(Volume,MATCH(ROWS($F$5:$F232),Helper,0))</f>
        <v>30646250</v>
      </c>
      <c r="J232" s="97">
        <f>ROWS($F$5:$F232)</f>
        <v>228</v>
      </c>
      <c r="M232" s="16" t="e">
        <f t="shared" si="16"/>
        <v>#N/A</v>
      </c>
      <c r="N232" s="16" t="e">
        <f t="shared" si="14"/>
        <v>#N/A</v>
      </c>
      <c r="O232" s="72" t="e">
        <f t="shared" ca="1" si="17"/>
        <v>#N/A</v>
      </c>
      <c r="P232" s="100" t="e">
        <f>AVERAGE(INDEX($H$5:$H$1012,M232):INDEX($H$5:$H$1012,N232))</f>
        <v>#N/A</v>
      </c>
      <c r="Q232" s="101" t="e">
        <f>AVERAGE(INDEX($I$5:$I$1012,M232):INDEX($I$5:$I$1012,N232))</f>
        <v>#N/A</v>
      </c>
    </row>
    <row r="233" spans="2:17" x14ac:dyDescent="0.25">
      <c r="B233" s="62">
        <v>42405</v>
      </c>
      <c r="C233" s="70">
        <v>50.16</v>
      </c>
      <c r="D233" s="69">
        <v>61262540</v>
      </c>
      <c r="E233" s="66" t="s">
        <v>81</v>
      </c>
      <c r="F233" s="16">
        <f t="shared" si="15"/>
        <v>780</v>
      </c>
      <c r="G233" s="67" cm="1">
        <f t="array" ref="G233">INDEX(Date,MATCH(ROWS($F$5:$F233),Helper,0))</f>
        <v>41604</v>
      </c>
      <c r="H233" s="85">
        <f>INDEX(Price,MATCH(ROWS($F$5:$F233),Helper,0))</f>
        <v>37.35</v>
      </c>
      <c r="I233" s="91">
        <f>INDEX(Volume,MATCH(ROWS($F$5:$F233),Helper,0))</f>
        <v>34464750</v>
      </c>
      <c r="J233" s="97">
        <f>ROWS($F$5:$F233)</f>
        <v>229</v>
      </c>
      <c r="M233" s="16" t="e">
        <f t="shared" si="16"/>
        <v>#N/A</v>
      </c>
      <c r="N233" s="16" t="e">
        <f t="shared" si="14"/>
        <v>#N/A</v>
      </c>
      <c r="O233" s="72" t="e">
        <f t="shared" ca="1" si="17"/>
        <v>#N/A</v>
      </c>
      <c r="P233" s="100" t="e">
        <f>AVERAGE(INDEX($H$5:$H$1012,M233):INDEX($H$5:$H$1012,N233))</f>
        <v>#N/A</v>
      </c>
      <c r="Q233" s="101" t="e">
        <f>AVERAGE(INDEX($I$5:$I$1012,M233):INDEX($I$5:$I$1012,N233))</f>
        <v>#N/A</v>
      </c>
    </row>
    <row r="234" spans="2:17" x14ac:dyDescent="0.25">
      <c r="B234" s="62">
        <v>42404</v>
      </c>
      <c r="C234" s="70">
        <v>52</v>
      </c>
      <c r="D234" s="69">
        <v>46967100</v>
      </c>
      <c r="E234" s="66" t="s">
        <v>81</v>
      </c>
      <c r="F234" s="16">
        <f t="shared" si="15"/>
        <v>779</v>
      </c>
      <c r="G234" s="67" cm="1">
        <f t="array" ref="G234">INDEX(Date,MATCH(ROWS($F$5:$F234),Helper,0))</f>
        <v>41605</v>
      </c>
      <c r="H234" s="85">
        <f>INDEX(Price,MATCH(ROWS($F$5:$F234),Helper,0))</f>
        <v>37.6</v>
      </c>
      <c r="I234" s="91">
        <f>INDEX(Volume,MATCH(ROWS($F$5:$F234),Helper,0))</f>
        <v>26001220</v>
      </c>
      <c r="J234" s="97">
        <f>ROWS($F$5:$F234)</f>
        <v>230</v>
      </c>
      <c r="M234" s="16" t="e">
        <f t="shared" si="16"/>
        <v>#N/A</v>
      </c>
      <c r="N234" s="16" t="e">
        <f t="shared" si="14"/>
        <v>#N/A</v>
      </c>
      <c r="O234" s="72" t="e">
        <f t="shared" ca="1" si="17"/>
        <v>#N/A</v>
      </c>
      <c r="P234" s="100" t="e">
        <f>AVERAGE(INDEX($H$5:$H$1012,M234):INDEX($H$5:$H$1012,N234))</f>
        <v>#N/A</v>
      </c>
      <c r="Q234" s="101" t="e">
        <f>AVERAGE(INDEX($I$5:$I$1012,M234):INDEX($I$5:$I$1012,N234))</f>
        <v>#N/A</v>
      </c>
    </row>
    <row r="235" spans="2:17" x14ac:dyDescent="0.25">
      <c r="B235" s="62">
        <v>42403</v>
      </c>
      <c r="C235" s="70">
        <v>52.16</v>
      </c>
      <c r="D235" s="69">
        <v>57526850</v>
      </c>
      <c r="E235" s="66" t="s">
        <v>81</v>
      </c>
      <c r="F235" s="16">
        <f t="shared" si="15"/>
        <v>778</v>
      </c>
      <c r="G235" s="67" cm="1">
        <f t="array" ref="G235">INDEX(Date,MATCH(ROWS($F$5:$F235),Helper,0))</f>
        <v>41607</v>
      </c>
      <c r="H235" s="85">
        <f>INDEX(Price,MATCH(ROWS($F$5:$F235),Helper,0))</f>
        <v>38.130000000000003</v>
      </c>
      <c r="I235" s="91">
        <f>INDEX(Volume,MATCH(ROWS($F$5:$F235),Helper,0))</f>
        <v>22090430</v>
      </c>
      <c r="J235" s="97">
        <f>ROWS($F$5:$F235)</f>
        <v>231</v>
      </c>
      <c r="M235" s="16" t="e">
        <f t="shared" si="16"/>
        <v>#N/A</v>
      </c>
      <c r="N235" s="16" t="e">
        <f t="shared" si="14"/>
        <v>#N/A</v>
      </c>
      <c r="O235" s="72" t="e">
        <f t="shared" ca="1" si="17"/>
        <v>#N/A</v>
      </c>
      <c r="P235" s="100" t="e">
        <f>AVERAGE(INDEX($H$5:$H$1012,M235):INDEX($H$5:$H$1012,N235))</f>
        <v>#N/A</v>
      </c>
      <c r="Q235" s="101" t="e">
        <f>AVERAGE(INDEX($I$5:$I$1012,M235):INDEX($I$5:$I$1012,N235))</f>
        <v>#N/A</v>
      </c>
    </row>
    <row r="236" spans="2:17" x14ac:dyDescent="0.25">
      <c r="B236" s="62">
        <v>42402</v>
      </c>
      <c r="C236" s="70">
        <v>53</v>
      </c>
      <c r="D236" s="69">
        <v>55388320</v>
      </c>
      <c r="E236" s="66" t="s">
        <v>81</v>
      </c>
      <c r="F236" s="16">
        <f t="shared" si="15"/>
        <v>777</v>
      </c>
      <c r="G236" s="67" cm="1">
        <f t="array" ref="G236">INDEX(Date,MATCH(ROWS($F$5:$F236),Helper,0))</f>
        <v>41610</v>
      </c>
      <c r="H236" s="85">
        <f>INDEX(Price,MATCH(ROWS($F$5:$F236),Helper,0))</f>
        <v>38.450000000000003</v>
      </c>
      <c r="I236" s="91">
        <f>INDEX(Volume,MATCH(ROWS($F$5:$F236),Helper,0))</f>
        <v>42927720</v>
      </c>
      <c r="J236" s="97">
        <f>ROWS($F$5:$F236)</f>
        <v>232</v>
      </c>
      <c r="M236" s="16" t="e">
        <f t="shared" si="16"/>
        <v>#N/A</v>
      </c>
      <c r="N236" s="16" t="e">
        <f t="shared" si="14"/>
        <v>#N/A</v>
      </c>
      <c r="O236" s="72" t="e">
        <f t="shared" ca="1" si="17"/>
        <v>#N/A</v>
      </c>
      <c r="P236" s="100" t="e">
        <f>AVERAGE(INDEX($H$5:$H$1012,M236):INDEX($H$5:$H$1012,N236))</f>
        <v>#N/A</v>
      </c>
      <c r="Q236" s="101" t="e">
        <f>AVERAGE(INDEX($I$5:$I$1012,M236):INDEX($I$5:$I$1012,N236))</f>
        <v>#N/A</v>
      </c>
    </row>
    <row r="237" spans="2:17" x14ac:dyDescent="0.25">
      <c r="B237" s="62">
        <v>42401</v>
      </c>
      <c r="C237" s="70">
        <v>54.71</v>
      </c>
      <c r="D237" s="69">
        <v>44172930</v>
      </c>
      <c r="E237" s="66" t="s">
        <v>81</v>
      </c>
      <c r="F237" s="16">
        <f t="shared" si="15"/>
        <v>776</v>
      </c>
      <c r="G237" s="67" cm="1">
        <f t="array" ref="G237">INDEX(Date,MATCH(ROWS($F$5:$F237),Helper,0))</f>
        <v>41611</v>
      </c>
      <c r="H237" s="85">
        <f>INDEX(Price,MATCH(ROWS($F$5:$F237),Helper,0))</f>
        <v>38.31</v>
      </c>
      <c r="I237" s="91">
        <f>INDEX(Volume,MATCH(ROWS($F$5:$F237),Helper,0))</f>
        <v>52099230</v>
      </c>
      <c r="J237" s="97">
        <f>ROWS($F$5:$F237)</f>
        <v>233</v>
      </c>
      <c r="M237" s="16" t="e">
        <f t="shared" si="16"/>
        <v>#N/A</v>
      </c>
      <c r="N237" s="16" t="e">
        <f t="shared" si="14"/>
        <v>#N/A</v>
      </c>
      <c r="O237" s="72" t="e">
        <f t="shared" ca="1" si="17"/>
        <v>#N/A</v>
      </c>
      <c r="P237" s="100" t="e">
        <f>AVERAGE(INDEX($H$5:$H$1012,M237):INDEX($H$5:$H$1012,N237))</f>
        <v>#N/A</v>
      </c>
      <c r="Q237" s="101" t="e">
        <f>AVERAGE(INDEX($I$5:$I$1012,M237):INDEX($I$5:$I$1012,N237))</f>
        <v>#N/A</v>
      </c>
    </row>
    <row r="238" spans="2:17" x14ac:dyDescent="0.25">
      <c r="B238" s="62">
        <v>42398</v>
      </c>
      <c r="C238" s="70">
        <v>55.09</v>
      </c>
      <c r="D238" s="69">
        <v>83559310</v>
      </c>
      <c r="E238" s="66" t="s">
        <v>81</v>
      </c>
      <c r="F238" s="16">
        <f t="shared" si="15"/>
        <v>775</v>
      </c>
      <c r="G238" s="67" cm="1">
        <f t="array" ref="G238">INDEX(Date,MATCH(ROWS($F$5:$F238),Helper,0))</f>
        <v>41612</v>
      </c>
      <c r="H238" s="85">
        <f>INDEX(Price,MATCH(ROWS($F$5:$F238),Helper,0))</f>
        <v>38.94</v>
      </c>
      <c r="I238" s="91">
        <f>INDEX(Volume,MATCH(ROWS($F$5:$F238),Helper,0))</f>
        <v>51913320</v>
      </c>
      <c r="J238" s="97">
        <f>ROWS($F$5:$F238)</f>
        <v>234</v>
      </c>
      <c r="M238" s="16" t="e">
        <f t="shared" si="16"/>
        <v>#N/A</v>
      </c>
      <c r="N238" s="16" t="e">
        <f t="shared" si="14"/>
        <v>#N/A</v>
      </c>
      <c r="O238" s="72" t="e">
        <f t="shared" ca="1" si="17"/>
        <v>#N/A</v>
      </c>
      <c r="P238" s="100" t="e">
        <f>AVERAGE(INDEX($H$5:$H$1012,M238):INDEX($H$5:$H$1012,N238))</f>
        <v>#N/A</v>
      </c>
      <c r="Q238" s="101" t="e">
        <f>AVERAGE(INDEX($I$5:$I$1012,M238):INDEX($I$5:$I$1012,N238))</f>
        <v>#N/A</v>
      </c>
    </row>
    <row r="239" spans="2:17" x14ac:dyDescent="0.25">
      <c r="B239" s="62">
        <v>42397</v>
      </c>
      <c r="C239" s="70">
        <v>52.055</v>
      </c>
      <c r="D239" s="69">
        <v>61275100</v>
      </c>
      <c r="E239" s="66" t="s">
        <v>81</v>
      </c>
      <c r="F239" s="16">
        <f t="shared" si="15"/>
        <v>774</v>
      </c>
      <c r="G239" s="67" cm="1">
        <f t="array" ref="G239">INDEX(Date,MATCH(ROWS($F$5:$F239),Helper,0))</f>
        <v>41613</v>
      </c>
      <c r="H239" s="85">
        <f>INDEX(Price,MATCH(ROWS($F$5:$F239),Helper,0))</f>
        <v>38</v>
      </c>
      <c r="I239" s="91">
        <f>INDEX(Volume,MATCH(ROWS($F$5:$F239),Helper,0))</f>
        <v>116303700</v>
      </c>
      <c r="J239" s="97">
        <f>ROWS($F$5:$F239)</f>
        <v>235</v>
      </c>
      <c r="M239" s="16" t="e">
        <f t="shared" si="16"/>
        <v>#N/A</v>
      </c>
      <c r="N239" s="16" t="e">
        <f t="shared" si="14"/>
        <v>#N/A</v>
      </c>
      <c r="O239" s="72" t="e">
        <f t="shared" ca="1" si="17"/>
        <v>#N/A</v>
      </c>
      <c r="P239" s="100" t="e">
        <f>AVERAGE(INDEX($H$5:$H$1012,M239):INDEX($H$5:$H$1012,N239))</f>
        <v>#N/A</v>
      </c>
      <c r="Q239" s="101" t="e">
        <f>AVERAGE(INDEX($I$5:$I$1012,M239):INDEX($I$5:$I$1012,N239))</f>
        <v>#N/A</v>
      </c>
    </row>
    <row r="240" spans="2:17" x14ac:dyDescent="0.25">
      <c r="B240" s="62">
        <v>42396</v>
      </c>
      <c r="C240" s="70">
        <v>51.22</v>
      </c>
      <c r="D240" s="69">
        <v>36647310</v>
      </c>
      <c r="E240" s="66" t="s">
        <v>81</v>
      </c>
      <c r="F240" s="16">
        <f t="shared" si="15"/>
        <v>773</v>
      </c>
      <c r="G240" s="67" cm="1">
        <f t="array" ref="G240">INDEX(Date,MATCH(ROWS($F$5:$F240),Helper,0))</f>
        <v>41614</v>
      </c>
      <c r="H240" s="85">
        <f>INDEX(Price,MATCH(ROWS($F$5:$F240),Helper,0))</f>
        <v>38.36</v>
      </c>
      <c r="I240" s="91">
        <f>INDEX(Volume,MATCH(ROWS($F$5:$F240),Helper,0))</f>
        <v>36386790</v>
      </c>
      <c r="J240" s="97">
        <f>ROWS($F$5:$F240)</f>
        <v>236</v>
      </c>
      <c r="M240" s="16" t="e">
        <f t="shared" si="16"/>
        <v>#N/A</v>
      </c>
      <c r="N240" s="16" t="e">
        <f t="shared" si="14"/>
        <v>#N/A</v>
      </c>
      <c r="O240" s="72" t="e">
        <f t="shared" ca="1" si="17"/>
        <v>#N/A</v>
      </c>
      <c r="P240" s="100" t="e">
        <f>AVERAGE(INDEX($H$5:$H$1012,M240):INDEX($H$5:$H$1012,N240))</f>
        <v>#N/A</v>
      </c>
      <c r="Q240" s="101" t="e">
        <f>AVERAGE(INDEX($I$5:$I$1012,M240):INDEX($I$5:$I$1012,N240))</f>
        <v>#N/A</v>
      </c>
    </row>
    <row r="241" spans="2:17" x14ac:dyDescent="0.25">
      <c r="B241" s="62">
        <v>42395</v>
      </c>
      <c r="C241" s="70">
        <v>52.17</v>
      </c>
      <c r="D241" s="69">
        <v>28768620</v>
      </c>
      <c r="E241" s="66" t="s">
        <v>81</v>
      </c>
      <c r="F241" s="16">
        <f t="shared" si="15"/>
        <v>772</v>
      </c>
      <c r="G241" s="67" cm="1">
        <f t="array" ref="G241">INDEX(Date,MATCH(ROWS($F$5:$F241),Helper,0))</f>
        <v>41617</v>
      </c>
      <c r="H241" s="85">
        <f>INDEX(Price,MATCH(ROWS($F$5:$F241),Helper,0))</f>
        <v>38.704999999999998</v>
      </c>
      <c r="I241" s="91">
        <f>INDEX(Volume,MATCH(ROWS($F$5:$F241),Helper,0))</f>
        <v>30266960</v>
      </c>
      <c r="J241" s="97">
        <f>ROWS($F$5:$F241)</f>
        <v>237</v>
      </c>
      <c r="M241" s="16" t="e">
        <f t="shared" si="16"/>
        <v>#N/A</v>
      </c>
      <c r="N241" s="16" t="e">
        <f t="shared" si="14"/>
        <v>#N/A</v>
      </c>
      <c r="O241" s="72" t="e">
        <f t="shared" ca="1" si="17"/>
        <v>#N/A</v>
      </c>
      <c r="P241" s="100" t="e">
        <f>AVERAGE(INDEX($H$5:$H$1012,M241):INDEX($H$5:$H$1012,N241))</f>
        <v>#N/A</v>
      </c>
      <c r="Q241" s="101" t="e">
        <f>AVERAGE(INDEX($I$5:$I$1012,M241):INDEX($I$5:$I$1012,N241))</f>
        <v>#N/A</v>
      </c>
    </row>
    <row r="242" spans="2:17" x14ac:dyDescent="0.25">
      <c r="B242" s="62">
        <v>42394</v>
      </c>
      <c r="C242" s="70">
        <v>51.79</v>
      </c>
      <c r="D242" s="69">
        <v>34654900</v>
      </c>
      <c r="E242" s="66" t="s">
        <v>81</v>
      </c>
      <c r="F242" s="16">
        <f t="shared" si="15"/>
        <v>771</v>
      </c>
      <c r="G242" s="67" cm="1">
        <f t="array" ref="G242">INDEX(Date,MATCH(ROWS($F$5:$F242),Helper,0))</f>
        <v>41618</v>
      </c>
      <c r="H242" s="85">
        <f>INDEX(Price,MATCH(ROWS($F$5:$F242),Helper,0))</f>
        <v>38.11</v>
      </c>
      <c r="I242" s="91">
        <f>INDEX(Volume,MATCH(ROWS($F$5:$F242),Helper,0))</f>
        <v>37803720</v>
      </c>
      <c r="J242" s="97">
        <f>ROWS($F$5:$F242)</f>
        <v>238</v>
      </c>
      <c r="M242" s="16" t="e">
        <f t="shared" si="16"/>
        <v>#N/A</v>
      </c>
      <c r="N242" s="16" t="e">
        <f t="shared" si="14"/>
        <v>#N/A</v>
      </c>
      <c r="O242" s="72" t="e">
        <f t="shared" ca="1" si="17"/>
        <v>#N/A</v>
      </c>
      <c r="P242" s="100" t="e">
        <f>AVERAGE(INDEX($H$5:$H$1012,M242):INDEX($H$5:$H$1012,N242))</f>
        <v>#N/A</v>
      </c>
      <c r="Q242" s="101" t="e">
        <f>AVERAGE(INDEX($I$5:$I$1012,M242):INDEX($I$5:$I$1012,N242))</f>
        <v>#N/A</v>
      </c>
    </row>
    <row r="243" spans="2:17" x14ac:dyDescent="0.25">
      <c r="B243" s="62">
        <v>42391</v>
      </c>
      <c r="C243" s="70">
        <v>52.29</v>
      </c>
      <c r="D243" s="69">
        <v>36881330</v>
      </c>
      <c r="E243" s="66" t="s">
        <v>81</v>
      </c>
      <c r="F243" s="16">
        <f t="shared" si="15"/>
        <v>770</v>
      </c>
      <c r="G243" s="67" cm="1">
        <f t="array" ref="G243">INDEX(Date,MATCH(ROWS($F$5:$F243),Helper,0))</f>
        <v>41619</v>
      </c>
      <c r="H243" s="85">
        <f>INDEX(Price,MATCH(ROWS($F$5:$F243),Helper,0))</f>
        <v>37.61</v>
      </c>
      <c r="I243" s="91">
        <f>INDEX(Volume,MATCH(ROWS($F$5:$F243),Helper,0))</f>
        <v>39848810</v>
      </c>
      <c r="J243" s="97">
        <f>ROWS($F$5:$F243)</f>
        <v>239</v>
      </c>
      <c r="M243" s="16" t="e">
        <f t="shared" si="16"/>
        <v>#N/A</v>
      </c>
      <c r="N243" s="16" t="e">
        <f t="shared" si="14"/>
        <v>#N/A</v>
      </c>
      <c r="O243" s="72" t="e">
        <f t="shared" ca="1" si="17"/>
        <v>#N/A</v>
      </c>
      <c r="P243" s="100" t="e">
        <f>AVERAGE(INDEX($H$5:$H$1012,M243):INDEX($H$5:$H$1012,N243))</f>
        <v>#N/A</v>
      </c>
      <c r="Q243" s="101" t="e">
        <f>AVERAGE(INDEX($I$5:$I$1012,M243):INDEX($I$5:$I$1012,N243))</f>
        <v>#N/A</v>
      </c>
    </row>
    <row r="244" spans="2:17" x14ac:dyDescent="0.25">
      <c r="B244" s="62">
        <v>42390</v>
      </c>
      <c r="C244" s="70">
        <v>50.48</v>
      </c>
      <c r="D244" s="69">
        <v>40172530</v>
      </c>
      <c r="E244" s="66" t="s">
        <v>81</v>
      </c>
      <c r="F244" s="16">
        <f t="shared" si="15"/>
        <v>769</v>
      </c>
      <c r="G244" s="67" cm="1">
        <f t="array" ref="G244">INDEX(Date,MATCH(ROWS($F$5:$F244),Helper,0))</f>
        <v>41620</v>
      </c>
      <c r="H244" s="85">
        <f>INDEX(Price,MATCH(ROWS($F$5:$F244),Helper,0))</f>
        <v>37.22</v>
      </c>
      <c r="I244" s="91">
        <f>INDEX(Volume,MATCH(ROWS($F$5:$F244),Helper,0))</f>
        <v>35996660</v>
      </c>
      <c r="J244" s="97">
        <f>ROWS($F$5:$F244)</f>
        <v>240</v>
      </c>
      <c r="M244" s="16" t="e">
        <f t="shared" si="16"/>
        <v>#N/A</v>
      </c>
      <c r="N244" s="16" t="e">
        <f t="shared" si="14"/>
        <v>#N/A</v>
      </c>
      <c r="O244" s="72" t="e">
        <f t="shared" ca="1" si="17"/>
        <v>#N/A</v>
      </c>
      <c r="P244" s="100" t="e">
        <f>AVERAGE(INDEX($H$5:$H$1012,M244):INDEX($H$5:$H$1012,N244))</f>
        <v>#N/A</v>
      </c>
      <c r="Q244" s="101" t="e">
        <f>AVERAGE(INDEX($I$5:$I$1012,M244):INDEX($I$5:$I$1012,N244))</f>
        <v>#N/A</v>
      </c>
    </row>
    <row r="245" spans="2:17" x14ac:dyDescent="0.25">
      <c r="B245" s="62">
        <v>42389</v>
      </c>
      <c r="C245" s="70">
        <v>50.79</v>
      </c>
      <c r="D245" s="69">
        <v>63249630</v>
      </c>
      <c r="E245" s="66" t="s">
        <v>81</v>
      </c>
      <c r="F245" s="16">
        <f t="shared" si="15"/>
        <v>768</v>
      </c>
      <c r="G245" s="67" cm="1">
        <f t="array" ref="G245">INDEX(Date,MATCH(ROWS($F$5:$F245),Helper,0))</f>
        <v>41621</v>
      </c>
      <c r="H245" s="85">
        <f>INDEX(Price,MATCH(ROWS($F$5:$F245),Helper,0))</f>
        <v>36.69</v>
      </c>
      <c r="I245" s="91">
        <f>INDEX(Volume,MATCH(ROWS($F$5:$F245),Helper,0))</f>
        <v>40064640</v>
      </c>
      <c r="J245" s="97">
        <f>ROWS($F$5:$F245)</f>
        <v>241</v>
      </c>
      <c r="M245" s="16" t="e">
        <f t="shared" si="16"/>
        <v>#N/A</v>
      </c>
      <c r="N245" s="16" t="e">
        <f t="shared" si="14"/>
        <v>#N/A</v>
      </c>
      <c r="O245" s="72" t="e">
        <f t="shared" ca="1" si="17"/>
        <v>#N/A</v>
      </c>
      <c r="P245" s="100" t="e">
        <f>AVERAGE(INDEX($H$5:$H$1012,M245):INDEX($H$5:$H$1012,N245))</f>
        <v>#N/A</v>
      </c>
      <c r="Q245" s="101" t="e">
        <f>AVERAGE(INDEX($I$5:$I$1012,M245):INDEX($I$5:$I$1012,N245))</f>
        <v>#N/A</v>
      </c>
    </row>
    <row r="246" spans="2:17" x14ac:dyDescent="0.25">
      <c r="B246" s="62">
        <v>42388</v>
      </c>
      <c r="C246" s="70">
        <v>50.56</v>
      </c>
      <c r="D246" s="69">
        <v>43484630</v>
      </c>
      <c r="E246" s="66" t="s">
        <v>81</v>
      </c>
      <c r="F246" s="16">
        <f t="shared" si="15"/>
        <v>767</v>
      </c>
      <c r="G246" s="67" cm="1">
        <f t="array" ref="G246">INDEX(Date,MATCH(ROWS($F$5:$F246),Helper,0))</f>
        <v>41624</v>
      </c>
      <c r="H246" s="85">
        <f>INDEX(Price,MATCH(ROWS($F$5:$F246),Helper,0))</f>
        <v>36.884999999999998</v>
      </c>
      <c r="I246" s="91">
        <f>INDEX(Volume,MATCH(ROWS($F$5:$F246),Helper,0))</f>
        <v>31731550</v>
      </c>
      <c r="J246" s="97">
        <f>ROWS($F$5:$F246)</f>
        <v>242</v>
      </c>
      <c r="M246" s="16" t="e">
        <f t="shared" si="16"/>
        <v>#N/A</v>
      </c>
      <c r="N246" s="16" t="e">
        <f t="shared" si="14"/>
        <v>#N/A</v>
      </c>
      <c r="O246" s="72" t="e">
        <f t="shared" ca="1" si="17"/>
        <v>#N/A</v>
      </c>
      <c r="P246" s="100" t="e">
        <f>AVERAGE(INDEX($H$5:$H$1012,M246):INDEX($H$5:$H$1012,N246))</f>
        <v>#N/A</v>
      </c>
      <c r="Q246" s="101" t="e">
        <f>AVERAGE(INDEX($I$5:$I$1012,M246):INDEX($I$5:$I$1012,N246))</f>
        <v>#N/A</v>
      </c>
    </row>
    <row r="247" spans="2:17" x14ac:dyDescent="0.25">
      <c r="B247" s="62">
        <v>42384</v>
      </c>
      <c r="C247" s="70">
        <v>50.99</v>
      </c>
      <c r="D247" s="69">
        <v>71037400</v>
      </c>
      <c r="E247" s="66" t="s">
        <v>81</v>
      </c>
      <c r="F247" s="16">
        <f t="shared" si="15"/>
        <v>766</v>
      </c>
      <c r="G247" s="67" cm="1">
        <f t="array" ref="G247">INDEX(Date,MATCH(ROWS($F$5:$F247),Helper,0))</f>
        <v>41625</v>
      </c>
      <c r="H247" s="85">
        <f>INDEX(Price,MATCH(ROWS($F$5:$F247),Helper,0))</f>
        <v>36.520000000000003</v>
      </c>
      <c r="I247" s="91">
        <f>INDEX(Volume,MATCH(ROWS($F$5:$F247),Helper,0))</f>
        <v>45564370</v>
      </c>
      <c r="J247" s="97">
        <f>ROWS($F$5:$F247)</f>
        <v>243</v>
      </c>
      <c r="M247" s="16" t="e">
        <f t="shared" si="16"/>
        <v>#N/A</v>
      </c>
      <c r="N247" s="16" t="e">
        <f t="shared" si="14"/>
        <v>#N/A</v>
      </c>
      <c r="O247" s="72" t="e">
        <f t="shared" ca="1" si="17"/>
        <v>#N/A</v>
      </c>
      <c r="P247" s="100" t="e">
        <f>AVERAGE(INDEX($H$5:$H$1012,M247):INDEX($H$5:$H$1012,N247))</f>
        <v>#N/A</v>
      </c>
      <c r="Q247" s="101" t="e">
        <f>AVERAGE(INDEX($I$5:$I$1012,M247):INDEX($I$5:$I$1012,N247))</f>
        <v>#N/A</v>
      </c>
    </row>
    <row r="248" spans="2:17" x14ac:dyDescent="0.25">
      <c r="B248" s="62">
        <v>42383</v>
      </c>
      <c r="C248" s="70">
        <v>53.11</v>
      </c>
      <c r="D248" s="69">
        <v>52227000</v>
      </c>
      <c r="E248" s="66" t="s">
        <v>81</v>
      </c>
      <c r="F248" s="16">
        <f t="shared" si="15"/>
        <v>765</v>
      </c>
      <c r="G248" s="67" cm="1">
        <f t="array" ref="G248">INDEX(Date,MATCH(ROWS($F$5:$F248),Helper,0))</f>
        <v>41626</v>
      </c>
      <c r="H248" s="85">
        <f>INDEX(Price,MATCH(ROWS($F$5:$F248),Helper,0))</f>
        <v>36.58</v>
      </c>
      <c r="I248" s="91">
        <f>INDEX(Volume,MATCH(ROWS($F$5:$F248),Helper,0))</f>
        <v>63149770</v>
      </c>
      <c r="J248" s="97">
        <f>ROWS($F$5:$F248)</f>
        <v>244</v>
      </c>
      <c r="M248" s="16" t="e">
        <f t="shared" si="16"/>
        <v>#N/A</v>
      </c>
      <c r="N248" s="16" t="e">
        <f t="shared" si="14"/>
        <v>#N/A</v>
      </c>
      <c r="O248" s="72" t="e">
        <f t="shared" ca="1" si="17"/>
        <v>#N/A</v>
      </c>
      <c r="P248" s="100" t="e">
        <f>AVERAGE(INDEX($H$5:$H$1012,M248):INDEX($H$5:$H$1012,N248))</f>
        <v>#N/A</v>
      </c>
      <c r="Q248" s="101" t="e">
        <f>AVERAGE(INDEX($I$5:$I$1012,M248):INDEX($I$5:$I$1012,N248))</f>
        <v>#N/A</v>
      </c>
    </row>
    <row r="249" spans="2:17" x14ac:dyDescent="0.25">
      <c r="B249" s="62">
        <v>42382</v>
      </c>
      <c r="C249" s="70">
        <v>51.64</v>
      </c>
      <c r="D249" s="69">
        <v>66862860</v>
      </c>
      <c r="E249" s="66" t="s">
        <v>81</v>
      </c>
      <c r="F249" s="16">
        <f t="shared" si="15"/>
        <v>764</v>
      </c>
      <c r="G249" s="67" cm="1">
        <f t="array" ref="G249">INDEX(Date,MATCH(ROWS($F$5:$F249),Helper,0))</f>
        <v>41627</v>
      </c>
      <c r="H249" s="85">
        <f>INDEX(Price,MATCH(ROWS($F$5:$F249),Helper,0))</f>
        <v>36.25</v>
      </c>
      <c r="I249" s="91">
        <f>INDEX(Volume,MATCH(ROWS($F$5:$F249),Helper,0))</f>
        <v>34160060</v>
      </c>
      <c r="J249" s="97">
        <f>ROWS($F$5:$F249)</f>
        <v>245</v>
      </c>
      <c r="M249" s="16" t="e">
        <f t="shared" si="16"/>
        <v>#N/A</v>
      </c>
      <c r="N249" s="16" t="e">
        <f t="shared" si="14"/>
        <v>#N/A</v>
      </c>
      <c r="O249" s="72" t="e">
        <f t="shared" ca="1" si="17"/>
        <v>#N/A</v>
      </c>
      <c r="P249" s="100" t="e">
        <f>AVERAGE(INDEX($H$5:$H$1012,M249):INDEX($H$5:$H$1012,N249))</f>
        <v>#N/A</v>
      </c>
      <c r="Q249" s="101" t="e">
        <f>AVERAGE(INDEX($I$5:$I$1012,M249):INDEX($I$5:$I$1012,N249))</f>
        <v>#N/A</v>
      </c>
    </row>
    <row r="250" spans="2:17" x14ac:dyDescent="0.25">
      <c r="B250" s="62">
        <v>42381</v>
      </c>
      <c r="C250" s="70">
        <v>52.78</v>
      </c>
      <c r="D250" s="69">
        <v>36061760</v>
      </c>
      <c r="E250" s="66" t="s">
        <v>81</v>
      </c>
      <c r="F250" s="16">
        <f t="shared" si="15"/>
        <v>763</v>
      </c>
      <c r="G250" s="67" cm="1">
        <f t="array" ref="G250">INDEX(Date,MATCH(ROWS($F$5:$F250),Helper,0))</f>
        <v>41628</v>
      </c>
      <c r="H250" s="85">
        <f>INDEX(Price,MATCH(ROWS($F$5:$F250),Helper,0))</f>
        <v>36.799999999999997</v>
      </c>
      <c r="I250" s="91">
        <f>INDEX(Volume,MATCH(ROWS($F$5:$F250),Helper,0))</f>
        <v>62648640</v>
      </c>
      <c r="J250" s="97">
        <f>ROWS($F$5:$F250)</f>
        <v>246</v>
      </c>
      <c r="M250" s="16" t="e">
        <f t="shared" si="16"/>
        <v>#N/A</v>
      </c>
      <c r="N250" s="16" t="e">
        <f t="shared" si="14"/>
        <v>#N/A</v>
      </c>
      <c r="O250" s="72" t="e">
        <f t="shared" ca="1" si="17"/>
        <v>#N/A</v>
      </c>
      <c r="P250" s="100" t="e">
        <f>AVERAGE(INDEX($H$5:$H$1012,M250):INDEX($H$5:$H$1012,N250))</f>
        <v>#N/A</v>
      </c>
      <c r="Q250" s="101" t="e">
        <f>AVERAGE(INDEX($I$5:$I$1012,M250):INDEX($I$5:$I$1012,N250))</f>
        <v>#N/A</v>
      </c>
    </row>
    <row r="251" spans="2:17" x14ac:dyDescent="0.25">
      <c r="B251" s="62">
        <v>42380</v>
      </c>
      <c r="C251" s="70">
        <v>52.3</v>
      </c>
      <c r="D251" s="69">
        <v>36889200</v>
      </c>
      <c r="E251" s="66" t="s">
        <v>81</v>
      </c>
      <c r="F251" s="16">
        <f t="shared" si="15"/>
        <v>762</v>
      </c>
      <c r="G251" s="67" cm="1">
        <f t="array" ref="G251">INDEX(Date,MATCH(ROWS($F$5:$F251),Helper,0))</f>
        <v>41631</v>
      </c>
      <c r="H251" s="85">
        <f>INDEX(Price,MATCH(ROWS($F$5:$F251),Helper,0))</f>
        <v>36.619999999999997</v>
      </c>
      <c r="I251" s="91">
        <f>INDEX(Volume,MATCH(ROWS($F$5:$F251),Helper,0))</f>
        <v>25099850</v>
      </c>
      <c r="J251" s="97">
        <f>ROWS($F$5:$F251)</f>
        <v>247</v>
      </c>
      <c r="M251" s="16" t="e">
        <f t="shared" si="16"/>
        <v>#N/A</v>
      </c>
      <c r="N251" s="16" t="e">
        <f t="shared" si="14"/>
        <v>#N/A</v>
      </c>
      <c r="O251" s="72" t="e">
        <f t="shared" ca="1" si="17"/>
        <v>#N/A</v>
      </c>
      <c r="P251" s="100" t="e">
        <f>AVERAGE(INDEX($H$5:$H$1012,M251):INDEX($H$5:$H$1012,N251))</f>
        <v>#N/A</v>
      </c>
      <c r="Q251" s="101" t="e">
        <f>AVERAGE(INDEX($I$5:$I$1012,M251):INDEX($I$5:$I$1012,N251))</f>
        <v>#N/A</v>
      </c>
    </row>
    <row r="252" spans="2:17" x14ac:dyDescent="0.25">
      <c r="B252" s="62">
        <v>42377</v>
      </c>
      <c r="C252" s="70">
        <v>52.33</v>
      </c>
      <c r="D252" s="69">
        <v>48718970</v>
      </c>
      <c r="E252" s="66" t="s">
        <v>81</v>
      </c>
      <c r="F252" s="16">
        <f t="shared" si="15"/>
        <v>761</v>
      </c>
      <c r="G252" s="67" cm="1">
        <f t="array" ref="G252">INDEX(Date,MATCH(ROWS($F$5:$F252),Helper,0))</f>
        <v>41632</v>
      </c>
      <c r="H252" s="85">
        <f>INDEX(Price,MATCH(ROWS($F$5:$F252),Helper,0))</f>
        <v>37.08</v>
      </c>
      <c r="I252" s="91">
        <f>INDEX(Volume,MATCH(ROWS($F$5:$F252),Helper,0))</f>
        <v>14243000</v>
      </c>
      <c r="J252" s="97">
        <f>ROWS($F$5:$F252)</f>
        <v>248</v>
      </c>
      <c r="M252" s="16" t="e">
        <f t="shared" si="16"/>
        <v>#N/A</v>
      </c>
      <c r="N252" s="16" t="e">
        <f t="shared" si="14"/>
        <v>#N/A</v>
      </c>
      <c r="O252" s="72" t="e">
        <f t="shared" ca="1" si="17"/>
        <v>#N/A</v>
      </c>
      <c r="P252" s="100" t="e">
        <f>AVERAGE(INDEX($H$5:$H$1012,M252):INDEX($H$5:$H$1012,N252))</f>
        <v>#N/A</v>
      </c>
      <c r="Q252" s="101" t="e">
        <f>AVERAGE(INDEX($I$5:$I$1012,M252):INDEX($I$5:$I$1012,N252))</f>
        <v>#N/A</v>
      </c>
    </row>
    <row r="253" spans="2:17" x14ac:dyDescent="0.25">
      <c r="B253" s="62">
        <v>42376</v>
      </c>
      <c r="C253" s="70">
        <v>52.17</v>
      </c>
      <c r="D253" s="69">
        <v>56497950</v>
      </c>
      <c r="E253" s="66" t="s">
        <v>81</v>
      </c>
      <c r="F253" s="16">
        <f t="shared" si="15"/>
        <v>760</v>
      </c>
      <c r="G253" s="67" cm="1">
        <f t="array" ref="G253">INDEX(Date,MATCH(ROWS($F$5:$F253),Helper,0))</f>
        <v>41634</v>
      </c>
      <c r="H253" s="85">
        <f>INDEX(Price,MATCH(ROWS($F$5:$F253),Helper,0))</f>
        <v>37.44</v>
      </c>
      <c r="I253" s="91">
        <f>INDEX(Volume,MATCH(ROWS($F$5:$F253),Helper,0))</f>
        <v>17612780</v>
      </c>
      <c r="J253" s="97">
        <f>ROWS($F$5:$F253)</f>
        <v>249</v>
      </c>
      <c r="M253" s="16" t="e">
        <f t="shared" si="16"/>
        <v>#N/A</v>
      </c>
      <c r="N253" s="16" t="e">
        <f t="shared" si="14"/>
        <v>#N/A</v>
      </c>
      <c r="O253" s="72" t="e">
        <f t="shared" ca="1" si="17"/>
        <v>#N/A</v>
      </c>
      <c r="P253" s="100" t="e">
        <f>AVERAGE(INDEX($H$5:$H$1012,M253):INDEX($H$5:$H$1012,N253))</f>
        <v>#N/A</v>
      </c>
      <c r="Q253" s="101" t="e">
        <f>AVERAGE(INDEX($I$5:$I$1012,M253):INDEX($I$5:$I$1012,N253))</f>
        <v>#N/A</v>
      </c>
    </row>
    <row r="254" spans="2:17" x14ac:dyDescent="0.25">
      <c r="B254" s="62">
        <v>42375</v>
      </c>
      <c r="C254" s="70">
        <v>54.05</v>
      </c>
      <c r="D254" s="69">
        <v>39498780</v>
      </c>
      <c r="E254" s="66" t="s">
        <v>81</v>
      </c>
      <c r="F254" s="16">
        <f t="shared" si="15"/>
        <v>759</v>
      </c>
      <c r="G254" s="67" cm="1">
        <f t="array" ref="G254">INDEX(Date,MATCH(ROWS($F$5:$F254),Helper,0))</f>
        <v>41635</v>
      </c>
      <c r="H254" s="85">
        <f>INDEX(Price,MATCH(ROWS($F$5:$F254),Helper,0))</f>
        <v>37.29</v>
      </c>
      <c r="I254" s="91">
        <f>INDEX(Volume,MATCH(ROWS($F$5:$F254),Helper,0))</f>
        <v>14563010</v>
      </c>
      <c r="J254" s="97">
        <f>ROWS($F$5:$F254)</f>
        <v>250</v>
      </c>
      <c r="M254" s="16" t="e">
        <f t="shared" si="16"/>
        <v>#N/A</v>
      </c>
      <c r="N254" s="16" t="e">
        <f t="shared" si="14"/>
        <v>#N/A</v>
      </c>
      <c r="O254" s="72" t="e">
        <f t="shared" ca="1" si="17"/>
        <v>#N/A</v>
      </c>
      <c r="P254" s="100" t="e">
        <f>AVERAGE(INDEX($H$5:$H$1012,M254):INDEX($H$5:$H$1012,N254))</f>
        <v>#N/A</v>
      </c>
      <c r="Q254" s="101" t="e">
        <f>AVERAGE(INDEX($I$5:$I$1012,M254):INDEX($I$5:$I$1012,N254))</f>
        <v>#N/A</v>
      </c>
    </row>
    <row r="255" spans="2:17" x14ac:dyDescent="0.25">
      <c r="B255" s="62">
        <v>42374</v>
      </c>
      <c r="C255" s="70">
        <v>55.05</v>
      </c>
      <c r="D255" s="69">
        <v>34059040</v>
      </c>
      <c r="E255" s="66" t="s">
        <v>81</v>
      </c>
      <c r="F255" s="16">
        <f t="shared" si="15"/>
        <v>758</v>
      </c>
      <c r="G255" s="67" cm="1">
        <f t="array" ref="G255">INDEX(Date,MATCH(ROWS($F$5:$F255),Helper,0))</f>
        <v>41638</v>
      </c>
      <c r="H255" s="85">
        <f>INDEX(Price,MATCH(ROWS($F$5:$F255),Helper,0))</f>
        <v>37.29</v>
      </c>
      <c r="I255" s="91">
        <f>INDEX(Volume,MATCH(ROWS($F$5:$F255),Helper,0))</f>
        <v>16276880</v>
      </c>
      <c r="J255" s="97">
        <f>ROWS($F$5:$F255)</f>
        <v>251</v>
      </c>
      <c r="M255" s="16" t="e">
        <f t="shared" si="16"/>
        <v>#N/A</v>
      </c>
      <c r="N255" s="16" t="e">
        <f t="shared" si="14"/>
        <v>#N/A</v>
      </c>
      <c r="O255" s="72" t="e">
        <f t="shared" ca="1" si="17"/>
        <v>#N/A</v>
      </c>
      <c r="P255" s="100" t="e">
        <f>AVERAGE(INDEX($H$5:$H$1012,M255):INDEX($H$5:$H$1012,N255))</f>
        <v>#N/A</v>
      </c>
      <c r="Q255" s="101" t="e">
        <f>AVERAGE(INDEX($I$5:$I$1012,M255):INDEX($I$5:$I$1012,N255))</f>
        <v>#N/A</v>
      </c>
    </row>
    <row r="256" spans="2:17" x14ac:dyDescent="0.25">
      <c r="B256" s="62">
        <v>42373</v>
      </c>
      <c r="C256" s="70">
        <v>54.8</v>
      </c>
      <c r="D256" s="69">
        <v>53209740</v>
      </c>
      <c r="E256" s="66" t="s">
        <v>81</v>
      </c>
      <c r="F256" s="16">
        <f t="shared" si="15"/>
        <v>757</v>
      </c>
      <c r="G256" s="67" cm="1">
        <f t="array" ref="G256">INDEX(Date,MATCH(ROWS($F$5:$F256),Helper,0))</f>
        <v>41639</v>
      </c>
      <c r="H256" s="85">
        <f>INDEX(Price,MATCH(ROWS($F$5:$F256),Helper,0))</f>
        <v>37.409999999999997</v>
      </c>
      <c r="I256" s="91">
        <f>INDEX(Volume,MATCH(ROWS($F$5:$F256),Helper,0))</f>
        <v>17503520</v>
      </c>
      <c r="J256" s="97">
        <f>ROWS($F$5:$F256)</f>
        <v>252</v>
      </c>
      <c r="M256" s="16" t="e">
        <f t="shared" si="16"/>
        <v>#N/A</v>
      </c>
      <c r="N256" s="16" t="e">
        <f t="shared" si="14"/>
        <v>#N/A</v>
      </c>
      <c r="O256" s="72" t="e">
        <f t="shared" ca="1" si="17"/>
        <v>#N/A</v>
      </c>
      <c r="P256" s="100" t="e">
        <f>AVERAGE(INDEX($H$5:$H$1012,M256):INDEX($H$5:$H$1012,N256))</f>
        <v>#N/A</v>
      </c>
      <c r="Q256" s="101" t="e">
        <f>AVERAGE(INDEX($I$5:$I$1012,M256):INDEX($I$5:$I$1012,N256))</f>
        <v>#N/A</v>
      </c>
    </row>
    <row r="257" spans="2:17" x14ac:dyDescent="0.25">
      <c r="B257" s="62">
        <v>42369</v>
      </c>
      <c r="C257" s="70">
        <v>55.48</v>
      </c>
      <c r="D257" s="69">
        <v>27329930</v>
      </c>
      <c r="E257" s="66" t="s">
        <v>81</v>
      </c>
      <c r="F257" s="16">
        <f t="shared" si="15"/>
        <v>756</v>
      </c>
      <c r="G257" s="67" cm="1">
        <f t="array" ref="G257">INDEX(Date,MATCH(ROWS($F$5:$F257),Helper,0))</f>
        <v>41641</v>
      </c>
      <c r="H257" s="85">
        <f>INDEX(Price,MATCH(ROWS($F$5:$F257),Helper,0))</f>
        <v>37.159999999999997</v>
      </c>
      <c r="I257" s="91">
        <f>INDEX(Volume,MATCH(ROWS($F$5:$F257),Helper,0))</f>
        <v>30632030</v>
      </c>
      <c r="J257" s="97">
        <f>ROWS($F$5:$F257)</f>
        <v>253</v>
      </c>
      <c r="M257" s="16" t="e">
        <f t="shared" si="16"/>
        <v>#N/A</v>
      </c>
      <c r="N257" s="16" t="e">
        <f t="shared" si="14"/>
        <v>#N/A</v>
      </c>
      <c r="O257" s="72" t="e">
        <f t="shared" ca="1" si="17"/>
        <v>#N/A</v>
      </c>
      <c r="P257" s="100" t="e">
        <f>AVERAGE(INDEX($H$5:$H$1012,M257):INDEX($H$5:$H$1012,N257))</f>
        <v>#N/A</v>
      </c>
      <c r="Q257" s="101" t="e">
        <f>AVERAGE(INDEX($I$5:$I$1012,M257):INDEX($I$5:$I$1012,N257))</f>
        <v>#N/A</v>
      </c>
    </row>
    <row r="258" spans="2:17" x14ac:dyDescent="0.25">
      <c r="B258" s="62">
        <v>42368</v>
      </c>
      <c r="C258" s="70">
        <v>56.31</v>
      </c>
      <c r="D258" s="69">
        <v>21690270</v>
      </c>
      <c r="E258" s="66" t="s">
        <v>81</v>
      </c>
      <c r="F258" s="16">
        <f t="shared" si="15"/>
        <v>755</v>
      </c>
      <c r="G258" s="67" cm="1">
        <f t="array" ref="G258">INDEX(Date,MATCH(ROWS($F$5:$F258),Helper,0))</f>
        <v>41642</v>
      </c>
      <c r="H258" s="85">
        <f>INDEX(Price,MATCH(ROWS($F$5:$F258),Helper,0))</f>
        <v>36.909999999999997</v>
      </c>
      <c r="I258" s="91">
        <f>INDEX(Volume,MATCH(ROWS($F$5:$F258),Helper,0))</f>
        <v>31134800</v>
      </c>
      <c r="J258" s="97">
        <f>ROWS($F$5:$F258)</f>
        <v>254</v>
      </c>
      <c r="M258" s="16" t="e">
        <f t="shared" si="16"/>
        <v>#N/A</v>
      </c>
      <c r="N258" s="16" t="e">
        <f t="shared" si="14"/>
        <v>#N/A</v>
      </c>
      <c r="O258" s="72" t="e">
        <f t="shared" ca="1" si="17"/>
        <v>#N/A</v>
      </c>
      <c r="P258" s="100" t="e">
        <f>AVERAGE(INDEX($H$5:$H$1012,M258):INDEX($H$5:$H$1012,N258))</f>
        <v>#N/A</v>
      </c>
      <c r="Q258" s="101" t="e">
        <f>AVERAGE(INDEX($I$5:$I$1012,M258):INDEX($I$5:$I$1012,N258))</f>
        <v>#N/A</v>
      </c>
    </row>
    <row r="259" spans="2:17" x14ac:dyDescent="0.25">
      <c r="B259" s="62">
        <v>42367</v>
      </c>
      <c r="C259" s="70">
        <v>56.55</v>
      </c>
      <c r="D259" s="69">
        <v>27727810</v>
      </c>
      <c r="E259" s="66" t="s">
        <v>81</v>
      </c>
      <c r="F259" s="16">
        <f t="shared" si="15"/>
        <v>754</v>
      </c>
      <c r="G259" s="67" cm="1">
        <f t="array" ref="G259">INDEX(Date,MATCH(ROWS($F$5:$F259),Helper,0))</f>
        <v>41645</v>
      </c>
      <c r="H259" s="85">
        <f>INDEX(Price,MATCH(ROWS($F$5:$F259),Helper,0))</f>
        <v>36.130000000000003</v>
      </c>
      <c r="I259" s="91">
        <f>INDEX(Volume,MATCH(ROWS($F$5:$F259),Helper,0))</f>
        <v>43602750</v>
      </c>
      <c r="J259" s="97">
        <f>ROWS($F$5:$F259)</f>
        <v>255</v>
      </c>
      <c r="M259" s="16" t="e">
        <f t="shared" si="16"/>
        <v>#N/A</v>
      </c>
      <c r="N259" s="16" t="e">
        <f t="shared" si="14"/>
        <v>#N/A</v>
      </c>
      <c r="O259" s="72" t="e">
        <f t="shared" ca="1" si="17"/>
        <v>#N/A</v>
      </c>
      <c r="P259" s="100" t="e">
        <f>AVERAGE(INDEX($H$5:$H$1012,M259):INDEX($H$5:$H$1012,N259))</f>
        <v>#N/A</v>
      </c>
      <c r="Q259" s="101" t="e">
        <f>AVERAGE(INDEX($I$5:$I$1012,M259):INDEX($I$5:$I$1012,N259))</f>
        <v>#N/A</v>
      </c>
    </row>
    <row r="260" spans="2:17" x14ac:dyDescent="0.25">
      <c r="B260" s="62">
        <v>42366</v>
      </c>
      <c r="C260" s="70">
        <v>55.95</v>
      </c>
      <c r="D260" s="69">
        <v>21704030</v>
      </c>
      <c r="E260" s="66" t="s">
        <v>81</v>
      </c>
      <c r="F260" s="16">
        <f t="shared" si="15"/>
        <v>753</v>
      </c>
      <c r="G260" s="67" cm="1">
        <f t="array" ref="G260">INDEX(Date,MATCH(ROWS($F$5:$F260),Helper,0))</f>
        <v>41646</v>
      </c>
      <c r="H260" s="85">
        <f>INDEX(Price,MATCH(ROWS($F$5:$F260),Helper,0))</f>
        <v>36.409999999999997</v>
      </c>
      <c r="I260" s="91">
        <f>INDEX(Volume,MATCH(ROWS($F$5:$F260),Helper,0))</f>
        <v>35661130</v>
      </c>
      <c r="J260" s="97">
        <f>ROWS($F$5:$F260)</f>
        <v>256</v>
      </c>
      <c r="M260" s="16" t="e">
        <f t="shared" si="16"/>
        <v>#N/A</v>
      </c>
      <c r="N260" s="16" t="e">
        <f t="shared" si="14"/>
        <v>#N/A</v>
      </c>
      <c r="O260" s="72" t="e">
        <f t="shared" ca="1" si="17"/>
        <v>#N/A</v>
      </c>
      <c r="P260" s="100" t="e">
        <f>AVERAGE(INDEX($H$5:$H$1012,M260):INDEX($H$5:$H$1012,N260))</f>
        <v>#N/A</v>
      </c>
      <c r="Q260" s="101" t="e">
        <f>AVERAGE(INDEX($I$5:$I$1012,M260):INDEX($I$5:$I$1012,N260))</f>
        <v>#N/A</v>
      </c>
    </row>
    <row r="261" spans="2:17" x14ac:dyDescent="0.25">
      <c r="B261" s="62">
        <v>42362</v>
      </c>
      <c r="C261" s="70">
        <v>55.67</v>
      </c>
      <c r="D261" s="69">
        <v>9570002</v>
      </c>
      <c r="E261" s="66" t="s">
        <v>81</v>
      </c>
      <c r="F261" s="16">
        <f t="shared" si="15"/>
        <v>752</v>
      </c>
      <c r="G261" s="67" cm="1">
        <f t="array" ref="G261">INDEX(Date,MATCH(ROWS($F$5:$F261),Helper,0))</f>
        <v>41647</v>
      </c>
      <c r="H261" s="85">
        <f>INDEX(Price,MATCH(ROWS($F$5:$F261),Helper,0))</f>
        <v>35.76</v>
      </c>
      <c r="I261" s="91">
        <f>INDEX(Volume,MATCH(ROWS($F$5:$F261),Helper,0))</f>
        <v>59951110</v>
      </c>
      <c r="J261" s="97">
        <f>ROWS($F$5:$F261)</f>
        <v>257</v>
      </c>
      <c r="M261" s="16" t="e">
        <f t="shared" si="16"/>
        <v>#N/A</v>
      </c>
      <c r="N261" s="16" t="e">
        <f t="shared" si="14"/>
        <v>#N/A</v>
      </c>
      <c r="O261" s="72" t="e">
        <f t="shared" ca="1" si="17"/>
        <v>#N/A</v>
      </c>
      <c r="P261" s="100" t="e">
        <f>AVERAGE(INDEX($H$5:$H$1012,M261):INDEX($H$5:$H$1012,N261))</f>
        <v>#N/A</v>
      </c>
      <c r="Q261" s="101" t="e">
        <f>AVERAGE(INDEX($I$5:$I$1012,M261):INDEX($I$5:$I$1012,N261))</f>
        <v>#N/A</v>
      </c>
    </row>
    <row r="262" spans="2:17" x14ac:dyDescent="0.25">
      <c r="B262" s="62">
        <v>42361</v>
      </c>
      <c r="C262" s="70">
        <v>55.82</v>
      </c>
      <c r="D262" s="69">
        <v>27269200</v>
      </c>
      <c r="E262" s="66" t="s">
        <v>81</v>
      </c>
      <c r="F262" s="16">
        <f t="shared" si="15"/>
        <v>751</v>
      </c>
      <c r="G262" s="67" cm="1">
        <f t="array" ref="G262">INDEX(Date,MATCH(ROWS($F$5:$F262),Helper,0))</f>
        <v>41648</v>
      </c>
      <c r="H262" s="85">
        <f>INDEX(Price,MATCH(ROWS($F$5:$F262),Helper,0))</f>
        <v>35.53</v>
      </c>
      <c r="I262" s="91">
        <f>INDEX(Volume,MATCH(ROWS($F$5:$F262),Helper,0))</f>
        <v>36516280</v>
      </c>
      <c r="J262" s="97">
        <f>ROWS($F$5:$F262)</f>
        <v>258</v>
      </c>
      <c r="M262" s="16" t="e">
        <f t="shared" si="16"/>
        <v>#N/A</v>
      </c>
      <c r="N262" s="16" t="e">
        <f t="shared" ref="N262:N325" si="18">MATCH(L262,$G$5:$G$1012,1)</f>
        <v>#N/A</v>
      </c>
      <c r="O262" s="72" t="e">
        <f t="shared" ca="1" si="17"/>
        <v>#N/A</v>
      </c>
      <c r="P262" s="100" t="e">
        <f>AVERAGE(INDEX($H$5:$H$1012,M262):INDEX($H$5:$H$1012,N262))</f>
        <v>#N/A</v>
      </c>
      <c r="Q262" s="101" t="e">
        <f>AVERAGE(INDEX($I$5:$I$1012,M262):INDEX($I$5:$I$1012,N262))</f>
        <v>#N/A</v>
      </c>
    </row>
    <row r="263" spans="2:17" x14ac:dyDescent="0.25">
      <c r="B263" s="62">
        <v>42360</v>
      </c>
      <c r="C263" s="70">
        <v>55.35</v>
      </c>
      <c r="D263" s="69">
        <v>28305310</v>
      </c>
      <c r="E263" s="66" t="s">
        <v>81</v>
      </c>
      <c r="F263" s="16">
        <f t="shared" ref="F263:F326" si="19">F262-1</f>
        <v>750</v>
      </c>
      <c r="G263" s="67" cm="1">
        <f t="array" ref="G263">INDEX(Date,MATCH(ROWS($F$5:$F263),Helper,0))</f>
        <v>41649</v>
      </c>
      <c r="H263" s="85">
        <f>INDEX(Price,MATCH(ROWS($F$5:$F263),Helper,0))</f>
        <v>36.04</v>
      </c>
      <c r="I263" s="91">
        <f>INDEX(Volume,MATCH(ROWS($F$5:$F263),Helper,0))</f>
        <v>40548810</v>
      </c>
      <c r="J263" s="97">
        <f>ROWS($F$5:$F263)</f>
        <v>259</v>
      </c>
      <c r="M263" s="16" t="e">
        <f t="shared" ref="M263:M326" si="20">N262+1</f>
        <v>#N/A</v>
      </c>
      <c r="N263" s="16" t="e">
        <f t="shared" si="18"/>
        <v>#N/A</v>
      </c>
      <c r="O263" s="72" t="e">
        <f t="shared" ref="O263:O326" ca="1" si="21">SUM(OFFSET($H$5,M263-$M$5,0,N263-N262, 1))</f>
        <v>#N/A</v>
      </c>
      <c r="P263" s="100" t="e">
        <f>AVERAGE(INDEX($H$5:$H$1012,M263):INDEX($H$5:$H$1012,N263))</f>
        <v>#N/A</v>
      </c>
      <c r="Q263" s="101" t="e">
        <f>AVERAGE(INDEX($I$5:$I$1012,M263):INDEX($I$5:$I$1012,N263))</f>
        <v>#N/A</v>
      </c>
    </row>
    <row r="264" spans="2:17" x14ac:dyDescent="0.25">
      <c r="B264" s="62">
        <v>42359</v>
      </c>
      <c r="C264" s="70">
        <v>54.83</v>
      </c>
      <c r="D264" s="69">
        <v>37221910</v>
      </c>
      <c r="E264" s="66" t="s">
        <v>81</v>
      </c>
      <c r="F264" s="16">
        <f t="shared" si="19"/>
        <v>749</v>
      </c>
      <c r="G264" s="67" cm="1">
        <f t="array" ref="G264">INDEX(Date,MATCH(ROWS($F$5:$F264),Helper,0))</f>
        <v>41652</v>
      </c>
      <c r="H264" s="85">
        <f>INDEX(Price,MATCH(ROWS($F$5:$F264),Helper,0))</f>
        <v>34.979999999999997</v>
      </c>
      <c r="I264" s="91">
        <f>INDEX(Volume,MATCH(ROWS($F$5:$F264),Helper,0))</f>
        <v>45901890</v>
      </c>
      <c r="J264" s="97">
        <f>ROWS($F$5:$F264)</f>
        <v>260</v>
      </c>
      <c r="M264" s="16" t="e">
        <f t="shared" si="20"/>
        <v>#N/A</v>
      </c>
      <c r="N264" s="16" t="e">
        <f t="shared" si="18"/>
        <v>#N/A</v>
      </c>
      <c r="O264" s="72" t="e">
        <f t="shared" ca="1" si="21"/>
        <v>#N/A</v>
      </c>
      <c r="P264" s="100" t="e">
        <f>AVERAGE(INDEX($H$5:$H$1012,M264):INDEX($H$5:$H$1012,N264))</f>
        <v>#N/A</v>
      </c>
      <c r="Q264" s="101" t="e">
        <f>AVERAGE(INDEX($I$5:$I$1012,M264):INDEX($I$5:$I$1012,N264))</f>
        <v>#N/A</v>
      </c>
    </row>
    <row r="265" spans="2:17" x14ac:dyDescent="0.25">
      <c r="B265" s="62">
        <v>42356</v>
      </c>
      <c r="C265" s="70">
        <v>54.13</v>
      </c>
      <c r="D265" s="69">
        <v>84141520</v>
      </c>
      <c r="E265" s="66" t="s">
        <v>81</v>
      </c>
      <c r="F265" s="16">
        <f t="shared" si="19"/>
        <v>748</v>
      </c>
      <c r="G265" s="67" cm="1">
        <f t="array" ref="G265">INDEX(Date,MATCH(ROWS($F$5:$F265),Helper,0))</f>
        <v>41653</v>
      </c>
      <c r="H265" s="85">
        <f>INDEX(Price,MATCH(ROWS($F$5:$F265),Helper,0))</f>
        <v>35.78</v>
      </c>
      <c r="I265" s="91">
        <f>INDEX(Volume,MATCH(ROWS($F$5:$F265),Helper,0))</f>
        <v>41613260</v>
      </c>
      <c r="J265" s="97">
        <f>ROWS($F$5:$F265)</f>
        <v>261</v>
      </c>
      <c r="M265" s="16" t="e">
        <f t="shared" si="20"/>
        <v>#N/A</v>
      </c>
      <c r="N265" s="16" t="e">
        <f t="shared" si="18"/>
        <v>#N/A</v>
      </c>
      <c r="O265" s="72" t="e">
        <f t="shared" ca="1" si="21"/>
        <v>#N/A</v>
      </c>
      <c r="P265" s="100" t="e">
        <f>AVERAGE(INDEX($H$5:$H$1012,M265):INDEX($H$5:$H$1012,N265))</f>
        <v>#N/A</v>
      </c>
      <c r="Q265" s="101" t="e">
        <f>AVERAGE(INDEX($I$5:$I$1012,M265):INDEX($I$5:$I$1012,N265))</f>
        <v>#N/A</v>
      </c>
    </row>
    <row r="266" spans="2:17" x14ac:dyDescent="0.25">
      <c r="B266" s="62">
        <v>42355</v>
      </c>
      <c r="C266" s="70">
        <v>55.7</v>
      </c>
      <c r="D266" s="69">
        <v>41244620</v>
      </c>
      <c r="E266" s="66" t="s">
        <v>81</v>
      </c>
      <c r="F266" s="16">
        <f t="shared" si="19"/>
        <v>747</v>
      </c>
      <c r="G266" s="67" cm="1">
        <f t="array" ref="G266">INDEX(Date,MATCH(ROWS($F$5:$F266),Helper,0))</f>
        <v>41654</v>
      </c>
      <c r="H266" s="85">
        <f>INDEX(Price,MATCH(ROWS($F$5:$F266),Helper,0))</f>
        <v>36.76</v>
      </c>
      <c r="I266" s="91">
        <f>INDEX(Volume,MATCH(ROWS($F$5:$F266),Helper,0))</f>
        <v>44800170</v>
      </c>
      <c r="J266" s="97">
        <f>ROWS($F$5:$F266)</f>
        <v>262</v>
      </c>
      <c r="M266" s="16" t="e">
        <f t="shared" si="20"/>
        <v>#N/A</v>
      </c>
      <c r="N266" s="16" t="e">
        <f t="shared" si="18"/>
        <v>#N/A</v>
      </c>
      <c r="O266" s="72" t="e">
        <f t="shared" ca="1" si="21"/>
        <v>#N/A</v>
      </c>
      <c r="P266" s="100" t="e">
        <f>AVERAGE(INDEX($H$5:$H$1012,M266):INDEX($H$5:$H$1012,N266))</f>
        <v>#N/A</v>
      </c>
      <c r="Q266" s="101" t="e">
        <f>AVERAGE(INDEX($I$5:$I$1012,M266):INDEX($I$5:$I$1012,N266))</f>
        <v>#N/A</v>
      </c>
    </row>
    <row r="267" spans="2:17" x14ac:dyDescent="0.25">
      <c r="B267" s="62">
        <v>42354</v>
      </c>
      <c r="C267" s="70">
        <v>56.13</v>
      </c>
      <c r="D267" s="69">
        <v>37473420</v>
      </c>
      <c r="E267" s="66" t="s">
        <v>81</v>
      </c>
      <c r="F267" s="16">
        <f t="shared" si="19"/>
        <v>746</v>
      </c>
      <c r="G267" s="67" cm="1">
        <f t="array" ref="G267">INDEX(Date,MATCH(ROWS($F$5:$F267),Helper,0))</f>
        <v>41655</v>
      </c>
      <c r="H267" s="85">
        <f>INDEX(Price,MATCH(ROWS($F$5:$F267),Helper,0))</f>
        <v>36.89</v>
      </c>
      <c r="I267" s="91">
        <f>INDEX(Volume,MATCH(ROWS($F$5:$F267),Helper,0))</f>
        <v>38013790</v>
      </c>
      <c r="J267" s="97">
        <f>ROWS($F$5:$F267)</f>
        <v>263</v>
      </c>
      <c r="M267" s="16" t="e">
        <f t="shared" si="20"/>
        <v>#N/A</v>
      </c>
      <c r="N267" s="16" t="e">
        <f t="shared" si="18"/>
        <v>#N/A</v>
      </c>
      <c r="O267" s="72" t="e">
        <f t="shared" ca="1" si="21"/>
        <v>#N/A</v>
      </c>
      <c r="P267" s="100" t="e">
        <f>AVERAGE(INDEX($H$5:$H$1012,M267):INDEX($H$5:$H$1012,N267))</f>
        <v>#N/A</v>
      </c>
      <c r="Q267" s="101" t="e">
        <f>AVERAGE(INDEX($I$5:$I$1012,M267):INDEX($I$5:$I$1012,N267))</f>
        <v>#N/A</v>
      </c>
    </row>
    <row r="268" spans="2:17" x14ac:dyDescent="0.25">
      <c r="B268" s="62">
        <v>42353</v>
      </c>
      <c r="C268" s="70">
        <v>55.2</v>
      </c>
      <c r="D268" s="69">
        <v>39678290</v>
      </c>
      <c r="E268" s="66" t="s">
        <v>81</v>
      </c>
      <c r="F268" s="16">
        <f t="shared" si="19"/>
        <v>745</v>
      </c>
      <c r="G268" s="67" cm="1">
        <f t="array" ref="G268">INDEX(Date,MATCH(ROWS($F$5:$F268),Helper,0))</f>
        <v>41656</v>
      </c>
      <c r="H268" s="85">
        <f>INDEX(Price,MATCH(ROWS($F$5:$F268),Helper,0))</f>
        <v>36.380000000000003</v>
      </c>
      <c r="I268" s="91">
        <f>INDEX(Volume,MATCH(ROWS($F$5:$F268),Helper,0))</f>
        <v>46267460</v>
      </c>
      <c r="J268" s="97">
        <f>ROWS($F$5:$F268)</f>
        <v>264</v>
      </c>
      <c r="M268" s="16" t="e">
        <f t="shared" si="20"/>
        <v>#N/A</v>
      </c>
      <c r="N268" s="16" t="e">
        <f t="shared" si="18"/>
        <v>#N/A</v>
      </c>
      <c r="O268" s="72" t="e">
        <f t="shared" ca="1" si="21"/>
        <v>#N/A</v>
      </c>
      <c r="P268" s="100" t="e">
        <f>AVERAGE(INDEX($H$5:$H$1012,M268):INDEX($H$5:$H$1012,N268))</f>
        <v>#N/A</v>
      </c>
      <c r="Q268" s="101" t="e">
        <f>AVERAGE(INDEX($I$5:$I$1012,M268):INDEX($I$5:$I$1012,N268))</f>
        <v>#N/A</v>
      </c>
    </row>
    <row r="269" spans="2:17" x14ac:dyDescent="0.25">
      <c r="B269" s="62">
        <v>42352</v>
      </c>
      <c r="C269" s="70">
        <v>55.14</v>
      </c>
      <c r="D269" s="69">
        <v>46963970</v>
      </c>
      <c r="E269" s="66" t="s">
        <v>81</v>
      </c>
      <c r="F269" s="16">
        <f t="shared" si="19"/>
        <v>744</v>
      </c>
      <c r="G269" s="67" cm="1">
        <f t="array" ref="G269">INDEX(Date,MATCH(ROWS($F$5:$F269),Helper,0))</f>
        <v>41660</v>
      </c>
      <c r="H269" s="85">
        <f>INDEX(Price,MATCH(ROWS($F$5:$F269),Helper,0))</f>
        <v>36.17</v>
      </c>
      <c r="I269" s="91">
        <f>INDEX(Volume,MATCH(ROWS($F$5:$F269),Helper,0))</f>
        <v>31565080</v>
      </c>
      <c r="J269" s="97">
        <f>ROWS($F$5:$F269)</f>
        <v>265</v>
      </c>
      <c r="M269" s="16" t="e">
        <f t="shared" si="20"/>
        <v>#N/A</v>
      </c>
      <c r="N269" s="16" t="e">
        <f t="shared" si="18"/>
        <v>#N/A</v>
      </c>
      <c r="O269" s="72" t="e">
        <f t="shared" ca="1" si="21"/>
        <v>#N/A</v>
      </c>
      <c r="P269" s="100" t="e">
        <f>AVERAGE(INDEX($H$5:$H$1012,M269):INDEX($H$5:$H$1012,N269))</f>
        <v>#N/A</v>
      </c>
      <c r="Q269" s="101" t="e">
        <f>AVERAGE(INDEX($I$5:$I$1012,M269):INDEX($I$5:$I$1012,N269))</f>
        <v>#N/A</v>
      </c>
    </row>
    <row r="270" spans="2:17" x14ac:dyDescent="0.25">
      <c r="B270" s="62">
        <v>42349</v>
      </c>
      <c r="C270" s="70">
        <v>54.06</v>
      </c>
      <c r="D270" s="69">
        <v>39535140</v>
      </c>
      <c r="E270" s="66" t="s">
        <v>81</v>
      </c>
      <c r="F270" s="16">
        <f t="shared" si="19"/>
        <v>743</v>
      </c>
      <c r="G270" s="67" cm="1">
        <f t="array" ref="G270">INDEX(Date,MATCH(ROWS($F$5:$F270),Helper,0))</f>
        <v>41661</v>
      </c>
      <c r="H270" s="85">
        <f>INDEX(Price,MATCH(ROWS($F$5:$F270),Helper,0))</f>
        <v>35.93</v>
      </c>
      <c r="I270" s="91">
        <f>INDEX(Volume,MATCH(ROWS($F$5:$F270),Helper,0))</f>
        <v>21904030</v>
      </c>
      <c r="J270" s="97">
        <f>ROWS($F$5:$F270)</f>
        <v>266</v>
      </c>
      <c r="M270" s="16" t="e">
        <f t="shared" si="20"/>
        <v>#N/A</v>
      </c>
      <c r="N270" s="16" t="e">
        <f t="shared" si="18"/>
        <v>#N/A</v>
      </c>
      <c r="O270" s="72" t="e">
        <f t="shared" ca="1" si="21"/>
        <v>#N/A</v>
      </c>
      <c r="P270" s="100" t="e">
        <f>AVERAGE(INDEX($H$5:$H$1012,M270):INDEX($H$5:$H$1012,N270))</f>
        <v>#N/A</v>
      </c>
      <c r="Q270" s="101" t="e">
        <f>AVERAGE(INDEX($I$5:$I$1012,M270):INDEX($I$5:$I$1012,N270))</f>
        <v>#N/A</v>
      </c>
    </row>
    <row r="271" spans="2:17" x14ac:dyDescent="0.25">
      <c r="B271" s="62">
        <v>42348</v>
      </c>
      <c r="C271" s="70">
        <v>55.27</v>
      </c>
      <c r="D271" s="69">
        <v>31771820</v>
      </c>
      <c r="E271" s="66" t="s">
        <v>81</v>
      </c>
      <c r="F271" s="16">
        <f t="shared" si="19"/>
        <v>742</v>
      </c>
      <c r="G271" s="67" cm="1">
        <f t="array" ref="G271">INDEX(Date,MATCH(ROWS($F$5:$F271),Helper,0))</f>
        <v>41662</v>
      </c>
      <c r="H271" s="85">
        <f>INDEX(Price,MATCH(ROWS($F$5:$F271),Helper,0))</f>
        <v>36.055</v>
      </c>
      <c r="I271" s="91">
        <f>INDEX(Volume,MATCH(ROWS($F$5:$F271),Helper,0))</f>
        <v>43859820</v>
      </c>
      <c r="J271" s="97">
        <f>ROWS($F$5:$F271)</f>
        <v>267</v>
      </c>
      <c r="M271" s="16" t="e">
        <f t="shared" si="20"/>
        <v>#N/A</v>
      </c>
      <c r="N271" s="16" t="e">
        <f t="shared" si="18"/>
        <v>#N/A</v>
      </c>
      <c r="O271" s="72" t="e">
        <f t="shared" ca="1" si="21"/>
        <v>#N/A</v>
      </c>
      <c r="P271" s="100" t="e">
        <f>AVERAGE(INDEX($H$5:$H$1012,M271):INDEX($H$5:$H$1012,N271))</f>
        <v>#N/A</v>
      </c>
      <c r="Q271" s="101" t="e">
        <f>AVERAGE(INDEX($I$5:$I$1012,M271):INDEX($I$5:$I$1012,N271))</f>
        <v>#N/A</v>
      </c>
    </row>
    <row r="272" spans="2:17" x14ac:dyDescent="0.25">
      <c r="B272" s="62">
        <v>42347</v>
      </c>
      <c r="C272" s="70">
        <v>54.98</v>
      </c>
      <c r="D272" s="69">
        <v>36359780</v>
      </c>
      <c r="E272" s="66" t="s">
        <v>81</v>
      </c>
      <c r="F272" s="16">
        <f t="shared" si="19"/>
        <v>741</v>
      </c>
      <c r="G272" s="67" cm="1">
        <f t="array" ref="G272">INDEX(Date,MATCH(ROWS($F$5:$F272),Helper,0))</f>
        <v>41663</v>
      </c>
      <c r="H272" s="85">
        <f>INDEX(Price,MATCH(ROWS($F$5:$F272),Helper,0))</f>
        <v>36.805</v>
      </c>
      <c r="I272" s="91">
        <f>INDEX(Volume,MATCH(ROWS($F$5:$F272),Helper,0))</f>
        <v>77038730</v>
      </c>
      <c r="J272" s="97">
        <f>ROWS($F$5:$F272)</f>
        <v>268</v>
      </c>
      <c r="M272" s="16" t="e">
        <f t="shared" si="20"/>
        <v>#N/A</v>
      </c>
      <c r="N272" s="16" t="e">
        <f t="shared" si="18"/>
        <v>#N/A</v>
      </c>
      <c r="O272" s="72" t="e">
        <f t="shared" ca="1" si="21"/>
        <v>#N/A</v>
      </c>
      <c r="P272" s="100" t="e">
        <f>AVERAGE(INDEX($H$5:$H$1012,M272):INDEX($H$5:$H$1012,N272))</f>
        <v>#N/A</v>
      </c>
      <c r="Q272" s="101" t="e">
        <f>AVERAGE(INDEX($I$5:$I$1012,M272):INDEX($I$5:$I$1012,N272))</f>
        <v>#N/A</v>
      </c>
    </row>
    <row r="273" spans="2:17" x14ac:dyDescent="0.25">
      <c r="B273" s="62">
        <v>42346</v>
      </c>
      <c r="C273" s="70">
        <v>55.79</v>
      </c>
      <c r="D273" s="69">
        <v>32752860</v>
      </c>
      <c r="E273" s="66" t="s">
        <v>81</v>
      </c>
      <c r="F273" s="16">
        <f t="shared" si="19"/>
        <v>740</v>
      </c>
      <c r="G273" s="67" cm="1">
        <f t="array" ref="G273">INDEX(Date,MATCH(ROWS($F$5:$F273),Helper,0))</f>
        <v>41666</v>
      </c>
      <c r="H273" s="85">
        <f>INDEX(Price,MATCH(ROWS($F$5:$F273),Helper,0))</f>
        <v>36.03</v>
      </c>
      <c r="I273" s="91">
        <f>INDEX(Volume,MATCH(ROWS($F$5:$F273),Helper,0))</f>
        <v>44414390</v>
      </c>
      <c r="J273" s="97">
        <f>ROWS($F$5:$F273)</f>
        <v>269</v>
      </c>
      <c r="M273" s="16" t="e">
        <f t="shared" si="20"/>
        <v>#N/A</v>
      </c>
      <c r="N273" s="16" t="e">
        <f t="shared" si="18"/>
        <v>#N/A</v>
      </c>
      <c r="O273" s="72" t="e">
        <f t="shared" ca="1" si="21"/>
        <v>#N/A</v>
      </c>
      <c r="P273" s="100" t="e">
        <f>AVERAGE(INDEX($H$5:$H$1012,M273):INDEX($H$5:$H$1012,N273))</f>
        <v>#N/A</v>
      </c>
      <c r="Q273" s="101" t="e">
        <f>AVERAGE(INDEX($I$5:$I$1012,M273):INDEX($I$5:$I$1012,N273))</f>
        <v>#N/A</v>
      </c>
    </row>
    <row r="274" spans="2:17" x14ac:dyDescent="0.25">
      <c r="B274" s="62">
        <v>42345</v>
      </c>
      <c r="C274" s="70">
        <v>55.81</v>
      </c>
      <c r="D274" s="69">
        <v>30704980</v>
      </c>
      <c r="E274" s="66" t="s">
        <v>81</v>
      </c>
      <c r="F274" s="16">
        <f t="shared" si="19"/>
        <v>739</v>
      </c>
      <c r="G274" s="67" cm="1">
        <f t="array" ref="G274">INDEX(Date,MATCH(ROWS($F$5:$F274),Helper,0))</f>
        <v>41667</v>
      </c>
      <c r="H274" s="85">
        <f>INDEX(Price,MATCH(ROWS($F$5:$F274),Helper,0))</f>
        <v>36.270000000000003</v>
      </c>
      <c r="I274" s="91">
        <f>INDEX(Volume,MATCH(ROWS($F$5:$F274),Helper,0))</f>
        <v>36199740</v>
      </c>
      <c r="J274" s="97">
        <f>ROWS($F$5:$F274)</f>
        <v>270</v>
      </c>
      <c r="M274" s="16" t="e">
        <f t="shared" si="20"/>
        <v>#N/A</v>
      </c>
      <c r="N274" s="16" t="e">
        <f t="shared" si="18"/>
        <v>#N/A</v>
      </c>
      <c r="O274" s="72" t="e">
        <f t="shared" ca="1" si="21"/>
        <v>#N/A</v>
      </c>
      <c r="P274" s="100" t="e">
        <f>AVERAGE(INDEX($H$5:$H$1012,M274):INDEX($H$5:$H$1012,N274))</f>
        <v>#N/A</v>
      </c>
      <c r="Q274" s="101" t="e">
        <f>AVERAGE(INDEX($I$5:$I$1012,M274):INDEX($I$5:$I$1012,N274))</f>
        <v>#N/A</v>
      </c>
    </row>
    <row r="275" spans="2:17" x14ac:dyDescent="0.25">
      <c r="B275" s="62">
        <v>42342</v>
      </c>
      <c r="C275" s="70">
        <v>55.91</v>
      </c>
      <c r="D275" s="69">
        <v>43954660</v>
      </c>
      <c r="E275" s="66" t="s">
        <v>81</v>
      </c>
      <c r="F275" s="16">
        <f t="shared" si="19"/>
        <v>738</v>
      </c>
      <c r="G275" s="67" cm="1">
        <f t="array" ref="G275">INDEX(Date,MATCH(ROWS($F$5:$F275),Helper,0))</f>
        <v>41668</v>
      </c>
      <c r="H275" s="85">
        <f>INDEX(Price,MATCH(ROWS($F$5:$F275),Helper,0))</f>
        <v>36.659999999999997</v>
      </c>
      <c r="I275" s="91">
        <f>INDEX(Volume,MATCH(ROWS($F$5:$F275),Helper,0))</f>
        <v>52745900</v>
      </c>
      <c r="J275" s="97">
        <f>ROWS($F$5:$F275)</f>
        <v>271</v>
      </c>
      <c r="M275" s="16" t="e">
        <f t="shared" si="20"/>
        <v>#N/A</v>
      </c>
      <c r="N275" s="16" t="e">
        <f t="shared" si="18"/>
        <v>#N/A</v>
      </c>
      <c r="O275" s="72" t="e">
        <f t="shared" ca="1" si="21"/>
        <v>#N/A</v>
      </c>
      <c r="P275" s="100" t="e">
        <f>AVERAGE(INDEX($H$5:$H$1012,M275):INDEX($H$5:$H$1012,N275))</f>
        <v>#N/A</v>
      </c>
      <c r="Q275" s="101" t="e">
        <f>AVERAGE(INDEX($I$5:$I$1012,M275):INDEX($I$5:$I$1012,N275))</f>
        <v>#N/A</v>
      </c>
    </row>
    <row r="276" spans="2:17" x14ac:dyDescent="0.25">
      <c r="B276" s="62">
        <v>42341</v>
      </c>
      <c r="C276" s="70">
        <v>54.2</v>
      </c>
      <c r="D276" s="69">
        <v>38625370</v>
      </c>
      <c r="E276" s="66" t="s">
        <v>81</v>
      </c>
      <c r="F276" s="16">
        <f t="shared" si="19"/>
        <v>737</v>
      </c>
      <c r="G276" s="67" cm="1">
        <f t="array" ref="G276">INDEX(Date,MATCH(ROWS($F$5:$F276),Helper,0))</f>
        <v>41669</v>
      </c>
      <c r="H276" s="85">
        <f>INDEX(Price,MATCH(ROWS($F$5:$F276),Helper,0))</f>
        <v>36.86</v>
      </c>
      <c r="I276" s="91">
        <f>INDEX(Volume,MATCH(ROWS($F$5:$F276),Helper,0))</f>
        <v>34935080</v>
      </c>
      <c r="J276" s="97">
        <f>ROWS($F$5:$F276)</f>
        <v>272</v>
      </c>
      <c r="M276" s="16" t="e">
        <f t="shared" si="20"/>
        <v>#N/A</v>
      </c>
      <c r="N276" s="16" t="e">
        <f t="shared" si="18"/>
        <v>#N/A</v>
      </c>
      <c r="O276" s="72" t="e">
        <f t="shared" ca="1" si="21"/>
        <v>#N/A</v>
      </c>
      <c r="P276" s="100" t="e">
        <f>AVERAGE(INDEX($H$5:$H$1012,M276):INDEX($H$5:$H$1012,N276))</f>
        <v>#N/A</v>
      </c>
      <c r="Q276" s="101" t="e">
        <f>AVERAGE(INDEX($I$5:$I$1012,M276):INDEX($I$5:$I$1012,N276))</f>
        <v>#N/A</v>
      </c>
    </row>
    <row r="277" spans="2:17" x14ac:dyDescent="0.25">
      <c r="B277" s="62">
        <v>42340</v>
      </c>
      <c r="C277" s="70">
        <v>55.21</v>
      </c>
      <c r="D277" s="69">
        <v>47249030</v>
      </c>
      <c r="E277" s="66" t="s">
        <v>81</v>
      </c>
      <c r="F277" s="16">
        <f t="shared" si="19"/>
        <v>736</v>
      </c>
      <c r="G277" s="67" cm="1">
        <f t="array" ref="G277">INDEX(Date,MATCH(ROWS($F$5:$F277),Helper,0))</f>
        <v>41670</v>
      </c>
      <c r="H277" s="85">
        <f>INDEX(Price,MATCH(ROWS($F$5:$F277),Helper,0))</f>
        <v>37.840000000000003</v>
      </c>
      <c r="I277" s="91">
        <f>INDEX(Volume,MATCH(ROWS($F$5:$F277),Helper,0))</f>
        <v>93158190</v>
      </c>
      <c r="J277" s="97">
        <f>ROWS($F$5:$F277)</f>
        <v>273</v>
      </c>
      <c r="M277" s="16" t="e">
        <f t="shared" si="20"/>
        <v>#N/A</v>
      </c>
      <c r="N277" s="16" t="e">
        <f t="shared" si="18"/>
        <v>#N/A</v>
      </c>
      <c r="O277" s="72" t="e">
        <f t="shared" ca="1" si="21"/>
        <v>#N/A</v>
      </c>
      <c r="P277" s="100" t="e">
        <f>AVERAGE(INDEX($H$5:$H$1012,M277):INDEX($H$5:$H$1012,N277))</f>
        <v>#N/A</v>
      </c>
      <c r="Q277" s="101" t="e">
        <f>AVERAGE(INDEX($I$5:$I$1012,M277):INDEX($I$5:$I$1012,N277))</f>
        <v>#N/A</v>
      </c>
    </row>
    <row r="278" spans="2:17" x14ac:dyDescent="0.25">
      <c r="B278" s="62">
        <v>42339</v>
      </c>
      <c r="C278" s="70">
        <v>55.22</v>
      </c>
      <c r="D278" s="69">
        <v>39912320</v>
      </c>
      <c r="E278" s="66" t="s">
        <v>81</v>
      </c>
      <c r="F278" s="16">
        <f t="shared" si="19"/>
        <v>735</v>
      </c>
      <c r="G278" s="67" cm="1">
        <f t="array" ref="G278">INDEX(Date,MATCH(ROWS($F$5:$F278),Helper,0))</f>
        <v>41673</v>
      </c>
      <c r="H278" s="85">
        <f>INDEX(Price,MATCH(ROWS($F$5:$F278),Helper,0))</f>
        <v>36.479999999999997</v>
      </c>
      <c r="I278" s="91">
        <f>INDEX(Volume,MATCH(ROWS($F$5:$F278),Helper,0))</f>
        <v>64062570</v>
      </c>
      <c r="J278" s="97">
        <f>ROWS($F$5:$F278)</f>
        <v>274</v>
      </c>
      <c r="M278" s="16" t="e">
        <f t="shared" si="20"/>
        <v>#N/A</v>
      </c>
      <c r="N278" s="16" t="e">
        <f t="shared" si="18"/>
        <v>#N/A</v>
      </c>
      <c r="O278" s="72" t="e">
        <f t="shared" ca="1" si="21"/>
        <v>#N/A</v>
      </c>
      <c r="P278" s="100" t="e">
        <f>AVERAGE(INDEX($H$5:$H$1012,M278):INDEX($H$5:$H$1012,N278))</f>
        <v>#N/A</v>
      </c>
      <c r="Q278" s="101" t="e">
        <f>AVERAGE(INDEX($I$5:$I$1012,M278):INDEX($I$5:$I$1012,N278))</f>
        <v>#N/A</v>
      </c>
    </row>
    <row r="279" spans="2:17" x14ac:dyDescent="0.25">
      <c r="B279" s="62">
        <v>42338</v>
      </c>
      <c r="C279" s="70">
        <v>54.35</v>
      </c>
      <c r="D279" s="69">
        <v>54403560</v>
      </c>
      <c r="E279" s="66" t="s">
        <v>81</v>
      </c>
      <c r="F279" s="16">
        <f t="shared" si="19"/>
        <v>734</v>
      </c>
      <c r="G279" s="67" cm="1">
        <f t="array" ref="G279">INDEX(Date,MATCH(ROWS($F$5:$F279),Helper,0))</f>
        <v>41674</v>
      </c>
      <c r="H279" s="85">
        <f>INDEX(Price,MATCH(ROWS($F$5:$F279),Helper,0))</f>
        <v>36.35</v>
      </c>
      <c r="I279" s="91">
        <f>INDEX(Volume,MATCH(ROWS($F$5:$F279),Helper,0))</f>
        <v>54696680</v>
      </c>
      <c r="J279" s="97">
        <f>ROWS($F$5:$F279)</f>
        <v>275</v>
      </c>
      <c r="M279" s="16" t="e">
        <f t="shared" si="20"/>
        <v>#N/A</v>
      </c>
      <c r="N279" s="16" t="e">
        <f t="shared" si="18"/>
        <v>#N/A</v>
      </c>
      <c r="O279" s="72" t="e">
        <f t="shared" ca="1" si="21"/>
        <v>#N/A</v>
      </c>
      <c r="P279" s="100" t="e">
        <f>AVERAGE(INDEX($H$5:$H$1012,M279):INDEX($H$5:$H$1012,N279))</f>
        <v>#N/A</v>
      </c>
      <c r="Q279" s="101" t="e">
        <f>AVERAGE(INDEX($I$5:$I$1012,M279):INDEX($I$5:$I$1012,N279))</f>
        <v>#N/A</v>
      </c>
    </row>
    <row r="280" spans="2:17" x14ac:dyDescent="0.25">
      <c r="B280" s="62">
        <v>42335</v>
      </c>
      <c r="C280" s="70">
        <v>53.93</v>
      </c>
      <c r="D280" s="69">
        <v>9009132</v>
      </c>
      <c r="E280" s="66" t="s">
        <v>81</v>
      </c>
      <c r="F280" s="16">
        <f t="shared" si="19"/>
        <v>733</v>
      </c>
      <c r="G280" s="67" cm="1">
        <f t="array" ref="G280">INDEX(Date,MATCH(ROWS($F$5:$F280),Helper,0))</f>
        <v>41675</v>
      </c>
      <c r="H280" s="85">
        <f>INDEX(Price,MATCH(ROWS($F$5:$F280),Helper,0))</f>
        <v>35.82</v>
      </c>
      <c r="I280" s="91">
        <f>INDEX(Volume,MATCH(ROWS($F$5:$F280),Helper,0))</f>
        <v>55813500</v>
      </c>
      <c r="J280" s="97">
        <f>ROWS($F$5:$F280)</f>
        <v>276</v>
      </c>
      <c r="M280" s="16" t="e">
        <f t="shared" si="20"/>
        <v>#N/A</v>
      </c>
      <c r="N280" s="16" t="e">
        <f t="shared" si="18"/>
        <v>#N/A</v>
      </c>
      <c r="O280" s="72" t="e">
        <f t="shared" ca="1" si="21"/>
        <v>#N/A</v>
      </c>
      <c r="P280" s="100" t="e">
        <f>AVERAGE(INDEX($H$5:$H$1012,M280):INDEX($H$5:$H$1012,N280))</f>
        <v>#N/A</v>
      </c>
      <c r="Q280" s="101" t="e">
        <f>AVERAGE(INDEX($I$5:$I$1012,M280):INDEX($I$5:$I$1012,N280))</f>
        <v>#N/A</v>
      </c>
    </row>
    <row r="281" spans="2:17" x14ac:dyDescent="0.25">
      <c r="B281" s="62">
        <v>42333</v>
      </c>
      <c r="C281" s="70">
        <v>53.69</v>
      </c>
      <c r="D281" s="69">
        <v>20987820</v>
      </c>
      <c r="E281" s="66" t="s">
        <v>81</v>
      </c>
      <c r="F281" s="16">
        <f t="shared" si="19"/>
        <v>732</v>
      </c>
      <c r="G281" s="67" cm="1">
        <f t="array" ref="G281">INDEX(Date,MATCH(ROWS($F$5:$F281),Helper,0))</f>
        <v>41676</v>
      </c>
      <c r="H281" s="85">
        <f>INDEX(Price,MATCH(ROWS($F$5:$F281),Helper,0))</f>
        <v>36.18</v>
      </c>
      <c r="I281" s="91">
        <f>INDEX(Volume,MATCH(ROWS($F$5:$F281),Helper,0))</f>
        <v>35356200</v>
      </c>
      <c r="J281" s="97">
        <f>ROWS($F$5:$F281)</f>
        <v>277</v>
      </c>
      <c r="M281" s="16" t="e">
        <f t="shared" si="20"/>
        <v>#N/A</v>
      </c>
      <c r="N281" s="16" t="e">
        <f t="shared" si="18"/>
        <v>#N/A</v>
      </c>
      <c r="O281" s="72" t="e">
        <f t="shared" ca="1" si="21"/>
        <v>#N/A</v>
      </c>
      <c r="P281" s="100" t="e">
        <f>AVERAGE(INDEX($H$5:$H$1012,M281):INDEX($H$5:$H$1012,N281))</f>
        <v>#N/A</v>
      </c>
      <c r="Q281" s="101" t="e">
        <f>AVERAGE(INDEX($I$5:$I$1012,M281):INDEX($I$5:$I$1012,N281))</f>
        <v>#N/A</v>
      </c>
    </row>
    <row r="282" spans="2:17" x14ac:dyDescent="0.25">
      <c r="B282" s="62">
        <v>42332</v>
      </c>
      <c r="C282" s="70">
        <v>54.25</v>
      </c>
      <c r="D282" s="69">
        <v>24589530</v>
      </c>
      <c r="E282" s="66" t="s">
        <v>81</v>
      </c>
      <c r="F282" s="16">
        <f t="shared" si="19"/>
        <v>731</v>
      </c>
      <c r="G282" s="67" cm="1">
        <f t="array" ref="G282">INDEX(Date,MATCH(ROWS($F$5:$F282),Helper,0))</f>
        <v>41677</v>
      </c>
      <c r="H282" s="85">
        <f>INDEX(Price,MATCH(ROWS($F$5:$F282),Helper,0))</f>
        <v>36.56</v>
      </c>
      <c r="I282" s="91">
        <f>INDEX(Volume,MATCH(ROWS($F$5:$F282),Helper,0))</f>
        <v>33307930</v>
      </c>
      <c r="J282" s="97">
        <f>ROWS($F$5:$F282)</f>
        <v>278</v>
      </c>
      <c r="M282" s="16" t="e">
        <f t="shared" si="20"/>
        <v>#N/A</v>
      </c>
      <c r="N282" s="16" t="e">
        <f t="shared" si="18"/>
        <v>#N/A</v>
      </c>
      <c r="O282" s="72" t="e">
        <f t="shared" ca="1" si="21"/>
        <v>#N/A</v>
      </c>
      <c r="P282" s="100" t="e">
        <f>AVERAGE(INDEX($H$5:$H$1012,M282):INDEX($H$5:$H$1012,N282))</f>
        <v>#N/A</v>
      </c>
      <c r="Q282" s="101" t="e">
        <f>AVERAGE(INDEX($I$5:$I$1012,M282):INDEX($I$5:$I$1012,N282))</f>
        <v>#N/A</v>
      </c>
    </row>
    <row r="283" spans="2:17" x14ac:dyDescent="0.25">
      <c r="B283" s="62">
        <v>42331</v>
      </c>
      <c r="C283" s="70">
        <v>54.19</v>
      </c>
      <c r="D283" s="69">
        <v>28218110</v>
      </c>
      <c r="E283" s="66" t="s">
        <v>81</v>
      </c>
      <c r="F283" s="16">
        <f t="shared" si="19"/>
        <v>730</v>
      </c>
      <c r="G283" s="67" cm="1">
        <f t="array" ref="G283">INDEX(Date,MATCH(ROWS($F$5:$F283),Helper,0))</f>
        <v>41680</v>
      </c>
      <c r="H283" s="85">
        <f>INDEX(Price,MATCH(ROWS($F$5:$F283),Helper,0))</f>
        <v>36.799999999999997</v>
      </c>
      <c r="I283" s="91">
        <f>INDEX(Volume,MATCH(ROWS($F$5:$F283),Helper,0))</f>
        <v>26735870</v>
      </c>
      <c r="J283" s="97">
        <f>ROWS($F$5:$F283)</f>
        <v>279</v>
      </c>
      <c r="M283" s="16" t="e">
        <f t="shared" si="20"/>
        <v>#N/A</v>
      </c>
      <c r="N283" s="16" t="e">
        <f t="shared" si="18"/>
        <v>#N/A</v>
      </c>
      <c r="O283" s="72" t="e">
        <f t="shared" ca="1" si="21"/>
        <v>#N/A</v>
      </c>
      <c r="P283" s="100" t="e">
        <f>AVERAGE(INDEX($H$5:$H$1012,M283):INDEX($H$5:$H$1012,N283))</f>
        <v>#N/A</v>
      </c>
      <c r="Q283" s="101" t="e">
        <f>AVERAGE(INDEX($I$5:$I$1012,M283):INDEX($I$5:$I$1012,N283))</f>
        <v>#N/A</v>
      </c>
    </row>
    <row r="284" spans="2:17" x14ac:dyDescent="0.25">
      <c r="B284" s="62">
        <v>42328</v>
      </c>
      <c r="C284" s="70">
        <v>54.19</v>
      </c>
      <c r="D284" s="69">
        <v>37106670</v>
      </c>
      <c r="E284" s="66" t="s">
        <v>81</v>
      </c>
      <c r="F284" s="16">
        <f t="shared" si="19"/>
        <v>729</v>
      </c>
      <c r="G284" s="67" cm="1">
        <f t="array" ref="G284">INDEX(Date,MATCH(ROWS($F$5:$F284),Helper,0))</f>
        <v>41681</v>
      </c>
      <c r="H284" s="85">
        <f>INDEX(Price,MATCH(ROWS($F$5:$F284),Helper,0))</f>
        <v>37.174999999999997</v>
      </c>
      <c r="I284" s="91">
        <f>INDEX(Volume,MATCH(ROWS($F$5:$F284),Helper,0))</f>
        <v>32133250</v>
      </c>
      <c r="J284" s="97">
        <f>ROWS($F$5:$F284)</f>
        <v>280</v>
      </c>
      <c r="M284" s="16" t="e">
        <f t="shared" si="20"/>
        <v>#N/A</v>
      </c>
      <c r="N284" s="16" t="e">
        <f t="shared" si="18"/>
        <v>#N/A</v>
      </c>
      <c r="O284" s="72" t="e">
        <f t="shared" ca="1" si="21"/>
        <v>#N/A</v>
      </c>
      <c r="P284" s="100" t="e">
        <f>AVERAGE(INDEX($H$5:$H$1012,M284):INDEX($H$5:$H$1012,N284))</f>
        <v>#N/A</v>
      </c>
      <c r="Q284" s="101" t="e">
        <f>AVERAGE(INDEX($I$5:$I$1012,M284):INDEX($I$5:$I$1012,N284))</f>
        <v>#N/A</v>
      </c>
    </row>
    <row r="285" spans="2:17" x14ac:dyDescent="0.25">
      <c r="B285" s="62">
        <v>42327</v>
      </c>
      <c r="C285" s="70">
        <v>53.94</v>
      </c>
      <c r="D285" s="69">
        <v>28141820</v>
      </c>
      <c r="E285" s="66" t="s">
        <v>81</v>
      </c>
      <c r="F285" s="16">
        <f t="shared" si="19"/>
        <v>728</v>
      </c>
      <c r="G285" s="67" cm="1">
        <f t="array" ref="G285">INDEX(Date,MATCH(ROWS($F$5:$F285),Helper,0))</f>
        <v>41682</v>
      </c>
      <c r="H285" s="85">
        <f>INDEX(Price,MATCH(ROWS($F$5:$F285),Helper,0))</f>
        <v>37.47</v>
      </c>
      <c r="I285" s="91">
        <f>INDEX(Volume,MATCH(ROWS($F$5:$F285),Helper,0))</f>
        <v>27051620</v>
      </c>
      <c r="J285" s="97">
        <f>ROWS($F$5:$F285)</f>
        <v>281</v>
      </c>
      <c r="M285" s="16" t="e">
        <f t="shared" si="20"/>
        <v>#N/A</v>
      </c>
      <c r="N285" s="16" t="e">
        <f t="shared" si="18"/>
        <v>#N/A</v>
      </c>
      <c r="O285" s="72" t="e">
        <f t="shared" ca="1" si="21"/>
        <v>#N/A</v>
      </c>
      <c r="P285" s="100" t="e">
        <f>AVERAGE(INDEX($H$5:$H$1012,M285):INDEX($H$5:$H$1012,N285))</f>
        <v>#N/A</v>
      </c>
      <c r="Q285" s="101" t="e">
        <f>AVERAGE(INDEX($I$5:$I$1012,M285):INDEX($I$5:$I$1012,N285))</f>
        <v>#N/A</v>
      </c>
    </row>
    <row r="286" spans="2:17" x14ac:dyDescent="0.25">
      <c r="B286" s="62">
        <v>42326</v>
      </c>
      <c r="C286" s="70">
        <v>53.85</v>
      </c>
      <c r="D286" s="69">
        <v>29125950</v>
      </c>
      <c r="E286" s="66" t="s">
        <v>81</v>
      </c>
      <c r="F286" s="16">
        <f t="shared" si="19"/>
        <v>727</v>
      </c>
      <c r="G286" s="67" cm="1">
        <f t="array" ref="G286">INDEX(Date,MATCH(ROWS($F$5:$F286),Helper,0))</f>
        <v>41683</v>
      </c>
      <c r="H286" s="85">
        <f>INDEX(Price,MATCH(ROWS($F$5:$F286),Helper,0))</f>
        <v>37.61</v>
      </c>
      <c r="I286" s="91">
        <f>INDEX(Volume,MATCH(ROWS($F$5:$F286),Helper,0))</f>
        <v>37635520</v>
      </c>
      <c r="J286" s="97">
        <f>ROWS($F$5:$F286)</f>
        <v>282</v>
      </c>
      <c r="M286" s="16" t="e">
        <f t="shared" si="20"/>
        <v>#N/A</v>
      </c>
      <c r="N286" s="16" t="e">
        <f t="shared" si="18"/>
        <v>#N/A</v>
      </c>
      <c r="O286" s="72" t="e">
        <f t="shared" ca="1" si="21"/>
        <v>#N/A</v>
      </c>
      <c r="P286" s="100" t="e">
        <f>AVERAGE(INDEX($H$5:$H$1012,M286):INDEX($H$5:$H$1012,N286))</f>
        <v>#N/A</v>
      </c>
      <c r="Q286" s="101" t="e">
        <f>AVERAGE(INDEX($I$5:$I$1012,M286):INDEX($I$5:$I$1012,N286))</f>
        <v>#N/A</v>
      </c>
    </row>
    <row r="287" spans="2:17" x14ac:dyDescent="0.25">
      <c r="B287" s="62">
        <v>42325</v>
      </c>
      <c r="C287" s="70">
        <v>52.97</v>
      </c>
      <c r="D287" s="69">
        <v>31546750</v>
      </c>
      <c r="E287" s="66" t="s">
        <v>81</v>
      </c>
      <c r="F287" s="16">
        <f t="shared" si="19"/>
        <v>726</v>
      </c>
      <c r="G287" s="67" cm="1">
        <f t="array" ref="G287">INDEX(Date,MATCH(ROWS($F$5:$F287),Helper,0))</f>
        <v>41684</v>
      </c>
      <c r="H287" s="85">
        <f>INDEX(Price,MATCH(ROWS($F$5:$F287),Helper,0))</f>
        <v>37.619999999999997</v>
      </c>
      <c r="I287" s="91">
        <f>INDEX(Volume,MATCH(ROWS($F$5:$F287),Helper,0))</f>
        <v>42985490</v>
      </c>
      <c r="J287" s="97">
        <f>ROWS($F$5:$F287)</f>
        <v>283</v>
      </c>
      <c r="M287" s="16" t="e">
        <f t="shared" si="20"/>
        <v>#N/A</v>
      </c>
      <c r="N287" s="16" t="e">
        <f t="shared" si="18"/>
        <v>#N/A</v>
      </c>
      <c r="O287" s="72" t="e">
        <f t="shared" ca="1" si="21"/>
        <v>#N/A</v>
      </c>
      <c r="P287" s="100" t="e">
        <f>AVERAGE(INDEX($H$5:$H$1012,M287):INDEX($H$5:$H$1012,N287))</f>
        <v>#N/A</v>
      </c>
      <c r="Q287" s="101" t="e">
        <f>AVERAGE(INDEX($I$5:$I$1012,M287):INDEX($I$5:$I$1012,N287))</f>
        <v>#N/A</v>
      </c>
    </row>
    <row r="288" spans="2:17" x14ac:dyDescent="0.25">
      <c r="B288" s="62">
        <v>42324</v>
      </c>
      <c r="C288" s="70">
        <v>53.765000000000001</v>
      </c>
      <c r="D288" s="69">
        <v>31944340</v>
      </c>
      <c r="E288" s="66" t="s">
        <v>81</v>
      </c>
      <c r="F288" s="16">
        <f t="shared" si="19"/>
        <v>725</v>
      </c>
      <c r="G288" s="67" cm="1">
        <f t="array" ref="G288">INDEX(Date,MATCH(ROWS($F$5:$F288),Helper,0))</f>
        <v>41688</v>
      </c>
      <c r="H288" s="85">
        <f>INDEX(Price,MATCH(ROWS($F$5:$F288),Helper,0))</f>
        <v>37.42</v>
      </c>
      <c r="I288" s="91">
        <f>INDEX(Volume,MATCH(ROWS($F$5:$F288),Helper,0))</f>
        <v>32833250</v>
      </c>
      <c r="J288" s="97">
        <f>ROWS($F$5:$F288)</f>
        <v>284</v>
      </c>
      <c r="M288" s="16" t="e">
        <f t="shared" si="20"/>
        <v>#N/A</v>
      </c>
      <c r="N288" s="16" t="e">
        <f t="shared" si="18"/>
        <v>#N/A</v>
      </c>
      <c r="O288" s="72" t="e">
        <f t="shared" ca="1" si="21"/>
        <v>#N/A</v>
      </c>
      <c r="P288" s="100" t="e">
        <f>AVERAGE(INDEX($H$5:$H$1012,M288):INDEX($H$5:$H$1012,N288))</f>
        <v>#N/A</v>
      </c>
      <c r="Q288" s="101" t="e">
        <f>AVERAGE(INDEX($I$5:$I$1012,M288):INDEX($I$5:$I$1012,N288))</f>
        <v>#N/A</v>
      </c>
    </row>
    <row r="289" spans="2:17" x14ac:dyDescent="0.25">
      <c r="B289" s="62">
        <v>42321</v>
      </c>
      <c r="C289" s="70">
        <v>52.84</v>
      </c>
      <c r="D289" s="69">
        <v>36796370</v>
      </c>
      <c r="E289" s="66" t="s">
        <v>81</v>
      </c>
      <c r="F289" s="16">
        <f t="shared" si="19"/>
        <v>724</v>
      </c>
      <c r="G289" s="67" cm="1">
        <f t="array" ref="G289">INDEX(Date,MATCH(ROWS($F$5:$F289),Helper,0))</f>
        <v>41689</v>
      </c>
      <c r="H289" s="85">
        <f>INDEX(Price,MATCH(ROWS($F$5:$F289),Helper,0))</f>
        <v>37.51</v>
      </c>
      <c r="I289" s="91">
        <f>INDEX(Volume,MATCH(ROWS($F$5:$F289),Helper,0))</f>
        <v>29750390</v>
      </c>
      <c r="J289" s="97">
        <f>ROWS($F$5:$F289)</f>
        <v>285</v>
      </c>
      <c r="M289" s="16" t="e">
        <f t="shared" si="20"/>
        <v>#N/A</v>
      </c>
      <c r="N289" s="16" t="e">
        <f t="shared" si="18"/>
        <v>#N/A</v>
      </c>
      <c r="O289" s="72" t="e">
        <f t="shared" ca="1" si="21"/>
        <v>#N/A</v>
      </c>
      <c r="P289" s="100" t="e">
        <f>AVERAGE(INDEX($H$5:$H$1012,M289):INDEX($H$5:$H$1012,N289))</f>
        <v>#N/A</v>
      </c>
      <c r="Q289" s="101" t="e">
        <f>AVERAGE(INDEX($I$5:$I$1012,M289):INDEX($I$5:$I$1012,N289))</f>
        <v>#N/A</v>
      </c>
    </row>
    <row r="290" spans="2:17" x14ac:dyDescent="0.25">
      <c r="B290" s="62">
        <v>42320</v>
      </c>
      <c r="C290" s="70">
        <v>53.32</v>
      </c>
      <c r="D290" s="69">
        <v>35304350</v>
      </c>
      <c r="E290" s="66" t="s">
        <v>81</v>
      </c>
      <c r="F290" s="16">
        <f t="shared" si="19"/>
        <v>723</v>
      </c>
      <c r="G290" s="67" cm="1">
        <f t="array" ref="G290">INDEX(Date,MATCH(ROWS($F$5:$F290),Helper,0))</f>
        <v>41690</v>
      </c>
      <c r="H290" s="85">
        <f>INDEX(Price,MATCH(ROWS($F$5:$F290),Helper,0))</f>
        <v>37.75</v>
      </c>
      <c r="I290" s="91">
        <f>INDEX(Volume,MATCH(ROWS($F$5:$F290),Helper,0))</f>
        <v>27526100</v>
      </c>
      <c r="J290" s="97">
        <f>ROWS($F$5:$F290)</f>
        <v>286</v>
      </c>
      <c r="M290" s="16" t="e">
        <f t="shared" si="20"/>
        <v>#N/A</v>
      </c>
      <c r="N290" s="16" t="e">
        <f t="shared" si="18"/>
        <v>#N/A</v>
      </c>
      <c r="O290" s="72" t="e">
        <f t="shared" ca="1" si="21"/>
        <v>#N/A</v>
      </c>
      <c r="P290" s="100" t="e">
        <f>AVERAGE(INDEX($H$5:$H$1012,M290):INDEX($H$5:$H$1012,N290))</f>
        <v>#N/A</v>
      </c>
      <c r="Q290" s="101" t="e">
        <f>AVERAGE(INDEX($I$5:$I$1012,M290):INDEX($I$5:$I$1012,N290))</f>
        <v>#N/A</v>
      </c>
    </row>
    <row r="291" spans="2:17" x14ac:dyDescent="0.25">
      <c r="B291" s="62">
        <v>42319</v>
      </c>
      <c r="C291" s="70">
        <v>53.65</v>
      </c>
      <c r="D291" s="69">
        <v>34010630</v>
      </c>
      <c r="E291" s="66" t="s">
        <v>81</v>
      </c>
      <c r="F291" s="16">
        <f t="shared" si="19"/>
        <v>722</v>
      </c>
      <c r="G291" s="67" cm="1">
        <f t="array" ref="G291">INDEX(Date,MATCH(ROWS($F$5:$F291),Helper,0))</f>
        <v>41691</v>
      </c>
      <c r="H291" s="85">
        <f>INDEX(Price,MATCH(ROWS($F$5:$F291),Helper,0))</f>
        <v>37.979999999999997</v>
      </c>
      <c r="I291" s="91">
        <f>INDEX(Volume,MATCH(ROWS($F$5:$F291),Helper,0))</f>
        <v>38020420</v>
      </c>
      <c r="J291" s="97">
        <f>ROWS($F$5:$F291)</f>
        <v>287</v>
      </c>
      <c r="M291" s="16" t="e">
        <f t="shared" si="20"/>
        <v>#N/A</v>
      </c>
      <c r="N291" s="16" t="e">
        <f t="shared" si="18"/>
        <v>#N/A</v>
      </c>
      <c r="O291" s="72" t="e">
        <f t="shared" ca="1" si="21"/>
        <v>#N/A</v>
      </c>
      <c r="P291" s="100" t="e">
        <f>AVERAGE(INDEX($H$5:$H$1012,M291):INDEX($H$5:$H$1012,N291))</f>
        <v>#N/A</v>
      </c>
      <c r="Q291" s="101" t="e">
        <f>AVERAGE(INDEX($I$5:$I$1012,M291):INDEX($I$5:$I$1012,N291))</f>
        <v>#N/A</v>
      </c>
    </row>
    <row r="292" spans="2:17" x14ac:dyDescent="0.25">
      <c r="B292" s="62">
        <v>42318</v>
      </c>
      <c r="C292" s="70">
        <v>53.51</v>
      </c>
      <c r="D292" s="69">
        <v>55268090</v>
      </c>
      <c r="E292" s="66" t="s">
        <v>81</v>
      </c>
      <c r="F292" s="16">
        <f t="shared" si="19"/>
        <v>721</v>
      </c>
      <c r="G292" s="67" cm="1">
        <f t="array" ref="G292">INDEX(Date,MATCH(ROWS($F$5:$F292),Helper,0))</f>
        <v>41694</v>
      </c>
      <c r="H292" s="85">
        <f>INDEX(Price,MATCH(ROWS($F$5:$F292),Helper,0))</f>
        <v>37.69</v>
      </c>
      <c r="I292" s="91">
        <f>INDEX(Volume,MATCH(ROWS($F$5:$F292),Helper,0))</f>
        <v>31949300</v>
      </c>
      <c r="J292" s="97">
        <f>ROWS($F$5:$F292)</f>
        <v>288</v>
      </c>
      <c r="M292" s="16" t="e">
        <f t="shared" si="20"/>
        <v>#N/A</v>
      </c>
      <c r="N292" s="16" t="e">
        <f t="shared" si="18"/>
        <v>#N/A</v>
      </c>
      <c r="O292" s="72" t="e">
        <f t="shared" ca="1" si="21"/>
        <v>#N/A</v>
      </c>
      <c r="P292" s="100" t="e">
        <f>AVERAGE(INDEX($H$5:$H$1012,M292):INDEX($H$5:$H$1012,N292))</f>
        <v>#N/A</v>
      </c>
      <c r="Q292" s="101" t="e">
        <f>AVERAGE(INDEX($I$5:$I$1012,M292):INDEX($I$5:$I$1012,N292))</f>
        <v>#N/A</v>
      </c>
    </row>
    <row r="293" spans="2:17" x14ac:dyDescent="0.25">
      <c r="B293" s="62">
        <v>42317</v>
      </c>
      <c r="C293" s="70">
        <v>54.16</v>
      </c>
      <c r="D293" s="69">
        <v>32498870</v>
      </c>
      <c r="E293" s="66" t="s">
        <v>81</v>
      </c>
      <c r="F293" s="16">
        <f t="shared" si="19"/>
        <v>720</v>
      </c>
      <c r="G293" s="67" cm="1">
        <f t="array" ref="G293">INDEX(Date,MATCH(ROWS($F$5:$F293),Helper,0))</f>
        <v>41695</v>
      </c>
      <c r="H293" s="85">
        <f>INDEX(Price,MATCH(ROWS($F$5:$F293),Helper,0))</f>
        <v>37.54</v>
      </c>
      <c r="I293" s="91">
        <f>INDEX(Volume,MATCH(ROWS($F$5:$F293),Helper,0))</f>
        <v>30733490</v>
      </c>
      <c r="J293" s="97">
        <f>ROWS($F$5:$F293)</f>
        <v>289</v>
      </c>
      <c r="M293" s="16" t="e">
        <f t="shared" si="20"/>
        <v>#N/A</v>
      </c>
      <c r="N293" s="16" t="e">
        <f t="shared" si="18"/>
        <v>#N/A</v>
      </c>
      <c r="O293" s="72" t="e">
        <f t="shared" ca="1" si="21"/>
        <v>#N/A</v>
      </c>
      <c r="P293" s="100" t="e">
        <f>AVERAGE(INDEX($H$5:$H$1012,M293):INDEX($H$5:$H$1012,N293))</f>
        <v>#N/A</v>
      </c>
      <c r="Q293" s="101" t="e">
        <f>AVERAGE(INDEX($I$5:$I$1012,M293):INDEX($I$5:$I$1012,N293))</f>
        <v>#N/A</v>
      </c>
    </row>
    <row r="294" spans="2:17" x14ac:dyDescent="0.25">
      <c r="B294" s="62">
        <v>42314</v>
      </c>
      <c r="C294" s="70">
        <v>54.92</v>
      </c>
      <c r="D294" s="69">
        <v>32835100</v>
      </c>
      <c r="E294" s="66" t="s">
        <v>81</v>
      </c>
      <c r="F294" s="16">
        <f t="shared" si="19"/>
        <v>719</v>
      </c>
      <c r="G294" s="67" cm="1">
        <f t="array" ref="G294">INDEX(Date,MATCH(ROWS($F$5:$F294),Helper,0))</f>
        <v>41696</v>
      </c>
      <c r="H294" s="85">
        <f>INDEX(Price,MATCH(ROWS($F$5:$F294),Helper,0))</f>
        <v>37.47</v>
      </c>
      <c r="I294" s="91">
        <f>INDEX(Volume,MATCH(ROWS($F$5:$F294),Helper,0))</f>
        <v>41036630</v>
      </c>
      <c r="J294" s="97">
        <f>ROWS($F$5:$F294)</f>
        <v>290</v>
      </c>
      <c r="M294" s="16" t="e">
        <f t="shared" si="20"/>
        <v>#N/A</v>
      </c>
      <c r="N294" s="16" t="e">
        <f t="shared" si="18"/>
        <v>#N/A</v>
      </c>
      <c r="O294" s="72" t="e">
        <f t="shared" ca="1" si="21"/>
        <v>#N/A</v>
      </c>
      <c r="P294" s="100" t="e">
        <f>AVERAGE(INDEX($H$5:$H$1012,M294):INDEX($H$5:$H$1012,N294))</f>
        <v>#N/A</v>
      </c>
      <c r="Q294" s="101" t="e">
        <f>AVERAGE(INDEX($I$5:$I$1012,M294):INDEX($I$5:$I$1012,N294))</f>
        <v>#N/A</v>
      </c>
    </row>
    <row r="295" spans="2:17" x14ac:dyDescent="0.25">
      <c r="B295" s="62">
        <v>42313</v>
      </c>
      <c r="C295" s="70">
        <v>54.38</v>
      </c>
      <c r="D295" s="69">
        <v>31466080</v>
      </c>
      <c r="E295" s="66" t="s">
        <v>81</v>
      </c>
      <c r="F295" s="16">
        <f t="shared" si="19"/>
        <v>718</v>
      </c>
      <c r="G295" s="67" cm="1">
        <f t="array" ref="G295">INDEX(Date,MATCH(ROWS($F$5:$F295),Helper,0))</f>
        <v>41697</v>
      </c>
      <c r="H295" s="85">
        <f>INDEX(Price,MATCH(ROWS($F$5:$F295),Helper,0))</f>
        <v>37.86</v>
      </c>
      <c r="I295" s="91">
        <f>INDEX(Volume,MATCH(ROWS($F$5:$F295),Helper,0))</f>
        <v>33898430</v>
      </c>
      <c r="J295" s="97">
        <f>ROWS($F$5:$F295)</f>
        <v>291</v>
      </c>
      <c r="M295" s="16" t="e">
        <f t="shared" si="20"/>
        <v>#N/A</v>
      </c>
      <c r="N295" s="16" t="e">
        <f t="shared" si="18"/>
        <v>#N/A</v>
      </c>
      <c r="O295" s="72" t="e">
        <f t="shared" ca="1" si="21"/>
        <v>#N/A</v>
      </c>
      <c r="P295" s="100" t="e">
        <f>AVERAGE(INDEX($H$5:$H$1012,M295):INDEX($H$5:$H$1012,N295))</f>
        <v>#N/A</v>
      </c>
      <c r="Q295" s="101" t="e">
        <f>AVERAGE(INDEX($I$5:$I$1012,M295):INDEX($I$5:$I$1012,N295))</f>
        <v>#N/A</v>
      </c>
    </row>
    <row r="296" spans="2:17" x14ac:dyDescent="0.25">
      <c r="B296" s="62">
        <v>42312</v>
      </c>
      <c r="C296" s="70">
        <v>54.4</v>
      </c>
      <c r="D296" s="69">
        <v>37084780</v>
      </c>
      <c r="E296" s="66" t="s">
        <v>81</v>
      </c>
      <c r="F296" s="16">
        <f t="shared" si="19"/>
        <v>717</v>
      </c>
      <c r="G296" s="67" cm="1">
        <f t="array" ref="G296">INDEX(Date,MATCH(ROWS($F$5:$F296),Helper,0))</f>
        <v>41698</v>
      </c>
      <c r="H296" s="85">
        <f>INDEX(Price,MATCH(ROWS($F$5:$F296),Helper,0))</f>
        <v>38.31</v>
      </c>
      <c r="I296" s="91">
        <f>INDEX(Volume,MATCH(ROWS($F$5:$F296),Helper,0))</f>
        <v>41213850</v>
      </c>
      <c r="J296" s="97">
        <f>ROWS($F$5:$F296)</f>
        <v>292</v>
      </c>
      <c r="M296" s="16" t="e">
        <f t="shared" si="20"/>
        <v>#N/A</v>
      </c>
      <c r="N296" s="16" t="e">
        <f t="shared" si="18"/>
        <v>#N/A</v>
      </c>
      <c r="O296" s="72" t="e">
        <f t="shared" ca="1" si="21"/>
        <v>#N/A</v>
      </c>
      <c r="P296" s="100" t="e">
        <f>AVERAGE(INDEX($H$5:$H$1012,M296):INDEX($H$5:$H$1012,N296))</f>
        <v>#N/A</v>
      </c>
      <c r="Q296" s="101" t="e">
        <f>AVERAGE(INDEX($I$5:$I$1012,M296):INDEX($I$5:$I$1012,N296))</f>
        <v>#N/A</v>
      </c>
    </row>
    <row r="297" spans="2:17" x14ac:dyDescent="0.25">
      <c r="B297" s="62">
        <v>42311</v>
      </c>
      <c r="C297" s="70">
        <v>54.15</v>
      </c>
      <c r="D297" s="69">
        <v>36584100</v>
      </c>
      <c r="E297" s="66" t="s">
        <v>81</v>
      </c>
      <c r="F297" s="16">
        <f t="shared" si="19"/>
        <v>716</v>
      </c>
      <c r="G297" s="67" cm="1">
        <f t="array" ref="G297">INDEX(Date,MATCH(ROWS($F$5:$F297),Helper,0))</f>
        <v>41701</v>
      </c>
      <c r="H297" s="85">
        <f>INDEX(Price,MATCH(ROWS($F$5:$F297),Helper,0))</f>
        <v>37.78</v>
      </c>
      <c r="I297" s="91">
        <f>INDEX(Volume,MATCH(ROWS($F$5:$F297),Helper,0))</f>
        <v>29716900</v>
      </c>
      <c r="J297" s="97">
        <f>ROWS($F$5:$F297)</f>
        <v>293</v>
      </c>
      <c r="M297" s="16" t="e">
        <f t="shared" si="20"/>
        <v>#N/A</v>
      </c>
      <c r="N297" s="16" t="e">
        <f t="shared" si="18"/>
        <v>#N/A</v>
      </c>
      <c r="O297" s="72" t="e">
        <f t="shared" ca="1" si="21"/>
        <v>#N/A</v>
      </c>
      <c r="P297" s="100" t="e">
        <f>AVERAGE(INDEX($H$5:$H$1012,M297):INDEX($H$5:$H$1012,N297))</f>
        <v>#N/A</v>
      </c>
      <c r="Q297" s="101" t="e">
        <f>AVERAGE(INDEX($I$5:$I$1012,M297):INDEX($I$5:$I$1012,N297))</f>
        <v>#N/A</v>
      </c>
    </row>
    <row r="298" spans="2:17" x14ac:dyDescent="0.25">
      <c r="B298" s="62">
        <v>42310</v>
      </c>
      <c r="C298" s="70">
        <v>53.24</v>
      </c>
      <c r="D298" s="69">
        <v>30229020</v>
      </c>
      <c r="E298" s="66" t="s">
        <v>81</v>
      </c>
      <c r="F298" s="16">
        <f t="shared" si="19"/>
        <v>715</v>
      </c>
      <c r="G298" s="67" cm="1">
        <f t="array" ref="G298">INDEX(Date,MATCH(ROWS($F$5:$F298),Helper,0))</f>
        <v>41702</v>
      </c>
      <c r="H298" s="85">
        <f>INDEX(Price,MATCH(ROWS($F$5:$F298),Helper,0))</f>
        <v>38.409999999999997</v>
      </c>
      <c r="I298" s="91">
        <f>INDEX(Volume,MATCH(ROWS($F$5:$F298),Helper,0))</f>
        <v>26802300</v>
      </c>
      <c r="J298" s="97">
        <f>ROWS($F$5:$F298)</f>
        <v>294</v>
      </c>
      <c r="M298" s="16" t="e">
        <f t="shared" si="20"/>
        <v>#N/A</v>
      </c>
      <c r="N298" s="16" t="e">
        <f t="shared" si="18"/>
        <v>#N/A</v>
      </c>
      <c r="O298" s="72" t="e">
        <f t="shared" ca="1" si="21"/>
        <v>#N/A</v>
      </c>
      <c r="P298" s="100" t="e">
        <f>AVERAGE(INDEX($H$5:$H$1012,M298):INDEX($H$5:$H$1012,N298))</f>
        <v>#N/A</v>
      </c>
      <c r="Q298" s="101" t="e">
        <f>AVERAGE(INDEX($I$5:$I$1012,M298):INDEX($I$5:$I$1012,N298))</f>
        <v>#N/A</v>
      </c>
    </row>
    <row r="299" spans="2:17" x14ac:dyDescent="0.25">
      <c r="B299" s="62">
        <v>42307</v>
      </c>
      <c r="C299" s="70">
        <v>52.64</v>
      </c>
      <c r="D299" s="69">
        <v>46602700</v>
      </c>
      <c r="E299" s="66" t="s">
        <v>81</v>
      </c>
      <c r="F299" s="16">
        <f t="shared" si="19"/>
        <v>714</v>
      </c>
      <c r="G299" s="67" cm="1">
        <f t="array" ref="G299">INDEX(Date,MATCH(ROWS($F$5:$F299),Helper,0))</f>
        <v>41703</v>
      </c>
      <c r="H299" s="85">
        <f>INDEX(Price,MATCH(ROWS($F$5:$F299),Helper,0))</f>
        <v>38.11</v>
      </c>
      <c r="I299" s="91">
        <f>INDEX(Volume,MATCH(ROWS($F$5:$F299),Helper,0))</f>
        <v>20519850</v>
      </c>
      <c r="J299" s="97">
        <f>ROWS($F$5:$F299)</f>
        <v>295</v>
      </c>
      <c r="M299" s="16" t="e">
        <f t="shared" si="20"/>
        <v>#N/A</v>
      </c>
      <c r="N299" s="16" t="e">
        <f t="shared" si="18"/>
        <v>#N/A</v>
      </c>
      <c r="O299" s="72" t="e">
        <f t="shared" ca="1" si="21"/>
        <v>#N/A</v>
      </c>
      <c r="P299" s="100" t="e">
        <f>AVERAGE(INDEX($H$5:$H$1012,M299):INDEX($H$5:$H$1012,N299))</f>
        <v>#N/A</v>
      </c>
      <c r="Q299" s="101" t="e">
        <f>AVERAGE(INDEX($I$5:$I$1012,M299):INDEX($I$5:$I$1012,N299))</f>
        <v>#N/A</v>
      </c>
    </row>
    <row r="300" spans="2:17" x14ac:dyDescent="0.25">
      <c r="B300" s="62">
        <v>42306</v>
      </c>
      <c r="C300" s="70">
        <v>53.36</v>
      </c>
      <c r="D300" s="69">
        <v>30109050</v>
      </c>
      <c r="E300" s="66" t="s">
        <v>81</v>
      </c>
      <c r="F300" s="16">
        <f t="shared" si="19"/>
        <v>713</v>
      </c>
      <c r="G300" s="67" cm="1">
        <f t="array" ref="G300">INDEX(Date,MATCH(ROWS($F$5:$F300),Helper,0))</f>
        <v>41704</v>
      </c>
      <c r="H300" s="85">
        <f>INDEX(Price,MATCH(ROWS($F$5:$F300),Helper,0))</f>
        <v>38.15</v>
      </c>
      <c r="I300" s="91">
        <f>INDEX(Volume,MATCH(ROWS($F$5:$F300),Helper,0))</f>
        <v>23582130</v>
      </c>
      <c r="J300" s="97">
        <f>ROWS($F$5:$F300)</f>
        <v>296</v>
      </c>
      <c r="M300" s="16" t="e">
        <f t="shared" si="20"/>
        <v>#N/A</v>
      </c>
      <c r="N300" s="16" t="e">
        <f t="shared" si="18"/>
        <v>#N/A</v>
      </c>
      <c r="O300" s="72" t="e">
        <f t="shared" ca="1" si="21"/>
        <v>#N/A</v>
      </c>
      <c r="P300" s="100" t="e">
        <f>AVERAGE(INDEX($H$5:$H$1012,M300):INDEX($H$5:$H$1012,N300))</f>
        <v>#N/A</v>
      </c>
      <c r="Q300" s="101" t="e">
        <f>AVERAGE(INDEX($I$5:$I$1012,M300):INDEX($I$5:$I$1012,N300))</f>
        <v>#N/A</v>
      </c>
    </row>
    <row r="301" spans="2:17" x14ac:dyDescent="0.25">
      <c r="B301" s="62">
        <v>42305</v>
      </c>
      <c r="C301" s="70">
        <v>53.98</v>
      </c>
      <c r="D301" s="69">
        <v>46948360</v>
      </c>
      <c r="E301" s="66" t="s">
        <v>81</v>
      </c>
      <c r="F301" s="16">
        <f t="shared" si="19"/>
        <v>712</v>
      </c>
      <c r="G301" s="67" cm="1">
        <f t="array" ref="G301">INDEX(Date,MATCH(ROWS($F$5:$F301),Helper,0))</f>
        <v>41705</v>
      </c>
      <c r="H301" s="85">
        <f>INDEX(Price,MATCH(ROWS($F$5:$F301),Helper,0))</f>
        <v>37.9</v>
      </c>
      <c r="I301" s="91">
        <f>INDEX(Volume,MATCH(ROWS($F$5:$F301),Helper,0))</f>
        <v>26590540</v>
      </c>
      <c r="J301" s="97">
        <f>ROWS($F$5:$F301)</f>
        <v>297</v>
      </c>
      <c r="M301" s="16" t="e">
        <f t="shared" si="20"/>
        <v>#N/A</v>
      </c>
      <c r="N301" s="16" t="e">
        <f t="shared" si="18"/>
        <v>#N/A</v>
      </c>
      <c r="O301" s="72" t="e">
        <f t="shared" ca="1" si="21"/>
        <v>#N/A</v>
      </c>
      <c r="P301" s="100" t="e">
        <f>AVERAGE(INDEX($H$5:$H$1012,M301):INDEX($H$5:$H$1012,N301))</f>
        <v>#N/A</v>
      </c>
      <c r="Q301" s="101" t="e">
        <f>AVERAGE(INDEX($I$5:$I$1012,M301):INDEX($I$5:$I$1012,N301))</f>
        <v>#N/A</v>
      </c>
    </row>
    <row r="302" spans="2:17" x14ac:dyDescent="0.25">
      <c r="B302" s="62">
        <v>42304</v>
      </c>
      <c r="C302" s="70">
        <v>53.69</v>
      </c>
      <c r="D302" s="69">
        <v>50959580</v>
      </c>
      <c r="E302" s="66" t="s">
        <v>81</v>
      </c>
      <c r="F302" s="16">
        <f t="shared" si="19"/>
        <v>711</v>
      </c>
      <c r="G302" s="67" cm="1">
        <f t="array" ref="G302">INDEX(Date,MATCH(ROWS($F$5:$F302),Helper,0))</f>
        <v>41708</v>
      </c>
      <c r="H302" s="85">
        <f>INDEX(Price,MATCH(ROWS($F$5:$F302),Helper,0))</f>
        <v>37.82</v>
      </c>
      <c r="I302" s="91">
        <f>INDEX(Volume,MATCH(ROWS($F$5:$F302),Helper,0))</f>
        <v>19006500</v>
      </c>
      <c r="J302" s="97">
        <f>ROWS($F$5:$F302)</f>
        <v>298</v>
      </c>
      <c r="M302" s="16" t="e">
        <f t="shared" si="20"/>
        <v>#N/A</v>
      </c>
      <c r="N302" s="16" t="e">
        <f t="shared" si="18"/>
        <v>#N/A</v>
      </c>
      <c r="O302" s="72" t="e">
        <f t="shared" ca="1" si="21"/>
        <v>#N/A</v>
      </c>
      <c r="P302" s="100" t="e">
        <f>AVERAGE(INDEX($H$5:$H$1012,M302):INDEX($H$5:$H$1012,N302))</f>
        <v>#N/A</v>
      </c>
      <c r="Q302" s="101" t="e">
        <f>AVERAGE(INDEX($I$5:$I$1012,M302):INDEX($I$5:$I$1012,N302))</f>
        <v>#N/A</v>
      </c>
    </row>
    <row r="303" spans="2:17" x14ac:dyDescent="0.25">
      <c r="B303" s="62">
        <v>42303</v>
      </c>
      <c r="C303" s="70">
        <v>54.25</v>
      </c>
      <c r="D303" s="69">
        <v>64541790</v>
      </c>
      <c r="E303" s="66" t="s">
        <v>81</v>
      </c>
      <c r="F303" s="16">
        <f t="shared" si="19"/>
        <v>710</v>
      </c>
      <c r="G303" s="67" cm="1">
        <f t="array" ref="G303">INDEX(Date,MATCH(ROWS($F$5:$F303),Helper,0))</f>
        <v>41709</v>
      </c>
      <c r="H303" s="85">
        <f>INDEX(Price,MATCH(ROWS($F$5:$F303),Helper,0))</f>
        <v>38.020000000000003</v>
      </c>
      <c r="I303" s="91">
        <f>INDEX(Volume,MATCH(ROWS($F$5:$F303),Helper,0))</f>
        <v>25216370</v>
      </c>
      <c r="J303" s="97">
        <f>ROWS($F$5:$F303)</f>
        <v>299</v>
      </c>
      <c r="M303" s="16" t="e">
        <f t="shared" si="20"/>
        <v>#N/A</v>
      </c>
      <c r="N303" s="16" t="e">
        <f t="shared" si="18"/>
        <v>#N/A</v>
      </c>
      <c r="O303" s="72" t="e">
        <f t="shared" ca="1" si="21"/>
        <v>#N/A</v>
      </c>
      <c r="P303" s="100" t="e">
        <f>AVERAGE(INDEX($H$5:$H$1012,M303):INDEX($H$5:$H$1012,N303))</f>
        <v>#N/A</v>
      </c>
      <c r="Q303" s="101" t="e">
        <f>AVERAGE(INDEX($I$5:$I$1012,M303):INDEX($I$5:$I$1012,N303))</f>
        <v>#N/A</v>
      </c>
    </row>
    <row r="304" spans="2:17" x14ac:dyDescent="0.25">
      <c r="B304" s="62">
        <v>42300</v>
      </c>
      <c r="C304" s="70">
        <v>52.87</v>
      </c>
      <c r="D304" s="69">
        <v>135152900</v>
      </c>
      <c r="E304" s="66" t="s">
        <v>81</v>
      </c>
      <c r="F304" s="16">
        <f t="shared" si="19"/>
        <v>709</v>
      </c>
      <c r="G304" s="67" cm="1">
        <f t="array" ref="G304">INDEX(Date,MATCH(ROWS($F$5:$F304),Helper,0))</f>
        <v>41710</v>
      </c>
      <c r="H304" s="85">
        <f>INDEX(Price,MATCH(ROWS($F$5:$F304),Helper,0))</f>
        <v>38.270000000000003</v>
      </c>
      <c r="I304" s="91">
        <f>INDEX(Volume,MATCH(ROWS($F$5:$F304),Helper,0))</f>
        <v>30494150</v>
      </c>
      <c r="J304" s="97">
        <f>ROWS($F$5:$F304)</f>
        <v>300</v>
      </c>
      <c r="M304" s="16" t="e">
        <f t="shared" si="20"/>
        <v>#N/A</v>
      </c>
      <c r="N304" s="16" t="e">
        <f t="shared" si="18"/>
        <v>#N/A</v>
      </c>
      <c r="O304" s="72" t="e">
        <f t="shared" ca="1" si="21"/>
        <v>#N/A</v>
      </c>
      <c r="P304" s="100" t="e">
        <f>AVERAGE(INDEX($H$5:$H$1012,M304):INDEX($H$5:$H$1012,N304))</f>
        <v>#N/A</v>
      </c>
      <c r="Q304" s="101" t="e">
        <f>AVERAGE(INDEX($I$5:$I$1012,M304):INDEX($I$5:$I$1012,N304))</f>
        <v>#N/A</v>
      </c>
    </row>
    <row r="305" spans="2:17" x14ac:dyDescent="0.25">
      <c r="B305" s="62">
        <v>42299</v>
      </c>
      <c r="C305" s="70">
        <v>48.03</v>
      </c>
      <c r="D305" s="69">
        <v>55888280</v>
      </c>
      <c r="E305" s="66" t="s">
        <v>81</v>
      </c>
      <c r="F305" s="16">
        <f t="shared" si="19"/>
        <v>708</v>
      </c>
      <c r="G305" s="67" cm="1">
        <f t="array" ref="G305">INDEX(Date,MATCH(ROWS($F$5:$F305),Helper,0))</f>
        <v>41711</v>
      </c>
      <c r="H305" s="85">
        <f>INDEX(Price,MATCH(ROWS($F$5:$F305),Helper,0))</f>
        <v>37.89</v>
      </c>
      <c r="I305" s="91">
        <f>INDEX(Volume,MATCH(ROWS($F$5:$F305),Helper,0))</f>
        <v>32167550</v>
      </c>
      <c r="J305" s="97">
        <f>ROWS($F$5:$F305)</f>
        <v>301</v>
      </c>
      <c r="M305" s="16" t="e">
        <f t="shared" si="20"/>
        <v>#N/A</v>
      </c>
      <c r="N305" s="16" t="e">
        <f t="shared" si="18"/>
        <v>#N/A</v>
      </c>
      <c r="O305" s="72" t="e">
        <f t="shared" ca="1" si="21"/>
        <v>#N/A</v>
      </c>
      <c r="P305" s="100" t="e">
        <f>AVERAGE(INDEX($H$5:$H$1012,M305):INDEX($H$5:$H$1012,N305))</f>
        <v>#N/A</v>
      </c>
      <c r="Q305" s="101" t="e">
        <f>AVERAGE(INDEX($I$5:$I$1012,M305):INDEX($I$5:$I$1012,N305))</f>
        <v>#N/A</v>
      </c>
    </row>
    <row r="306" spans="2:17" x14ac:dyDescent="0.25">
      <c r="B306" s="62">
        <v>42298</v>
      </c>
      <c r="C306" s="70">
        <v>47.2</v>
      </c>
      <c r="D306" s="69">
        <v>25222760</v>
      </c>
      <c r="E306" s="66" t="s">
        <v>81</v>
      </c>
      <c r="F306" s="16">
        <f t="shared" si="19"/>
        <v>707</v>
      </c>
      <c r="G306" s="67" cm="1">
        <f t="array" ref="G306">INDEX(Date,MATCH(ROWS($F$5:$F306),Helper,0))</f>
        <v>41712</v>
      </c>
      <c r="H306" s="85">
        <f>INDEX(Price,MATCH(ROWS($F$5:$F306),Helper,0))</f>
        <v>37.700000000000003</v>
      </c>
      <c r="I306" s="91">
        <f>INDEX(Volume,MATCH(ROWS($F$5:$F306),Helper,0))</f>
        <v>27184840</v>
      </c>
      <c r="J306" s="97">
        <f>ROWS($F$5:$F306)</f>
        <v>302</v>
      </c>
      <c r="M306" s="16" t="e">
        <f t="shared" si="20"/>
        <v>#N/A</v>
      </c>
      <c r="N306" s="16" t="e">
        <f t="shared" si="18"/>
        <v>#N/A</v>
      </c>
      <c r="O306" s="72" t="e">
        <f t="shared" ca="1" si="21"/>
        <v>#N/A</v>
      </c>
      <c r="P306" s="100" t="e">
        <f>AVERAGE(INDEX($H$5:$H$1012,M306):INDEX($H$5:$H$1012,N306))</f>
        <v>#N/A</v>
      </c>
      <c r="Q306" s="101" t="e">
        <f>AVERAGE(INDEX($I$5:$I$1012,M306):INDEX($I$5:$I$1012,N306))</f>
        <v>#N/A</v>
      </c>
    </row>
    <row r="307" spans="2:17" x14ac:dyDescent="0.25">
      <c r="B307" s="62">
        <v>42297</v>
      </c>
      <c r="C307" s="70">
        <v>47.77</v>
      </c>
      <c r="D307" s="69">
        <v>30794100</v>
      </c>
      <c r="E307" s="66" t="s">
        <v>81</v>
      </c>
      <c r="F307" s="16">
        <f t="shared" si="19"/>
        <v>706</v>
      </c>
      <c r="G307" s="67" cm="1">
        <f t="array" ref="G307">INDEX(Date,MATCH(ROWS($F$5:$F307),Helper,0))</f>
        <v>41715</v>
      </c>
      <c r="H307" s="85">
        <f>INDEX(Price,MATCH(ROWS($F$5:$F307),Helper,0))</f>
        <v>38.049999999999997</v>
      </c>
      <c r="I307" s="91">
        <f>INDEX(Volume,MATCH(ROWS($F$5:$F307),Helper,0))</f>
        <v>20386500</v>
      </c>
      <c r="J307" s="97">
        <f>ROWS($F$5:$F307)</f>
        <v>303</v>
      </c>
      <c r="M307" s="16" t="e">
        <f t="shared" si="20"/>
        <v>#N/A</v>
      </c>
      <c r="N307" s="16" t="e">
        <f t="shared" si="18"/>
        <v>#N/A</v>
      </c>
      <c r="O307" s="72" t="e">
        <f t="shared" ca="1" si="21"/>
        <v>#N/A</v>
      </c>
      <c r="P307" s="100" t="e">
        <f>AVERAGE(INDEX($H$5:$H$1012,M307):INDEX($H$5:$H$1012,N307))</f>
        <v>#N/A</v>
      </c>
      <c r="Q307" s="101" t="e">
        <f>AVERAGE(INDEX($I$5:$I$1012,M307):INDEX($I$5:$I$1012,N307))</f>
        <v>#N/A</v>
      </c>
    </row>
    <row r="308" spans="2:17" x14ac:dyDescent="0.25">
      <c r="B308" s="62">
        <v>42296</v>
      </c>
      <c r="C308" s="70">
        <v>47.62</v>
      </c>
      <c r="D308" s="69">
        <v>29357660</v>
      </c>
      <c r="E308" s="66" t="s">
        <v>81</v>
      </c>
      <c r="F308" s="16">
        <f t="shared" si="19"/>
        <v>705</v>
      </c>
      <c r="G308" s="67" cm="1">
        <f t="array" ref="G308">INDEX(Date,MATCH(ROWS($F$5:$F308),Helper,0))</f>
        <v>41716</v>
      </c>
      <c r="H308" s="85">
        <f>INDEX(Price,MATCH(ROWS($F$5:$F308),Helper,0))</f>
        <v>39.549999999999997</v>
      </c>
      <c r="I308" s="91">
        <f>INDEX(Volume,MATCH(ROWS($F$5:$F308),Helper,0))</f>
        <v>63965060</v>
      </c>
      <c r="J308" s="97">
        <f>ROWS($F$5:$F308)</f>
        <v>304</v>
      </c>
      <c r="M308" s="16" t="e">
        <f t="shared" si="20"/>
        <v>#N/A</v>
      </c>
      <c r="N308" s="16" t="e">
        <f t="shared" si="18"/>
        <v>#N/A</v>
      </c>
      <c r="O308" s="72" t="e">
        <f t="shared" ca="1" si="21"/>
        <v>#N/A</v>
      </c>
      <c r="P308" s="100" t="e">
        <f>AVERAGE(INDEX($H$5:$H$1012,M308):INDEX($H$5:$H$1012,N308))</f>
        <v>#N/A</v>
      </c>
      <c r="Q308" s="101" t="e">
        <f>AVERAGE(INDEX($I$5:$I$1012,M308):INDEX($I$5:$I$1012,N308))</f>
        <v>#N/A</v>
      </c>
    </row>
    <row r="309" spans="2:17" x14ac:dyDescent="0.25">
      <c r="B309" s="62">
        <v>42293</v>
      </c>
      <c r="C309" s="70">
        <v>47.51</v>
      </c>
      <c r="D309" s="69">
        <v>25845550</v>
      </c>
      <c r="E309" s="66" t="s">
        <v>81</v>
      </c>
      <c r="F309" s="16">
        <f t="shared" si="19"/>
        <v>704</v>
      </c>
      <c r="G309" s="67" cm="1">
        <f t="array" ref="G309">INDEX(Date,MATCH(ROWS($F$5:$F309),Helper,0))</f>
        <v>41717</v>
      </c>
      <c r="H309" s="85">
        <f>INDEX(Price,MATCH(ROWS($F$5:$F309),Helper,0))</f>
        <v>39.270000000000003</v>
      </c>
      <c r="I309" s="91">
        <f>INDEX(Volume,MATCH(ROWS($F$5:$F309),Helper,0))</f>
        <v>35140580</v>
      </c>
      <c r="J309" s="97">
        <f>ROWS($F$5:$F309)</f>
        <v>305</v>
      </c>
      <c r="M309" s="16" t="e">
        <f t="shared" si="20"/>
        <v>#N/A</v>
      </c>
      <c r="N309" s="16" t="e">
        <f t="shared" si="18"/>
        <v>#N/A</v>
      </c>
      <c r="O309" s="72" t="e">
        <f t="shared" ca="1" si="21"/>
        <v>#N/A</v>
      </c>
      <c r="P309" s="100" t="e">
        <f>AVERAGE(INDEX($H$5:$H$1012,M309):INDEX($H$5:$H$1012,N309))</f>
        <v>#N/A</v>
      </c>
      <c r="Q309" s="101" t="e">
        <f>AVERAGE(INDEX($I$5:$I$1012,M309):INDEX($I$5:$I$1012,N309))</f>
        <v>#N/A</v>
      </c>
    </row>
    <row r="310" spans="2:17" x14ac:dyDescent="0.25">
      <c r="B310" s="62">
        <v>42292</v>
      </c>
      <c r="C310" s="70">
        <v>47.01</v>
      </c>
      <c r="D310" s="69">
        <v>27155510</v>
      </c>
      <c r="E310" s="66" t="s">
        <v>81</v>
      </c>
      <c r="F310" s="16">
        <f t="shared" si="19"/>
        <v>703</v>
      </c>
      <c r="G310" s="67" cm="1">
        <f t="array" ref="G310">INDEX(Date,MATCH(ROWS($F$5:$F310),Helper,0))</f>
        <v>41718</v>
      </c>
      <c r="H310" s="85">
        <f>INDEX(Price,MATCH(ROWS($F$5:$F310),Helper,0))</f>
        <v>40.33</v>
      </c>
      <c r="I310" s="91">
        <f>INDEX(Volume,MATCH(ROWS($F$5:$F310),Helper,0))</f>
        <v>59240160</v>
      </c>
      <c r="J310" s="97">
        <f>ROWS($F$5:$F310)</f>
        <v>306</v>
      </c>
      <c r="M310" s="16" t="e">
        <f t="shared" si="20"/>
        <v>#N/A</v>
      </c>
      <c r="N310" s="16" t="e">
        <f t="shared" si="18"/>
        <v>#N/A</v>
      </c>
      <c r="O310" s="72" t="e">
        <f t="shared" ca="1" si="21"/>
        <v>#N/A</v>
      </c>
      <c r="P310" s="100" t="e">
        <f>AVERAGE(INDEX($H$5:$H$1012,M310):INDEX($H$5:$H$1012,N310))</f>
        <v>#N/A</v>
      </c>
      <c r="Q310" s="101" t="e">
        <f>AVERAGE(INDEX($I$5:$I$1012,M310):INDEX($I$5:$I$1012,N310))</f>
        <v>#N/A</v>
      </c>
    </row>
    <row r="311" spans="2:17" x14ac:dyDescent="0.25">
      <c r="B311" s="62">
        <v>42291</v>
      </c>
      <c r="C311" s="70">
        <v>46.68</v>
      </c>
      <c r="D311" s="69">
        <v>24693460</v>
      </c>
      <c r="E311" s="66" t="s">
        <v>81</v>
      </c>
      <c r="F311" s="16">
        <f t="shared" si="19"/>
        <v>702</v>
      </c>
      <c r="G311" s="67" cm="1">
        <f t="array" ref="G311">INDEX(Date,MATCH(ROWS($F$5:$F311),Helper,0))</f>
        <v>41719</v>
      </c>
      <c r="H311" s="85">
        <f>INDEX(Price,MATCH(ROWS($F$5:$F311),Helper,0))</f>
        <v>40.159999999999997</v>
      </c>
      <c r="I311" s="91">
        <f>INDEX(Volume,MATCH(ROWS($F$5:$F311),Helper,0))</f>
        <v>80709490</v>
      </c>
      <c r="J311" s="97">
        <f>ROWS($F$5:$F311)</f>
        <v>307</v>
      </c>
      <c r="M311" s="16" t="e">
        <f t="shared" si="20"/>
        <v>#N/A</v>
      </c>
      <c r="N311" s="16" t="e">
        <f t="shared" si="18"/>
        <v>#N/A</v>
      </c>
      <c r="O311" s="72" t="e">
        <f t="shared" ca="1" si="21"/>
        <v>#N/A</v>
      </c>
      <c r="P311" s="100" t="e">
        <f>AVERAGE(INDEX($H$5:$H$1012,M311):INDEX($H$5:$H$1012,N311))</f>
        <v>#N/A</v>
      </c>
      <c r="Q311" s="101" t="e">
        <f>AVERAGE(INDEX($I$5:$I$1012,M311):INDEX($I$5:$I$1012,N311))</f>
        <v>#N/A</v>
      </c>
    </row>
    <row r="312" spans="2:17" x14ac:dyDescent="0.25">
      <c r="B312" s="62">
        <v>42290</v>
      </c>
      <c r="C312" s="70">
        <v>46.89</v>
      </c>
      <c r="D312" s="69">
        <v>19985330</v>
      </c>
      <c r="E312" s="66" t="s">
        <v>81</v>
      </c>
      <c r="F312" s="16">
        <f t="shared" si="19"/>
        <v>701</v>
      </c>
      <c r="G312" s="67" cm="1">
        <f t="array" ref="G312">INDEX(Date,MATCH(ROWS($F$5:$F312),Helper,0))</f>
        <v>41722</v>
      </c>
      <c r="H312" s="85">
        <f>INDEX(Price,MATCH(ROWS($F$5:$F312),Helper,0))</f>
        <v>40.5</v>
      </c>
      <c r="I312" s="91">
        <f>INDEX(Volume,MATCH(ROWS($F$5:$F312),Helper,0))</f>
        <v>46072130</v>
      </c>
      <c r="J312" s="97">
        <f>ROWS($F$5:$F312)</f>
        <v>308</v>
      </c>
      <c r="M312" s="16" t="e">
        <f t="shared" si="20"/>
        <v>#N/A</v>
      </c>
      <c r="N312" s="16" t="e">
        <f t="shared" si="18"/>
        <v>#N/A</v>
      </c>
      <c r="O312" s="72" t="e">
        <f t="shared" ca="1" si="21"/>
        <v>#N/A</v>
      </c>
      <c r="P312" s="100" t="e">
        <f>AVERAGE(INDEX($H$5:$H$1012,M312):INDEX($H$5:$H$1012,N312))</f>
        <v>#N/A</v>
      </c>
      <c r="Q312" s="101" t="e">
        <f>AVERAGE(INDEX($I$5:$I$1012,M312):INDEX($I$5:$I$1012,N312))</f>
        <v>#N/A</v>
      </c>
    </row>
    <row r="313" spans="2:17" x14ac:dyDescent="0.25">
      <c r="B313" s="62">
        <v>42289</v>
      </c>
      <c r="C313" s="70">
        <v>47</v>
      </c>
      <c r="D313" s="69">
        <v>19756420</v>
      </c>
      <c r="E313" s="66" t="s">
        <v>81</v>
      </c>
      <c r="F313" s="16">
        <f t="shared" si="19"/>
        <v>700</v>
      </c>
      <c r="G313" s="67" cm="1">
        <f t="array" ref="G313">INDEX(Date,MATCH(ROWS($F$5:$F313),Helper,0))</f>
        <v>41723</v>
      </c>
      <c r="H313" s="85">
        <f>INDEX(Price,MATCH(ROWS($F$5:$F313),Helper,0))</f>
        <v>40.340000000000003</v>
      </c>
      <c r="I313" s="91">
        <f>INDEX(Volume,MATCH(ROWS($F$5:$F313),Helper,0))</f>
        <v>43132190</v>
      </c>
      <c r="J313" s="97">
        <f>ROWS($F$5:$F313)</f>
        <v>309</v>
      </c>
      <c r="M313" s="16" t="e">
        <f t="shared" si="20"/>
        <v>#N/A</v>
      </c>
      <c r="N313" s="16" t="e">
        <f t="shared" si="18"/>
        <v>#N/A</v>
      </c>
      <c r="O313" s="72" t="e">
        <f t="shared" ca="1" si="21"/>
        <v>#N/A</v>
      </c>
      <c r="P313" s="100" t="e">
        <f>AVERAGE(INDEX($H$5:$H$1012,M313):INDEX($H$5:$H$1012,N313))</f>
        <v>#N/A</v>
      </c>
      <c r="Q313" s="101" t="e">
        <f>AVERAGE(INDEX($I$5:$I$1012,M313):INDEX($I$5:$I$1012,N313))</f>
        <v>#N/A</v>
      </c>
    </row>
    <row r="314" spans="2:17" x14ac:dyDescent="0.25">
      <c r="B314" s="62">
        <v>42286</v>
      </c>
      <c r="C314" s="70">
        <v>47.11</v>
      </c>
      <c r="D314" s="69">
        <v>28581690</v>
      </c>
      <c r="E314" s="66" t="s">
        <v>81</v>
      </c>
      <c r="F314" s="16">
        <f t="shared" si="19"/>
        <v>699</v>
      </c>
      <c r="G314" s="67" cm="1">
        <f t="array" ref="G314">INDEX(Date,MATCH(ROWS($F$5:$F314),Helper,0))</f>
        <v>41724</v>
      </c>
      <c r="H314" s="85">
        <f>INDEX(Price,MATCH(ROWS($F$5:$F314),Helper,0))</f>
        <v>39.79</v>
      </c>
      <c r="I314" s="91">
        <f>INDEX(Volume,MATCH(ROWS($F$5:$F314),Helper,0))</f>
        <v>41854930</v>
      </c>
      <c r="J314" s="97">
        <f>ROWS($F$5:$F314)</f>
        <v>310</v>
      </c>
      <c r="M314" s="16" t="e">
        <f t="shared" si="20"/>
        <v>#N/A</v>
      </c>
      <c r="N314" s="16" t="e">
        <f t="shared" si="18"/>
        <v>#N/A</v>
      </c>
      <c r="O314" s="72" t="e">
        <f t="shared" ca="1" si="21"/>
        <v>#N/A</v>
      </c>
      <c r="P314" s="100" t="e">
        <f>AVERAGE(INDEX($H$5:$H$1012,M314):INDEX($H$5:$H$1012,N314))</f>
        <v>#N/A</v>
      </c>
      <c r="Q314" s="101" t="e">
        <f>AVERAGE(INDEX($I$5:$I$1012,M314):INDEX($I$5:$I$1012,N314))</f>
        <v>#N/A</v>
      </c>
    </row>
    <row r="315" spans="2:17" x14ac:dyDescent="0.25">
      <c r="B315" s="62">
        <v>42285</v>
      </c>
      <c r="C315" s="70">
        <v>47.45</v>
      </c>
      <c r="D315" s="69">
        <v>33733860</v>
      </c>
      <c r="E315" s="66" t="s">
        <v>81</v>
      </c>
      <c r="F315" s="16">
        <f t="shared" si="19"/>
        <v>698</v>
      </c>
      <c r="G315" s="67" cm="1">
        <f t="array" ref="G315">INDEX(Date,MATCH(ROWS($F$5:$F315),Helper,0))</f>
        <v>41725</v>
      </c>
      <c r="H315" s="85">
        <f>INDEX(Price,MATCH(ROWS($F$5:$F315),Helper,0))</f>
        <v>39.36</v>
      </c>
      <c r="I315" s="91">
        <f>INDEX(Volume,MATCH(ROWS($F$5:$F315),Helper,0))</f>
        <v>35215570</v>
      </c>
      <c r="J315" s="97">
        <f>ROWS($F$5:$F315)</f>
        <v>311</v>
      </c>
      <c r="M315" s="16" t="e">
        <f t="shared" si="20"/>
        <v>#N/A</v>
      </c>
      <c r="N315" s="16" t="e">
        <f t="shared" si="18"/>
        <v>#N/A</v>
      </c>
      <c r="O315" s="72" t="e">
        <f t="shared" ca="1" si="21"/>
        <v>#N/A</v>
      </c>
      <c r="P315" s="100" t="e">
        <f>AVERAGE(INDEX($H$5:$H$1012,M315):INDEX($H$5:$H$1012,N315))</f>
        <v>#N/A</v>
      </c>
      <c r="Q315" s="101" t="e">
        <f>AVERAGE(INDEX($I$5:$I$1012,M315):INDEX($I$5:$I$1012,N315))</f>
        <v>#N/A</v>
      </c>
    </row>
    <row r="316" spans="2:17" x14ac:dyDescent="0.25">
      <c r="B316" s="62">
        <v>42284</v>
      </c>
      <c r="C316" s="70">
        <v>46.8</v>
      </c>
      <c r="D316" s="69">
        <v>27695610</v>
      </c>
      <c r="E316" s="66" t="s">
        <v>81</v>
      </c>
      <c r="F316" s="16">
        <f t="shared" si="19"/>
        <v>697</v>
      </c>
      <c r="G316" s="67" cm="1">
        <f t="array" ref="G316">INDEX(Date,MATCH(ROWS($F$5:$F316),Helper,0))</f>
        <v>41726</v>
      </c>
      <c r="H316" s="85">
        <f>INDEX(Price,MATCH(ROWS($F$5:$F316),Helper,0))</f>
        <v>40.299999999999997</v>
      </c>
      <c r="I316" s="91">
        <f>INDEX(Volume,MATCH(ROWS($F$5:$F316),Helper,0))</f>
        <v>43414400</v>
      </c>
      <c r="J316" s="97">
        <f>ROWS($F$5:$F316)</f>
        <v>312</v>
      </c>
      <c r="M316" s="16" t="e">
        <f t="shared" si="20"/>
        <v>#N/A</v>
      </c>
      <c r="N316" s="16" t="e">
        <f t="shared" si="18"/>
        <v>#N/A</v>
      </c>
      <c r="O316" s="72" t="e">
        <f t="shared" ca="1" si="21"/>
        <v>#N/A</v>
      </c>
      <c r="P316" s="100" t="e">
        <f>AVERAGE(INDEX($H$5:$H$1012,M316):INDEX($H$5:$H$1012,N316))</f>
        <v>#N/A</v>
      </c>
      <c r="Q316" s="101" t="e">
        <f>AVERAGE(INDEX($I$5:$I$1012,M316):INDEX($I$5:$I$1012,N316))</f>
        <v>#N/A</v>
      </c>
    </row>
    <row r="317" spans="2:17" x14ac:dyDescent="0.25">
      <c r="B317" s="62">
        <v>42283</v>
      </c>
      <c r="C317" s="70">
        <v>46.75</v>
      </c>
      <c r="D317" s="69">
        <v>27504360</v>
      </c>
      <c r="E317" s="66" t="s">
        <v>81</v>
      </c>
      <c r="F317" s="16">
        <f t="shared" si="19"/>
        <v>696</v>
      </c>
      <c r="G317" s="67" cm="1">
        <f t="array" ref="G317">INDEX(Date,MATCH(ROWS($F$5:$F317),Helper,0))</f>
        <v>41729</v>
      </c>
      <c r="H317" s="85">
        <f>INDEX(Price,MATCH(ROWS($F$5:$F317),Helper,0))</f>
        <v>40.99</v>
      </c>
      <c r="I317" s="91">
        <f>INDEX(Volume,MATCH(ROWS($F$5:$F317),Helper,0))</f>
        <v>46840570</v>
      </c>
      <c r="J317" s="97">
        <f>ROWS($F$5:$F317)</f>
        <v>313</v>
      </c>
      <c r="M317" s="16" t="e">
        <f t="shared" si="20"/>
        <v>#N/A</v>
      </c>
      <c r="N317" s="16" t="e">
        <f t="shared" si="18"/>
        <v>#N/A</v>
      </c>
      <c r="O317" s="72" t="e">
        <f t="shared" ca="1" si="21"/>
        <v>#N/A</v>
      </c>
      <c r="P317" s="100" t="e">
        <f>AVERAGE(INDEX($H$5:$H$1012,M317):INDEX($H$5:$H$1012,N317))</f>
        <v>#N/A</v>
      </c>
      <c r="Q317" s="101" t="e">
        <f>AVERAGE(INDEX($I$5:$I$1012,M317):INDEX($I$5:$I$1012,N317))</f>
        <v>#N/A</v>
      </c>
    </row>
    <row r="318" spans="2:17" x14ac:dyDescent="0.25">
      <c r="B318" s="62">
        <v>42282</v>
      </c>
      <c r="C318" s="70">
        <v>46.63</v>
      </c>
      <c r="D318" s="69">
        <v>33546080</v>
      </c>
      <c r="E318" s="66" t="s">
        <v>81</v>
      </c>
      <c r="F318" s="16">
        <f t="shared" si="19"/>
        <v>695</v>
      </c>
      <c r="G318" s="67" cm="1">
        <f t="array" ref="G318">INDEX(Date,MATCH(ROWS($F$5:$F318),Helper,0))</f>
        <v>41730</v>
      </c>
      <c r="H318" s="85">
        <f>INDEX(Price,MATCH(ROWS($F$5:$F318),Helper,0))</f>
        <v>41.42</v>
      </c>
      <c r="I318" s="91">
        <f>INDEX(Volume,MATCH(ROWS($F$5:$F318),Helper,0))</f>
        <v>32604260</v>
      </c>
      <c r="J318" s="97">
        <f>ROWS($F$5:$F318)</f>
        <v>314</v>
      </c>
      <c r="M318" s="16" t="e">
        <f t="shared" si="20"/>
        <v>#N/A</v>
      </c>
      <c r="N318" s="16" t="e">
        <f t="shared" si="18"/>
        <v>#N/A</v>
      </c>
      <c r="O318" s="72" t="e">
        <f t="shared" ca="1" si="21"/>
        <v>#N/A</v>
      </c>
      <c r="P318" s="100" t="e">
        <f>AVERAGE(INDEX($H$5:$H$1012,M318):INDEX($H$5:$H$1012,N318))</f>
        <v>#N/A</v>
      </c>
      <c r="Q318" s="101" t="e">
        <f>AVERAGE(INDEX($I$5:$I$1012,M318):INDEX($I$5:$I$1012,N318))</f>
        <v>#N/A</v>
      </c>
    </row>
    <row r="319" spans="2:17" x14ac:dyDescent="0.25">
      <c r="B319" s="62">
        <v>42279</v>
      </c>
      <c r="C319" s="70">
        <v>45.57</v>
      </c>
      <c r="D319" s="69">
        <v>41789610</v>
      </c>
      <c r="E319" s="66" t="s">
        <v>81</v>
      </c>
      <c r="F319" s="16">
        <f t="shared" si="19"/>
        <v>694</v>
      </c>
      <c r="G319" s="67" cm="1">
        <f t="array" ref="G319">INDEX(Date,MATCH(ROWS($F$5:$F319),Helper,0))</f>
        <v>41731</v>
      </c>
      <c r="H319" s="85">
        <f>INDEX(Price,MATCH(ROWS($F$5:$F319),Helper,0))</f>
        <v>41.35</v>
      </c>
      <c r="I319" s="91">
        <f>INDEX(Volume,MATCH(ROWS($F$5:$F319),Helper,0))</f>
        <v>28614590</v>
      </c>
      <c r="J319" s="97">
        <f>ROWS($F$5:$F319)</f>
        <v>315</v>
      </c>
      <c r="M319" s="16" t="e">
        <f t="shared" si="20"/>
        <v>#N/A</v>
      </c>
      <c r="N319" s="16" t="e">
        <f t="shared" si="18"/>
        <v>#N/A</v>
      </c>
      <c r="O319" s="72" t="e">
        <f t="shared" ca="1" si="21"/>
        <v>#N/A</v>
      </c>
      <c r="P319" s="100" t="e">
        <f>AVERAGE(INDEX($H$5:$H$1012,M319):INDEX($H$5:$H$1012,N319))</f>
        <v>#N/A</v>
      </c>
      <c r="Q319" s="101" t="e">
        <f>AVERAGE(INDEX($I$5:$I$1012,M319):INDEX($I$5:$I$1012,N319))</f>
        <v>#N/A</v>
      </c>
    </row>
    <row r="320" spans="2:17" x14ac:dyDescent="0.25">
      <c r="B320" s="62">
        <v>42278</v>
      </c>
      <c r="C320" s="70">
        <v>44.61</v>
      </c>
      <c r="D320" s="69">
        <v>28564790</v>
      </c>
      <c r="E320" s="66" t="s">
        <v>81</v>
      </c>
      <c r="F320" s="16">
        <f t="shared" si="19"/>
        <v>693</v>
      </c>
      <c r="G320" s="67" cm="1">
        <f t="array" ref="G320">INDEX(Date,MATCH(ROWS($F$5:$F320),Helper,0))</f>
        <v>41732</v>
      </c>
      <c r="H320" s="85">
        <f>INDEX(Price,MATCH(ROWS($F$5:$F320),Helper,0))</f>
        <v>41.01</v>
      </c>
      <c r="I320" s="91">
        <f>INDEX(Volume,MATCH(ROWS($F$5:$F320),Helper,0))</f>
        <v>29986320</v>
      </c>
      <c r="J320" s="97">
        <f>ROWS($F$5:$F320)</f>
        <v>316</v>
      </c>
      <c r="M320" s="16" t="e">
        <f t="shared" si="20"/>
        <v>#N/A</v>
      </c>
      <c r="N320" s="16" t="e">
        <f t="shared" si="18"/>
        <v>#N/A</v>
      </c>
      <c r="O320" s="72" t="e">
        <f t="shared" ca="1" si="21"/>
        <v>#N/A</v>
      </c>
      <c r="P320" s="100" t="e">
        <f>AVERAGE(INDEX($H$5:$H$1012,M320):INDEX($H$5:$H$1012,N320))</f>
        <v>#N/A</v>
      </c>
      <c r="Q320" s="101" t="e">
        <f>AVERAGE(INDEX($I$5:$I$1012,M320):INDEX($I$5:$I$1012,N320))</f>
        <v>#N/A</v>
      </c>
    </row>
    <row r="321" spans="2:17" x14ac:dyDescent="0.25">
      <c r="B321" s="62">
        <v>42277</v>
      </c>
      <c r="C321" s="70">
        <v>44.26</v>
      </c>
      <c r="D321" s="69">
        <v>34944070</v>
      </c>
      <c r="E321" s="66" t="s">
        <v>81</v>
      </c>
      <c r="F321" s="16">
        <f t="shared" si="19"/>
        <v>692</v>
      </c>
      <c r="G321" s="67" cm="1">
        <f t="array" ref="G321">INDEX(Date,MATCH(ROWS($F$5:$F321),Helper,0))</f>
        <v>41733</v>
      </c>
      <c r="H321" s="85">
        <f>INDEX(Price,MATCH(ROWS($F$5:$F321),Helper,0))</f>
        <v>39.869999999999997</v>
      </c>
      <c r="I321" s="91">
        <f>INDEX(Volume,MATCH(ROWS($F$5:$F321),Helper,0))</f>
        <v>51342010</v>
      </c>
      <c r="J321" s="97">
        <f>ROWS($F$5:$F321)</f>
        <v>317</v>
      </c>
      <c r="M321" s="16" t="e">
        <f t="shared" si="20"/>
        <v>#N/A</v>
      </c>
      <c r="N321" s="16" t="e">
        <f t="shared" si="18"/>
        <v>#N/A</v>
      </c>
      <c r="O321" s="72" t="e">
        <f t="shared" ca="1" si="21"/>
        <v>#N/A</v>
      </c>
      <c r="P321" s="100" t="e">
        <f>AVERAGE(INDEX($H$5:$H$1012,M321):INDEX($H$5:$H$1012,N321))</f>
        <v>#N/A</v>
      </c>
      <c r="Q321" s="101" t="e">
        <f>AVERAGE(INDEX($I$5:$I$1012,M321):INDEX($I$5:$I$1012,N321))</f>
        <v>#N/A</v>
      </c>
    </row>
    <row r="322" spans="2:17" x14ac:dyDescent="0.25">
      <c r="B322" s="62">
        <v>42276</v>
      </c>
      <c r="C322" s="70">
        <v>43.44</v>
      </c>
      <c r="D322" s="69">
        <v>32748610</v>
      </c>
      <c r="E322" s="66" t="s">
        <v>81</v>
      </c>
      <c r="F322" s="16">
        <f t="shared" si="19"/>
        <v>691</v>
      </c>
      <c r="G322" s="67" cm="1">
        <f t="array" ref="G322">INDEX(Date,MATCH(ROWS($F$5:$F322),Helper,0))</f>
        <v>41736</v>
      </c>
      <c r="H322" s="85">
        <f>INDEX(Price,MATCH(ROWS($F$5:$F322),Helper,0))</f>
        <v>39.799999999999997</v>
      </c>
      <c r="I322" s="91">
        <f>INDEX(Volume,MATCH(ROWS($F$5:$F322),Helper,0))</f>
        <v>37543980</v>
      </c>
      <c r="J322" s="97">
        <f>ROWS($F$5:$F322)</f>
        <v>318</v>
      </c>
      <c r="M322" s="16" t="e">
        <f t="shared" si="20"/>
        <v>#N/A</v>
      </c>
      <c r="N322" s="16" t="e">
        <f t="shared" si="18"/>
        <v>#N/A</v>
      </c>
      <c r="O322" s="72" t="e">
        <f t="shared" ca="1" si="21"/>
        <v>#N/A</v>
      </c>
      <c r="P322" s="100" t="e">
        <f>AVERAGE(INDEX($H$5:$H$1012,M322):INDEX($H$5:$H$1012,N322))</f>
        <v>#N/A</v>
      </c>
      <c r="Q322" s="101" t="e">
        <f>AVERAGE(INDEX($I$5:$I$1012,M322):INDEX($I$5:$I$1012,N322))</f>
        <v>#N/A</v>
      </c>
    </row>
    <row r="323" spans="2:17" x14ac:dyDescent="0.25">
      <c r="B323" s="62">
        <v>42275</v>
      </c>
      <c r="C323" s="70">
        <v>43.29</v>
      </c>
      <c r="D323" s="69">
        <v>27454240</v>
      </c>
      <c r="E323" s="66" t="s">
        <v>81</v>
      </c>
      <c r="F323" s="16">
        <f t="shared" si="19"/>
        <v>690</v>
      </c>
      <c r="G323" s="67" cm="1">
        <f t="array" ref="G323">INDEX(Date,MATCH(ROWS($F$5:$F323),Helper,0))</f>
        <v>41737</v>
      </c>
      <c r="H323" s="85">
        <f>INDEX(Price,MATCH(ROWS($F$5:$F323),Helper,0))</f>
        <v>39.82</v>
      </c>
      <c r="I323" s="91">
        <f>INDEX(Volume,MATCH(ROWS($F$5:$F323),Helper,0))</f>
        <v>35918620</v>
      </c>
      <c r="J323" s="97">
        <f>ROWS($F$5:$F323)</f>
        <v>319</v>
      </c>
      <c r="M323" s="16" t="e">
        <f t="shared" si="20"/>
        <v>#N/A</v>
      </c>
      <c r="N323" s="16" t="e">
        <f t="shared" si="18"/>
        <v>#N/A</v>
      </c>
      <c r="O323" s="72" t="e">
        <f t="shared" ca="1" si="21"/>
        <v>#N/A</v>
      </c>
      <c r="P323" s="100" t="e">
        <f>AVERAGE(INDEX($H$5:$H$1012,M323):INDEX($H$5:$H$1012,N323))</f>
        <v>#N/A</v>
      </c>
      <c r="Q323" s="101" t="e">
        <f>AVERAGE(INDEX($I$5:$I$1012,M323):INDEX($I$5:$I$1012,N323))</f>
        <v>#N/A</v>
      </c>
    </row>
    <row r="324" spans="2:17" x14ac:dyDescent="0.25">
      <c r="B324" s="62">
        <v>42272</v>
      </c>
      <c r="C324" s="70">
        <v>43.94</v>
      </c>
      <c r="D324" s="69">
        <v>29378050</v>
      </c>
      <c r="E324" s="66" t="s">
        <v>81</v>
      </c>
      <c r="F324" s="16">
        <f t="shared" si="19"/>
        <v>689</v>
      </c>
      <c r="G324" s="67" cm="1">
        <f t="array" ref="G324">INDEX(Date,MATCH(ROWS($F$5:$F324),Helper,0))</f>
        <v>41738</v>
      </c>
      <c r="H324" s="85">
        <f>INDEX(Price,MATCH(ROWS($F$5:$F324),Helper,0))</f>
        <v>40.47</v>
      </c>
      <c r="I324" s="91">
        <f>INDEX(Volume,MATCH(ROWS($F$5:$F324),Helper,0))</f>
        <v>27331630</v>
      </c>
      <c r="J324" s="97">
        <f>ROWS($F$5:$F324)</f>
        <v>320</v>
      </c>
      <c r="M324" s="16" t="e">
        <f t="shared" si="20"/>
        <v>#N/A</v>
      </c>
      <c r="N324" s="16" t="e">
        <f t="shared" si="18"/>
        <v>#N/A</v>
      </c>
      <c r="O324" s="72" t="e">
        <f t="shared" ca="1" si="21"/>
        <v>#N/A</v>
      </c>
      <c r="P324" s="100" t="e">
        <f>AVERAGE(INDEX($H$5:$H$1012,M324):INDEX($H$5:$H$1012,N324))</f>
        <v>#N/A</v>
      </c>
      <c r="Q324" s="101" t="e">
        <f>AVERAGE(INDEX($I$5:$I$1012,M324):INDEX($I$5:$I$1012,N324))</f>
        <v>#N/A</v>
      </c>
    </row>
    <row r="325" spans="2:17" x14ac:dyDescent="0.25">
      <c r="B325" s="62">
        <v>42271</v>
      </c>
      <c r="C325" s="70">
        <v>43.91</v>
      </c>
      <c r="D325" s="69">
        <v>27867010</v>
      </c>
      <c r="E325" s="66" t="s">
        <v>81</v>
      </c>
      <c r="F325" s="16">
        <f t="shared" si="19"/>
        <v>688</v>
      </c>
      <c r="G325" s="67" cm="1">
        <f t="array" ref="G325">INDEX(Date,MATCH(ROWS($F$5:$F325),Helper,0))</f>
        <v>41739</v>
      </c>
      <c r="H325" s="85">
        <f>INDEX(Price,MATCH(ROWS($F$5:$F325),Helper,0))</f>
        <v>39.36</v>
      </c>
      <c r="I325" s="91">
        <f>INDEX(Volume,MATCH(ROWS($F$5:$F325),Helper,0))</f>
        <v>45936930</v>
      </c>
      <c r="J325" s="97">
        <f>ROWS($F$5:$F325)</f>
        <v>321</v>
      </c>
      <c r="M325" s="16" t="e">
        <f t="shared" si="20"/>
        <v>#N/A</v>
      </c>
      <c r="N325" s="16" t="e">
        <f t="shared" si="18"/>
        <v>#N/A</v>
      </c>
      <c r="O325" s="72" t="e">
        <f t="shared" ca="1" si="21"/>
        <v>#N/A</v>
      </c>
      <c r="P325" s="100" t="e">
        <f>AVERAGE(INDEX($H$5:$H$1012,M325):INDEX($H$5:$H$1012,N325))</f>
        <v>#N/A</v>
      </c>
      <c r="Q325" s="101" t="e">
        <f>AVERAGE(INDEX($I$5:$I$1012,M325):INDEX($I$5:$I$1012,N325))</f>
        <v>#N/A</v>
      </c>
    </row>
    <row r="326" spans="2:17" x14ac:dyDescent="0.25">
      <c r="B326" s="62">
        <v>42270</v>
      </c>
      <c r="C326" s="70">
        <v>43.87</v>
      </c>
      <c r="D326" s="69">
        <v>17099600</v>
      </c>
      <c r="E326" s="66" t="s">
        <v>81</v>
      </c>
      <c r="F326" s="16">
        <f t="shared" si="19"/>
        <v>687</v>
      </c>
      <c r="G326" s="67" cm="1">
        <f t="array" ref="G326">INDEX(Date,MATCH(ROWS($F$5:$F326),Helper,0))</f>
        <v>41740</v>
      </c>
      <c r="H326" s="85">
        <f>INDEX(Price,MATCH(ROWS($F$5:$F326),Helper,0))</f>
        <v>39.209000000000003</v>
      </c>
      <c r="I326" s="91">
        <f>INDEX(Volume,MATCH(ROWS($F$5:$F326),Helper,0))</f>
        <v>34329160</v>
      </c>
      <c r="J326" s="97">
        <f>ROWS($F$5:$F326)</f>
        <v>322</v>
      </c>
      <c r="M326" s="16" t="e">
        <f t="shared" si="20"/>
        <v>#N/A</v>
      </c>
      <c r="N326" s="16" t="e">
        <f t="shared" ref="N326:N389" si="22">MATCH(L326,$G$5:$G$1012,1)</f>
        <v>#N/A</v>
      </c>
      <c r="O326" s="72" t="e">
        <f t="shared" ca="1" si="21"/>
        <v>#N/A</v>
      </c>
      <c r="P326" s="100" t="e">
        <f>AVERAGE(INDEX($H$5:$H$1012,M326):INDEX($H$5:$H$1012,N326))</f>
        <v>#N/A</v>
      </c>
      <c r="Q326" s="101" t="e">
        <f>AVERAGE(INDEX($I$5:$I$1012,M326):INDEX($I$5:$I$1012,N326))</f>
        <v>#N/A</v>
      </c>
    </row>
    <row r="327" spans="2:17" x14ac:dyDescent="0.25">
      <c r="B327" s="62">
        <v>42269</v>
      </c>
      <c r="C327" s="70">
        <v>43.9</v>
      </c>
      <c r="D327" s="69">
        <v>28060540</v>
      </c>
      <c r="E327" s="66" t="s">
        <v>81</v>
      </c>
      <c r="F327" s="16">
        <f t="shared" ref="F327:F390" si="23">F326-1</f>
        <v>686</v>
      </c>
      <c r="G327" s="67" cm="1">
        <f t="array" ref="G327">INDEX(Date,MATCH(ROWS($F$5:$F327),Helper,0))</f>
        <v>41743</v>
      </c>
      <c r="H327" s="85">
        <f>INDEX(Price,MATCH(ROWS($F$5:$F327),Helper,0))</f>
        <v>39.18</v>
      </c>
      <c r="I327" s="91">
        <f>INDEX(Volume,MATCH(ROWS($F$5:$F327),Helper,0))</f>
        <v>32005420</v>
      </c>
      <c r="J327" s="97">
        <f>ROWS($F$5:$F327)</f>
        <v>323</v>
      </c>
      <c r="M327" s="16" t="e">
        <f t="shared" ref="M327:M390" si="24">N326+1</f>
        <v>#N/A</v>
      </c>
      <c r="N327" s="16" t="e">
        <f t="shared" si="22"/>
        <v>#N/A</v>
      </c>
      <c r="O327" s="72" t="e">
        <f t="shared" ref="O327:O390" ca="1" si="25">SUM(OFFSET($H$5,M327-$M$5,0,N327-N326, 1))</f>
        <v>#N/A</v>
      </c>
      <c r="P327" s="100" t="e">
        <f>AVERAGE(INDEX($H$5:$H$1012,M327):INDEX($H$5:$H$1012,N327))</f>
        <v>#N/A</v>
      </c>
      <c r="Q327" s="101" t="e">
        <f>AVERAGE(INDEX($I$5:$I$1012,M327):INDEX($I$5:$I$1012,N327))</f>
        <v>#N/A</v>
      </c>
    </row>
    <row r="328" spans="2:17" x14ac:dyDescent="0.25">
      <c r="B328" s="62">
        <v>42268</v>
      </c>
      <c r="C328" s="70">
        <v>44.11</v>
      </c>
      <c r="D328" s="69">
        <v>26084680</v>
      </c>
      <c r="E328" s="66" t="s">
        <v>81</v>
      </c>
      <c r="F328" s="16">
        <f t="shared" si="23"/>
        <v>685</v>
      </c>
      <c r="G328" s="67" cm="1">
        <f t="array" ref="G328">INDEX(Date,MATCH(ROWS($F$5:$F328),Helper,0))</f>
        <v>41744</v>
      </c>
      <c r="H328" s="85">
        <f>INDEX(Price,MATCH(ROWS($F$5:$F328),Helper,0))</f>
        <v>39.75</v>
      </c>
      <c r="I328" s="91">
        <f>INDEX(Volume,MATCH(ROWS($F$5:$F328),Helper,0))</f>
        <v>33966410</v>
      </c>
      <c r="J328" s="97">
        <f>ROWS($F$5:$F328)</f>
        <v>324</v>
      </c>
      <c r="M328" s="16" t="e">
        <f t="shared" si="24"/>
        <v>#N/A</v>
      </c>
      <c r="N328" s="16" t="e">
        <f t="shared" si="22"/>
        <v>#N/A</v>
      </c>
      <c r="O328" s="72" t="e">
        <f t="shared" ca="1" si="25"/>
        <v>#N/A</v>
      </c>
      <c r="P328" s="100" t="e">
        <f>AVERAGE(INDEX($H$5:$H$1012,M328):INDEX($H$5:$H$1012,N328))</f>
        <v>#N/A</v>
      </c>
      <c r="Q328" s="101" t="e">
        <f>AVERAGE(INDEX($I$5:$I$1012,M328):INDEX($I$5:$I$1012,N328))</f>
        <v>#N/A</v>
      </c>
    </row>
    <row r="329" spans="2:17" x14ac:dyDescent="0.25">
      <c r="B329" s="62">
        <v>42265</v>
      </c>
      <c r="C329" s="70">
        <v>43.48</v>
      </c>
      <c r="D329" s="69">
        <v>63000180</v>
      </c>
      <c r="E329" s="66" t="s">
        <v>81</v>
      </c>
      <c r="F329" s="16">
        <f t="shared" si="23"/>
        <v>684</v>
      </c>
      <c r="G329" s="67" cm="1">
        <f t="array" ref="G329">INDEX(Date,MATCH(ROWS($F$5:$F329),Helper,0))</f>
        <v>41745</v>
      </c>
      <c r="H329" s="85">
        <f>INDEX(Price,MATCH(ROWS($F$5:$F329),Helper,0))</f>
        <v>40.4</v>
      </c>
      <c r="I329" s="91">
        <f>INDEX(Volume,MATCH(ROWS($F$5:$F329),Helper,0))</f>
        <v>30282610</v>
      </c>
      <c r="J329" s="97">
        <f>ROWS($F$5:$F329)</f>
        <v>325</v>
      </c>
      <c r="M329" s="16" t="e">
        <f t="shared" si="24"/>
        <v>#N/A</v>
      </c>
      <c r="N329" s="16" t="e">
        <f t="shared" si="22"/>
        <v>#N/A</v>
      </c>
      <c r="O329" s="72" t="e">
        <f t="shared" ca="1" si="25"/>
        <v>#N/A</v>
      </c>
      <c r="P329" s="100" t="e">
        <f>AVERAGE(INDEX($H$5:$H$1012,M329):INDEX($H$5:$H$1012,N329))</f>
        <v>#N/A</v>
      </c>
      <c r="Q329" s="101" t="e">
        <f>AVERAGE(INDEX($I$5:$I$1012,M329):INDEX($I$5:$I$1012,N329))</f>
        <v>#N/A</v>
      </c>
    </row>
    <row r="330" spans="2:17" x14ac:dyDescent="0.25">
      <c r="B330" s="62">
        <v>42264</v>
      </c>
      <c r="C330" s="70">
        <v>44.25</v>
      </c>
      <c r="D330" s="69">
        <v>29908540</v>
      </c>
      <c r="E330" s="66" t="s">
        <v>81</v>
      </c>
      <c r="F330" s="16">
        <f t="shared" si="23"/>
        <v>683</v>
      </c>
      <c r="G330" s="67" cm="1">
        <f t="array" ref="G330">INDEX(Date,MATCH(ROWS($F$5:$F330),Helper,0))</f>
        <v>41746</v>
      </c>
      <c r="H330" s="85">
        <f>INDEX(Price,MATCH(ROWS($F$5:$F330),Helper,0))</f>
        <v>40.01</v>
      </c>
      <c r="I330" s="91">
        <f>INDEX(Volume,MATCH(ROWS($F$5:$F330),Helper,0))</f>
        <v>36688000</v>
      </c>
      <c r="J330" s="97">
        <f>ROWS($F$5:$F330)</f>
        <v>326</v>
      </c>
      <c r="M330" s="16" t="e">
        <f t="shared" si="24"/>
        <v>#N/A</v>
      </c>
      <c r="N330" s="16" t="e">
        <f t="shared" si="22"/>
        <v>#N/A</v>
      </c>
      <c r="O330" s="72" t="e">
        <f t="shared" ca="1" si="25"/>
        <v>#N/A</v>
      </c>
      <c r="P330" s="100" t="e">
        <f>AVERAGE(INDEX($H$5:$H$1012,M330):INDEX($H$5:$H$1012,N330))</f>
        <v>#N/A</v>
      </c>
      <c r="Q330" s="101" t="e">
        <f>AVERAGE(INDEX($I$5:$I$1012,M330):INDEX($I$5:$I$1012,N330))</f>
        <v>#N/A</v>
      </c>
    </row>
    <row r="331" spans="2:17" x14ac:dyDescent="0.25">
      <c r="B331" s="62">
        <v>42263</v>
      </c>
      <c r="C331" s="70">
        <v>44.3</v>
      </c>
      <c r="D331" s="69">
        <v>23337620</v>
      </c>
      <c r="E331" s="66" t="s">
        <v>81</v>
      </c>
      <c r="F331" s="16">
        <f t="shared" si="23"/>
        <v>682</v>
      </c>
      <c r="G331" s="67" cm="1">
        <f t="array" ref="G331">INDEX(Date,MATCH(ROWS($F$5:$F331),Helper,0))</f>
        <v>41750</v>
      </c>
      <c r="H331" s="85">
        <f>INDEX(Price,MATCH(ROWS($F$5:$F331),Helper,0))</f>
        <v>39.94</v>
      </c>
      <c r="I331" s="91">
        <f>INDEX(Volume,MATCH(ROWS($F$5:$F331),Helper,0))</f>
        <v>22200560</v>
      </c>
      <c r="J331" s="97">
        <f>ROWS($F$5:$F331)</f>
        <v>327</v>
      </c>
      <c r="M331" s="16" t="e">
        <f t="shared" si="24"/>
        <v>#N/A</v>
      </c>
      <c r="N331" s="16" t="e">
        <f t="shared" si="22"/>
        <v>#N/A</v>
      </c>
      <c r="O331" s="72" t="e">
        <f t="shared" ca="1" si="25"/>
        <v>#N/A</v>
      </c>
      <c r="P331" s="100" t="e">
        <f>AVERAGE(INDEX($H$5:$H$1012,M331):INDEX($H$5:$H$1012,N331))</f>
        <v>#N/A</v>
      </c>
      <c r="Q331" s="101" t="e">
        <f>AVERAGE(INDEX($I$5:$I$1012,M331):INDEX($I$5:$I$1012,N331))</f>
        <v>#N/A</v>
      </c>
    </row>
    <row r="332" spans="2:17" x14ac:dyDescent="0.25">
      <c r="B332" s="62">
        <v>42262</v>
      </c>
      <c r="C332" s="70">
        <v>43.98</v>
      </c>
      <c r="D332" s="69">
        <v>28831030</v>
      </c>
      <c r="E332" s="66" t="s">
        <v>81</v>
      </c>
      <c r="F332" s="16">
        <f t="shared" si="23"/>
        <v>681</v>
      </c>
      <c r="G332" s="67" cm="1">
        <f t="array" ref="G332">INDEX(Date,MATCH(ROWS($F$5:$F332),Helper,0))</f>
        <v>41751</v>
      </c>
      <c r="H332" s="85">
        <f>INDEX(Price,MATCH(ROWS($F$5:$F332),Helper,0))</f>
        <v>39.99</v>
      </c>
      <c r="I332" s="91">
        <f>INDEX(Volume,MATCH(ROWS($F$5:$F332),Helper,0))</f>
        <v>27052740</v>
      </c>
      <c r="J332" s="97">
        <f>ROWS($F$5:$F332)</f>
        <v>328</v>
      </c>
      <c r="M332" s="16" t="e">
        <f t="shared" si="24"/>
        <v>#N/A</v>
      </c>
      <c r="N332" s="16" t="e">
        <f t="shared" si="22"/>
        <v>#N/A</v>
      </c>
      <c r="O332" s="72" t="e">
        <f t="shared" ca="1" si="25"/>
        <v>#N/A</v>
      </c>
      <c r="P332" s="100" t="e">
        <f>AVERAGE(INDEX($H$5:$H$1012,M332):INDEX($H$5:$H$1012,N332))</f>
        <v>#N/A</v>
      </c>
      <c r="Q332" s="101" t="e">
        <f>AVERAGE(INDEX($I$5:$I$1012,M332):INDEX($I$5:$I$1012,N332))</f>
        <v>#N/A</v>
      </c>
    </row>
    <row r="333" spans="2:17" x14ac:dyDescent="0.25">
      <c r="B333" s="62">
        <v>42261</v>
      </c>
      <c r="C333" s="70">
        <v>43.04</v>
      </c>
      <c r="D333" s="69">
        <v>23654490</v>
      </c>
      <c r="E333" s="66" t="s">
        <v>81</v>
      </c>
      <c r="F333" s="16">
        <f t="shared" si="23"/>
        <v>680</v>
      </c>
      <c r="G333" s="67" cm="1">
        <f t="array" ref="G333">INDEX(Date,MATCH(ROWS($F$5:$F333),Helper,0))</f>
        <v>41752</v>
      </c>
      <c r="H333" s="85">
        <f>INDEX(Price,MATCH(ROWS($F$5:$F333),Helper,0))</f>
        <v>39.69</v>
      </c>
      <c r="I333" s="91">
        <f>INDEX(Volume,MATCH(ROWS($F$5:$F333),Helper,0))</f>
        <v>24556290</v>
      </c>
      <c r="J333" s="97">
        <f>ROWS($F$5:$F333)</f>
        <v>329</v>
      </c>
      <c r="M333" s="16" t="e">
        <f t="shared" si="24"/>
        <v>#N/A</v>
      </c>
      <c r="N333" s="16" t="e">
        <f t="shared" si="22"/>
        <v>#N/A</v>
      </c>
      <c r="O333" s="72" t="e">
        <f t="shared" ca="1" si="25"/>
        <v>#N/A</v>
      </c>
      <c r="P333" s="100" t="e">
        <f>AVERAGE(INDEX($H$5:$H$1012,M333):INDEX($H$5:$H$1012,N333))</f>
        <v>#N/A</v>
      </c>
      <c r="Q333" s="101" t="e">
        <f>AVERAGE(INDEX($I$5:$I$1012,M333):INDEX($I$5:$I$1012,N333))</f>
        <v>#N/A</v>
      </c>
    </row>
    <row r="334" spans="2:17" x14ac:dyDescent="0.25">
      <c r="B334" s="62">
        <v>42258</v>
      </c>
      <c r="C334" s="70">
        <v>43.48</v>
      </c>
      <c r="D334" s="69">
        <v>26475350</v>
      </c>
      <c r="E334" s="66" t="s">
        <v>81</v>
      </c>
      <c r="F334" s="16">
        <f t="shared" si="23"/>
        <v>679</v>
      </c>
      <c r="G334" s="67" cm="1">
        <f t="array" ref="G334">INDEX(Date,MATCH(ROWS($F$5:$F334),Helper,0))</f>
        <v>41753</v>
      </c>
      <c r="H334" s="85">
        <f>INDEX(Price,MATCH(ROWS($F$5:$F334),Helper,0))</f>
        <v>39.86</v>
      </c>
      <c r="I334" s="91">
        <f>INDEX(Volume,MATCH(ROWS($F$5:$F334),Helper,0))</f>
        <v>41840750</v>
      </c>
      <c r="J334" s="97">
        <f>ROWS($F$5:$F334)</f>
        <v>330</v>
      </c>
      <c r="M334" s="16" t="e">
        <f t="shared" si="24"/>
        <v>#N/A</v>
      </c>
      <c r="N334" s="16" t="e">
        <f t="shared" si="22"/>
        <v>#N/A</v>
      </c>
      <c r="O334" s="72" t="e">
        <f t="shared" ca="1" si="25"/>
        <v>#N/A</v>
      </c>
      <c r="P334" s="100" t="e">
        <f>AVERAGE(INDEX($H$5:$H$1012,M334):INDEX($H$5:$H$1012,N334))</f>
        <v>#N/A</v>
      </c>
      <c r="Q334" s="101" t="e">
        <f>AVERAGE(INDEX($I$5:$I$1012,M334):INDEX($I$5:$I$1012,N334))</f>
        <v>#N/A</v>
      </c>
    </row>
    <row r="335" spans="2:17" x14ac:dyDescent="0.25">
      <c r="B335" s="62">
        <v>42257</v>
      </c>
      <c r="C335" s="70">
        <v>43.29</v>
      </c>
      <c r="D335" s="69">
        <v>31313520</v>
      </c>
      <c r="E335" s="66" t="s">
        <v>81</v>
      </c>
      <c r="F335" s="16">
        <f t="shared" si="23"/>
        <v>678</v>
      </c>
      <c r="G335" s="67" cm="1">
        <f t="array" ref="G335">INDEX(Date,MATCH(ROWS($F$5:$F335),Helper,0))</f>
        <v>41754</v>
      </c>
      <c r="H335" s="85">
        <f>INDEX(Price,MATCH(ROWS($F$5:$F335),Helper,0))</f>
        <v>39.909999999999997</v>
      </c>
      <c r="I335" s="91">
        <f>INDEX(Volume,MATCH(ROWS($F$5:$F335),Helper,0))</f>
        <v>56869690</v>
      </c>
      <c r="J335" s="97">
        <f>ROWS($F$5:$F335)</f>
        <v>331</v>
      </c>
      <c r="M335" s="16" t="e">
        <f t="shared" si="24"/>
        <v>#N/A</v>
      </c>
      <c r="N335" s="16" t="e">
        <f t="shared" si="22"/>
        <v>#N/A</v>
      </c>
      <c r="O335" s="72" t="e">
        <f t="shared" ca="1" si="25"/>
        <v>#N/A</v>
      </c>
      <c r="P335" s="100" t="e">
        <f>AVERAGE(INDEX($H$5:$H$1012,M335):INDEX($H$5:$H$1012,N335))</f>
        <v>#N/A</v>
      </c>
      <c r="Q335" s="101" t="e">
        <f>AVERAGE(INDEX($I$5:$I$1012,M335):INDEX($I$5:$I$1012,N335))</f>
        <v>#N/A</v>
      </c>
    </row>
    <row r="336" spans="2:17" x14ac:dyDescent="0.25">
      <c r="B336" s="62">
        <v>42256</v>
      </c>
      <c r="C336" s="70">
        <v>43.07</v>
      </c>
      <c r="D336" s="69">
        <v>33448580</v>
      </c>
      <c r="E336" s="66" t="s">
        <v>81</v>
      </c>
      <c r="F336" s="16">
        <f t="shared" si="23"/>
        <v>677</v>
      </c>
      <c r="G336" s="67" cm="1">
        <f t="array" ref="G336">INDEX(Date,MATCH(ROWS($F$5:$F336),Helper,0))</f>
        <v>41757</v>
      </c>
      <c r="H336" s="85">
        <f>INDEX(Price,MATCH(ROWS($F$5:$F336),Helper,0))</f>
        <v>40.869999999999997</v>
      </c>
      <c r="I336" s="91">
        <f>INDEX(Volume,MATCH(ROWS($F$5:$F336),Helper,0))</f>
        <v>50598770</v>
      </c>
      <c r="J336" s="97">
        <f>ROWS($F$5:$F336)</f>
        <v>332</v>
      </c>
      <c r="M336" s="16" t="e">
        <f t="shared" si="24"/>
        <v>#N/A</v>
      </c>
      <c r="N336" s="16" t="e">
        <f t="shared" si="22"/>
        <v>#N/A</v>
      </c>
      <c r="O336" s="72" t="e">
        <f t="shared" ca="1" si="25"/>
        <v>#N/A</v>
      </c>
      <c r="P336" s="100" t="e">
        <f>AVERAGE(INDEX($H$5:$H$1012,M336):INDEX($H$5:$H$1012,N336))</f>
        <v>#N/A</v>
      </c>
      <c r="Q336" s="101" t="e">
        <f>AVERAGE(INDEX($I$5:$I$1012,M336):INDEX($I$5:$I$1012,N336))</f>
        <v>#N/A</v>
      </c>
    </row>
    <row r="337" spans="2:17" x14ac:dyDescent="0.25">
      <c r="B337" s="62">
        <v>42255</v>
      </c>
      <c r="C337" s="70">
        <v>43.89</v>
      </c>
      <c r="D337" s="69">
        <v>32411680</v>
      </c>
      <c r="E337" s="66" t="s">
        <v>81</v>
      </c>
      <c r="F337" s="16">
        <f t="shared" si="23"/>
        <v>676</v>
      </c>
      <c r="G337" s="67" cm="1">
        <f t="array" ref="G337">INDEX(Date,MATCH(ROWS($F$5:$F337),Helper,0))</f>
        <v>41758</v>
      </c>
      <c r="H337" s="85">
        <f>INDEX(Price,MATCH(ROWS($F$5:$F337),Helper,0))</f>
        <v>40.51</v>
      </c>
      <c r="I337" s="91">
        <f>INDEX(Volume,MATCH(ROWS($F$5:$F337),Helper,0))</f>
        <v>29625310</v>
      </c>
      <c r="J337" s="97">
        <f>ROWS($F$5:$F337)</f>
        <v>333</v>
      </c>
      <c r="M337" s="16" t="e">
        <f t="shared" si="24"/>
        <v>#N/A</v>
      </c>
      <c r="N337" s="16" t="e">
        <f t="shared" si="22"/>
        <v>#N/A</v>
      </c>
      <c r="O337" s="72" t="e">
        <f t="shared" ca="1" si="25"/>
        <v>#N/A</v>
      </c>
      <c r="P337" s="100" t="e">
        <f>AVERAGE(INDEX($H$5:$H$1012,M337):INDEX($H$5:$H$1012,N337))</f>
        <v>#N/A</v>
      </c>
      <c r="Q337" s="101" t="e">
        <f>AVERAGE(INDEX($I$5:$I$1012,M337):INDEX($I$5:$I$1012,N337))</f>
        <v>#N/A</v>
      </c>
    </row>
    <row r="338" spans="2:17" x14ac:dyDescent="0.25">
      <c r="B338" s="62">
        <v>42251</v>
      </c>
      <c r="C338" s="70">
        <v>42.61</v>
      </c>
      <c r="D338" s="69">
        <v>37019110</v>
      </c>
      <c r="E338" s="66" t="s">
        <v>81</v>
      </c>
      <c r="F338" s="16">
        <f t="shared" si="23"/>
        <v>675</v>
      </c>
      <c r="G338" s="67" cm="1">
        <f t="array" ref="G338">INDEX(Date,MATCH(ROWS($F$5:$F338),Helper,0))</f>
        <v>41759</v>
      </c>
      <c r="H338" s="85">
        <f>INDEX(Price,MATCH(ROWS($F$5:$F338),Helper,0))</f>
        <v>40.4</v>
      </c>
      <c r="I338" s="91">
        <f>INDEX(Volume,MATCH(ROWS($F$5:$F338),Helper,0))</f>
        <v>35421760</v>
      </c>
      <c r="J338" s="97">
        <f>ROWS($F$5:$F338)</f>
        <v>334</v>
      </c>
      <c r="M338" s="16" t="e">
        <f t="shared" si="24"/>
        <v>#N/A</v>
      </c>
      <c r="N338" s="16" t="e">
        <f t="shared" si="22"/>
        <v>#N/A</v>
      </c>
      <c r="O338" s="72" t="e">
        <f t="shared" ca="1" si="25"/>
        <v>#N/A</v>
      </c>
      <c r="P338" s="100" t="e">
        <f>AVERAGE(INDEX($H$5:$H$1012,M338):INDEX($H$5:$H$1012,N338))</f>
        <v>#N/A</v>
      </c>
      <c r="Q338" s="101" t="e">
        <f>AVERAGE(INDEX($I$5:$I$1012,M338):INDEX($I$5:$I$1012,N338))</f>
        <v>#N/A</v>
      </c>
    </row>
    <row r="339" spans="2:17" x14ac:dyDescent="0.25">
      <c r="B339" s="62">
        <v>42250</v>
      </c>
      <c r="C339" s="70">
        <v>43.5</v>
      </c>
      <c r="D339" s="69">
        <v>28206410</v>
      </c>
      <c r="E339" s="66" t="s">
        <v>81</v>
      </c>
      <c r="F339" s="16">
        <f t="shared" si="23"/>
        <v>674</v>
      </c>
      <c r="G339" s="67" cm="1">
        <f t="array" ref="G339">INDEX(Date,MATCH(ROWS($F$5:$F339),Helper,0))</f>
        <v>41760</v>
      </c>
      <c r="H339" s="85">
        <f>INDEX(Price,MATCH(ROWS($F$5:$F339),Helper,0))</f>
        <v>40</v>
      </c>
      <c r="I339" s="91">
        <f>INDEX(Volume,MATCH(ROWS($F$5:$F339),Helper,0))</f>
        <v>28787400</v>
      </c>
      <c r="J339" s="97">
        <f>ROWS($F$5:$F339)</f>
        <v>335</v>
      </c>
      <c r="M339" s="16" t="e">
        <f t="shared" si="24"/>
        <v>#N/A</v>
      </c>
      <c r="N339" s="16" t="e">
        <f t="shared" si="22"/>
        <v>#N/A</v>
      </c>
      <c r="O339" s="72" t="e">
        <f t="shared" ca="1" si="25"/>
        <v>#N/A</v>
      </c>
      <c r="P339" s="100" t="e">
        <f>AVERAGE(INDEX($H$5:$H$1012,M339):INDEX($H$5:$H$1012,N339))</f>
        <v>#N/A</v>
      </c>
      <c r="Q339" s="101" t="e">
        <f>AVERAGE(INDEX($I$5:$I$1012,M339):INDEX($I$5:$I$1012,N339))</f>
        <v>#N/A</v>
      </c>
    </row>
    <row r="340" spans="2:17" x14ac:dyDescent="0.25">
      <c r="B340" s="62">
        <v>42249</v>
      </c>
      <c r="C340" s="70">
        <v>43.36</v>
      </c>
      <c r="D340" s="69">
        <v>37624230</v>
      </c>
      <c r="E340" s="66" t="s">
        <v>81</v>
      </c>
      <c r="F340" s="16">
        <f t="shared" si="23"/>
        <v>673</v>
      </c>
      <c r="G340" s="67" cm="1">
        <f t="array" ref="G340">INDEX(Date,MATCH(ROWS($F$5:$F340),Helper,0))</f>
        <v>41761</v>
      </c>
      <c r="H340" s="85">
        <f>INDEX(Price,MATCH(ROWS($F$5:$F340),Helper,0))</f>
        <v>39.69</v>
      </c>
      <c r="I340" s="91">
        <f>INDEX(Volume,MATCH(ROWS($F$5:$F340),Helper,0))</f>
        <v>43404480</v>
      </c>
      <c r="J340" s="97">
        <f>ROWS($F$5:$F340)</f>
        <v>336</v>
      </c>
      <c r="M340" s="16" t="e">
        <f t="shared" si="24"/>
        <v>#N/A</v>
      </c>
      <c r="N340" s="16" t="e">
        <f t="shared" si="22"/>
        <v>#N/A</v>
      </c>
      <c r="O340" s="72" t="e">
        <f t="shared" ca="1" si="25"/>
        <v>#N/A</v>
      </c>
      <c r="P340" s="100" t="e">
        <f>AVERAGE(INDEX($H$5:$H$1012,M340):INDEX($H$5:$H$1012,N340))</f>
        <v>#N/A</v>
      </c>
      <c r="Q340" s="101" t="e">
        <f>AVERAGE(INDEX($I$5:$I$1012,M340):INDEX($I$5:$I$1012,N340))</f>
        <v>#N/A</v>
      </c>
    </row>
    <row r="341" spans="2:17" x14ac:dyDescent="0.25">
      <c r="B341" s="62">
        <v>42248</v>
      </c>
      <c r="C341" s="70">
        <v>41.82</v>
      </c>
      <c r="D341" s="69">
        <v>49682210</v>
      </c>
      <c r="E341" s="66" t="s">
        <v>81</v>
      </c>
      <c r="F341" s="16">
        <f t="shared" si="23"/>
        <v>672</v>
      </c>
      <c r="G341" s="67" cm="1">
        <f t="array" ref="G341">INDEX(Date,MATCH(ROWS($F$5:$F341),Helper,0))</f>
        <v>41764</v>
      </c>
      <c r="H341" s="85">
        <f>INDEX(Price,MATCH(ROWS($F$5:$F341),Helper,0))</f>
        <v>39.43</v>
      </c>
      <c r="I341" s="91">
        <f>INDEX(Volume,MATCH(ROWS($F$5:$F341),Helper,0))</f>
        <v>22438370</v>
      </c>
      <c r="J341" s="97">
        <f>ROWS($F$5:$F341)</f>
        <v>337</v>
      </c>
      <c r="M341" s="16" t="e">
        <f t="shared" si="24"/>
        <v>#N/A</v>
      </c>
      <c r="N341" s="16" t="e">
        <f t="shared" si="22"/>
        <v>#N/A</v>
      </c>
      <c r="O341" s="72" t="e">
        <f t="shared" ca="1" si="25"/>
        <v>#N/A</v>
      </c>
      <c r="P341" s="100" t="e">
        <f>AVERAGE(INDEX($H$5:$H$1012,M341):INDEX($H$5:$H$1012,N341))</f>
        <v>#N/A</v>
      </c>
      <c r="Q341" s="101" t="e">
        <f>AVERAGE(INDEX($I$5:$I$1012,M341):INDEX($I$5:$I$1012,N341))</f>
        <v>#N/A</v>
      </c>
    </row>
    <row r="342" spans="2:17" x14ac:dyDescent="0.25">
      <c r="B342" s="62">
        <v>42247</v>
      </c>
      <c r="C342" s="70">
        <v>43.52</v>
      </c>
      <c r="D342" s="69">
        <v>34434480</v>
      </c>
      <c r="E342" s="66" t="s">
        <v>81</v>
      </c>
      <c r="F342" s="16">
        <f t="shared" si="23"/>
        <v>671</v>
      </c>
      <c r="G342" s="67" cm="1">
        <f t="array" ref="G342">INDEX(Date,MATCH(ROWS($F$5:$F342),Helper,0))</f>
        <v>41765</v>
      </c>
      <c r="H342" s="85">
        <f>INDEX(Price,MATCH(ROWS($F$5:$F342),Helper,0))</f>
        <v>39.06</v>
      </c>
      <c r="I342" s="91">
        <f>INDEX(Volume,MATCH(ROWS($F$5:$F342),Helper,0))</f>
        <v>27105700</v>
      </c>
      <c r="J342" s="97">
        <f>ROWS($F$5:$F342)</f>
        <v>338</v>
      </c>
      <c r="M342" s="16" t="e">
        <f t="shared" si="24"/>
        <v>#N/A</v>
      </c>
      <c r="N342" s="16" t="e">
        <f t="shared" si="22"/>
        <v>#N/A</v>
      </c>
      <c r="O342" s="72" t="e">
        <f t="shared" ca="1" si="25"/>
        <v>#N/A</v>
      </c>
      <c r="P342" s="100" t="e">
        <f>AVERAGE(INDEX($H$5:$H$1012,M342):INDEX($H$5:$H$1012,N342))</f>
        <v>#N/A</v>
      </c>
      <c r="Q342" s="101" t="e">
        <f>AVERAGE(INDEX($I$5:$I$1012,M342):INDEX($I$5:$I$1012,N342))</f>
        <v>#N/A</v>
      </c>
    </row>
    <row r="343" spans="2:17" x14ac:dyDescent="0.25">
      <c r="B343" s="62">
        <v>42244</v>
      </c>
      <c r="C343" s="70">
        <v>43.93</v>
      </c>
      <c r="D343" s="69">
        <v>28243230</v>
      </c>
      <c r="E343" s="66" t="s">
        <v>81</v>
      </c>
      <c r="F343" s="16">
        <f t="shared" si="23"/>
        <v>670</v>
      </c>
      <c r="G343" s="67" cm="1">
        <f t="array" ref="G343">INDEX(Date,MATCH(ROWS($F$5:$F343),Helper,0))</f>
        <v>41766</v>
      </c>
      <c r="H343" s="85">
        <f>INDEX(Price,MATCH(ROWS($F$5:$F343),Helper,0))</f>
        <v>39.424999999999997</v>
      </c>
      <c r="I343" s="91">
        <f>INDEX(Volume,MATCH(ROWS($F$5:$F343),Helper,0))</f>
        <v>41731030</v>
      </c>
      <c r="J343" s="97">
        <f>ROWS($F$5:$F343)</f>
        <v>339</v>
      </c>
      <c r="M343" s="16" t="e">
        <f t="shared" si="24"/>
        <v>#N/A</v>
      </c>
      <c r="N343" s="16" t="e">
        <f t="shared" si="22"/>
        <v>#N/A</v>
      </c>
      <c r="O343" s="72" t="e">
        <f t="shared" ca="1" si="25"/>
        <v>#N/A</v>
      </c>
      <c r="P343" s="100" t="e">
        <f>AVERAGE(INDEX($H$5:$H$1012,M343):INDEX($H$5:$H$1012,N343))</f>
        <v>#N/A</v>
      </c>
      <c r="Q343" s="101" t="e">
        <f>AVERAGE(INDEX($I$5:$I$1012,M343):INDEX($I$5:$I$1012,N343))</f>
        <v>#N/A</v>
      </c>
    </row>
    <row r="344" spans="2:17" x14ac:dyDescent="0.25">
      <c r="B344" s="62">
        <v>42243</v>
      </c>
      <c r="C344" s="70">
        <v>43.9</v>
      </c>
      <c r="D344" s="69">
        <v>50612610</v>
      </c>
      <c r="E344" s="66" t="s">
        <v>81</v>
      </c>
      <c r="F344" s="16">
        <f t="shared" si="23"/>
        <v>669</v>
      </c>
      <c r="G344" s="67" cm="1">
        <f t="array" ref="G344">INDEX(Date,MATCH(ROWS($F$5:$F344),Helper,0))</f>
        <v>41767</v>
      </c>
      <c r="H344" s="85">
        <f>INDEX(Price,MATCH(ROWS($F$5:$F344),Helper,0))</f>
        <v>39.64</v>
      </c>
      <c r="I344" s="91">
        <f>INDEX(Volume,MATCH(ROWS($F$5:$F344),Helper,0))</f>
        <v>32089010</v>
      </c>
      <c r="J344" s="97">
        <f>ROWS($F$5:$F344)</f>
        <v>340</v>
      </c>
      <c r="M344" s="16" t="e">
        <f t="shared" si="24"/>
        <v>#N/A</v>
      </c>
      <c r="N344" s="16" t="e">
        <f t="shared" si="22"/>
        <v>#N/A</v>
      </c>
      <c r="O344" s="72" t="e">
        <f t="shared" ca="1" si="25"/>
        <v>#N/A</v>
      </c>
      <c r="P344" s="100" t="e">
        <f>AVERAGE(INDEX($H$5:$H$1012,M344):INDEX($H$5:$H$1012,N344))</f>
        <v>#N/A</v>
      </c>
      <c r="Q344" s="101" t="e">
        <f>AVERAGE(INDEX($I$5:$I$1012,M344):INDEX($I$5:$I$1012,N344))</f>
        <v>#N/A</v>
      </c>
    </row>
    <row r="345" spans="2:17" x14ac:dyDescent="0.25">
      <c r="B345" s="62">
        <v>42242</v>
      </c>
      <c r="C345" s="70">
        <v>42.71</v>
      </c>
      <c r="D345" s="69">
        <v>63297300</v>
      </c>
      <c r="E345" s="66" t="s">
        <v>81</v>
      </c>
      <c r="F345" s="16">
        <f t="shared" si="23"/>
        <v>668</v>
      </c>
      <c r="G345" s="67" cm="1">
        <f t="array" ref="G345">INDEX(Date,MATCH(ROWS($F$5:$F345),Helper,0))</f>
        <v>41768</v>
      </c>
      <c r="H345" s="85">
        <f>INDEX(Price,MATCH(ROWS($F$5:$F345),Helper,0))</f>
        <v>39.54</v>
      </c>
      <c r="I345" s="91">
        <f>INDEX(Volume,MATCH(ROWS($F$5:$F345),Helper,0))</f>
        <v>29646100</v>
      </c>
      <c r="J345" s="97">
        <f>ROWS($F$5:$F345)</f>
        <v>341</v>
      </c>
      <c r="M345" s="16" t="e">
        <f t="shared" si="24"/>
        <v>#N/A</v>
      </c>
      <c r="N345" s="16" t="e">
        <f t="shared" si="22"/>
        <v>#N/A</v>
      </c>
      <c r="O345" s="72" t="e">
        <f t="shared" ca="1" si="25"/>
        <v>#N/A</v>
      </c>
      <c r="P345" s="100" t="e">
        <f>AVERAGE(INDEX($H$5:$H$1012,M345):INDEX($H$5:$H$1012,N345))</f>
        <v>#N/A</v>
      </c>
      <c r="Q345" s="101" t="e">
        <f>AVERAGE(INDEX($I$5:$I$1012,M345):INDEX($I$5:$I$1012,N345))</f>
        <v>#N/A</v>
      </c>
    </row>
    <row r="346" spans="2:17" x14ac:dyDescent="0.25">
      <c r="B346" s="62">
        <v>42241</v>
      </c>
      <c r="C346" s="70">
        <v>40.47</v>
      </c>
      <c r="D346" s="69">
        <v>70369920</v>
      </c>
      <c r="E346" s="66" t="s">
        <v>81</v>
      </c>
      <c r="F346" s="16">
        <f t="shared" si="23"/>
        <v>667</v>
      </c>
      <c r="G346" s="67" cm="1">
        <f t="array" ref="G346">INDEX(Date,MATCH(ROWS($F$5:$F346),Helper,0))</f>
        <v>41771</v>
      </c>
      <c r="H346" s="85">
        <f>INDEX(Price,MATCH(ROWS($F$5:$F346),Helper,0))</f>
        <v>39.97</v>
      </c>
      <c r="I346" s="91">
        <f>INDEX(Volume,MATCH(ROWS($F$5:$F346),Helper,0))</f>
        <v>22761620</v>
      </c>
      <c r="J346" s="97">
        <f>ROWS($F$5:$F346)</f>
        <v>342</v>
      </c>
      <c r="M346" s="16" t="e">
        <f t="shared" si="24"/>
        <v>#N/A</v>
      </c>
      <c r="N346" s="16" t="e">
        <f t="shared" si="22"/>
        <v>#N/A</v>
      </c>
      <c r="O346" s="72" t="e">
        <f t="shared" ca="1" si="25"/>
        <v>#N/A</v>
      </c>
      <c r="P346" s="100" t="e">
        <f>AVERAGE(INDEX($H$5:$H$1012,M346):INDEX($H$5:$H$1012,N346))</f>
        <v>#N/A</v>
      </c>
      <c r="Q346" s="101" t="e">
        <f>AVERAGE(INDEX($I$5:$I$1012,M346):INDEX($I$5:$I$1012,N346))</f>
        <v>#N/A</v>
      </c>
    </row>
    <row r="347" spans="2:17" x14ac:dyDescent="0.25">
      <c r="B347" s="62">
        <v>42240</v>
      </c>
      <c r="C347" s="70">
        <v>41.68</v>
      </c>
      <c r="D347" s="69">
        <v>88489910</v>
      </c>
      <c r="E347" s="66" t="s">
        <v>81</v>
      </c>
      <c r="F347" s="16">
        <f t="shared" si="23"/>
        <v>666</v>
      </c>
      <c r="G347" s="67" cm="1">
        <f t="array" ref="G347">INDEX(Date,MATCH(ROWS($F$5:$F347),Helper,0))</f>
        <v>41772</v>
      </c>
      <c r="H347" s="85">
        <f>INDEX(Price,MATCH(ROWS($F$5:$F347),Helper,0))</f>
        <v>40.42</v>
      </c>
      <c r="I347" s="91">
        <f>INDEX(Volume,MATCH(ROWS($F$5:$F347),Helper,0))</f>
        <v>26994040</v>
      </c>
      <c r="J347" s="97">
        <f>ROWS($F$5:$F347)</f>
        <v>343</v>
      </c>
      <c r="M347" s="16" t="e">
        <f t="shared" si="24"/>
        <v>#N/A</v>
      </c>
      <c r="N347" s="16" t="e">
        <f t="shared" si="22"/>
        <v>#N/A</v>
      </c>
      <c r="O347" s="72" t="e">
        <f t="shared" ca="1" si="25"/>
        <v>#N/A</v>
      </c>
      <c r="P347" s="100" t="e">
        <f>AVERAGE(INDEX($H$5:$H$1012,M347):INDEX($H$5:$H$1012,N347))</f>
        <v>#N/A</v>
      </c>
      <c r="Q347" s="101" t="e">
        <f>AVERAGE(INDEX($I$5:$I$1012,M347):INDEX($I$5:$I$1012,N347))</f>
        <v>#N/A</v>
      </c>
    </row>
    <row r="348" spans="2:17" x14ac:dyDescent="0.25">
      <c r="B348" s="62">
        <v>42237</v>
      </c>
      <c r="C348" s="70">
        <v>43.07</v>
      </c>
      <c r="D348" s="69">
        <v>69463900</v>
      </c>
      <c r="E348" s="66" t="s">
        <v>81</v>
      </c>
      <c r="F348" s="16">
        <f t="shared" si="23"/>
        <v>665</v>
      </c>
      <c r="G348" s="67" cm="1">
        <f t="array" ref="G348">INDEX(Date,MATCH(ROWS($F$5:$F348),Helper,0))</f>
        <v>41773</v>
      </c>
      <c r="H348" s="85">
        <f>INDEX(Price,MATCH(ROWS($F$5:$F348),Helper,0))</f>
        <v>40.24</v>
      </c>
      <c r="I348" s="91">
        <f>INDEX(Volume,MATCH(ROWS($F$5:$F348),Helper,0))</f>
        <v>18803840</v>
      </c>
      <c r="J348" s="97">
        <f>ROWS($F$5:$F348)</f>
        <v>344</v>
      </c>
      <c r="M348" s="16" t="e">
        <f t="shared" si="24"/>
        <v>#N/A</v>
      </c>
      <c r="N348" s="16" t="e">
        <f t="shared" si="22"/>
        <v>#N/A</v>
      </c>
      <c r="O348" s="72" t="e">
        <f t="shared" ca="1" si="25"/>
        <v>#N/A</v>
      </c>
      <c r="P348" s="100" t="e">
        <f>AVERAGE(INDEX($H$5:$H$1012,M348):INDEX($H$5:$H$1012,N348))</f>
        <v>#N/A</v>
      </c>
      <c r="Q348" s="101" t="e">
        <f>AVERAGE(INDEX($I$5:$I$1012,M348):INDEX($I$5:$I$1012,N348))</f>
        <v>#N/A</v>
      </c>
    </row>
    <row r="349" spans="2:17" x14ac:dyDescent="0.25">
      <c r="B349" s="62">
        <v>42236</v>
      </c>
      <c r="C349" s="70">
        <v>45.66</v>
      </c>
      <c r="D349" s="69">
        <v>36176380</v>
      </c>
      <c r="E349" s="66" t="s">
        <v>81</v>
      </c>
      <c r="F349" s="16">
        <f t="shared" si="23"/>
        <v>664</v>
      </c>
      <c r="G349" s="67" cm="1">
        <f t="array" ref="G349">INDEX(Date,MATCH(ROWS($F$5:$F349),Helper,0))</f>
        <v>41774</v>
      </c>
      <c r="H349" s="85">
        <f>INDEX(Price,MATCH(ROWS($F$5:$F349),Helper,0))</f>
        <v>39.6</v>
      </c>
      <c r="I349" s="91">
        <f>INDEX(Volume,MATCH(ROWS($F$5:$F349),Helper,0))</f>
        <v>37717220</v>
      </c>
      <c r="J349" s="97">
        <f>ROWS($F$5:$F349)</f>
        <v>345</v>
      </c>
      <c r="M349" s="16" t="e">
        <f t="shared" si="24"/>
        <v>#N/A</v>
      </c>
      <c r="N349" s="16" t="e">
        <f t="shared" si="22"/>
        <v>#N/A</v>
      </c>
      <c r="O349" s="72" t="e">
        <f t="shared" ca="1" si="25"/>
        <v>#N/A</v>
      </c>
      <c r="P349" s="100" t="e">
        <f>AVERAGE(INDEX($H$5:$H$1012,M349):INDEX($H$5:$H$1012,N349))</f>
        <v>#N/A</v>
      </c>
      <c r="Q349" s="101" t="e">
        <f>AVERAGE(INDEX($I$5:$I$1012,M349):INDEX($I$5:$I$1012,N349))</f>
        <v>#N/A</v>
      </c>
    </row>
    <row r="350" spans="2:17" x14ac:dyDescent="0.25">
      <c r="B350" s="62">
        <v>42235</v>
      </c>
      <c r="C350" s="70">
        <v>46.61</v>
      </c>
      <c r="D350" s="69">
        <v>31472060</v>
      </c>
      <c r="E350" s="66" t="s">
        <v>81</v>
      </c>
      <c r="F350" s="16">
        <f t="shared" si="23"/>
        <v>663</v>
      </c>
      <c r="G350" s="67" cm="1">
        <f t="array" ref="G350">INDEX(Date,MATCH(ROWS($F$5:$F350),Helper,0))</f>
        <v>41775</v>
      </c>
      <c r="H350" s="85">
        <f>INDEX(Price,MATCH(ROWS($F$5:$F350),Helper,0))</f>
        <v>39.83</v>
      </c>
      <c r="I350" s="91">
        <f>INDEX(Volume,MATCH(ROWS($F$5:$F350),Helper,0))</f>
        <v>29867030</v>
      </c>
      <c r="J350" s="97">
        <f>ROWS($F$5:$F350)</f>
        <v>346</v>
      </c>
      <c r="M350" s="16" t="e">
        <f t="shared" si="24"/>
        <v>#N/A</v>
      </c>
      <c r="N350" s="16" t="e">
        <f t="shared" si="22"/>
        <v>#N/A</v>
      </c>
      <c r="O350" s="72" t="e">
        <f t="shared" ca="1" si="25"/>
        <v>#N/A</v>
      </c>
      <c r="P350" s="100" t="e">
        <f>AVERAGE(INDEX($H$5:$H$1012,M350):INDEX($H$5:$H$1012,N350))</f>
        <v>#N/A</v>
      </c>
      <c r="Q350" s="101" t="e">
        <f>AVERAGE(INDEX($I$5:$I$1012,M350):INDEX($I$5:$I$1012,N350))</f>
        <v>#N/A</v>
      </c>
    </row>
    <row r="351" spans="2:17" x14ac:dyDescent="0.25">
      <c r="B351" s="62">
        <v>42234</v>
      </c>
      <c r="C351" s="70">
        <v>47.27</v>
      </c>
      <c r="D351" s="69">
        <v>23572990</v>
      </c>
      <c r="E351" s="66" t="s">
        <v>81</v>
      </c>
      <c r="F351" s="16">
        <f t="shared" si="23"/>
        <v>662</v>
      </c>
      <c r="G351" s="67" cm="1">
        <f t="array" ref="G351">INDEX(Date,MATCH(ROWS($F$5:$F351),Helper,0))</f>
        <v>41778</v>
      </c>
      <c r="H351" s="85">
        <f>INDEX(Price,MATCH(ROWS($F$5:$F351),Helper,0))</f>
        <v>39.75</v>
      </c>
      <c r="I351" s="91">
        <f>INDEX(Volume,MATCH(ROWS($F$5:$F351),Helper,0))</f>
        <v>23640880</v>
      </c>
      <c r="J351" s="97">
        <f>ROWS($F$5:$F351)</f>
        <v>347</v>
      </c>
      <c r="M351" s="16" t="e">
        <f t="shared" si="24"/>
        <v>#N/A</v>
      </c>
      <c r="N351" s="16" t="e">
        <f t="shared" si="22"/>
        <v>#N/A</v>
      </c>
      <c r="O351" s="72" t="e">
        <f t="shared" ca="1" si="25"/>
        <v>#N/A</v>
      </c>
      <c r="P351" s="100" t="e">
        <f>AVERAGE(INDEX($H$5:$H$1012,M351):INDEX($H$5:$H$1012,N351))</f>
        <v>#N/A</v>
      </c>
      <c r="Q351" s="101" t="e">
        <f>AVERAGE(INDEX($I$5:$I$1012,M351):INDEX($I$5:$I$1012,N351))</f>
        <v>#N/A</v>
      </c>
    </row>
    <row r="352" spans="2:17" x14ac:dyDescent="0.25">
      <c r="B352" s="62">
        <v>42233</v>
      </c>
      <c r="C352" s="70">
        <v>47.32</v>
      </c>
      <c r="D352" s="69">
        <v>21039660</v>
      </c>
      <c r="E352" s="66" t="s">
        <v>81</v>
      </c>
      <c r="F352" s="16">
        <f t="shared" si="23"/>
        <v>661</v>
      </c>
      <c r="G352" s="67" cm="1">
        <f t="array" ref="G352">INDEX(Date,MATCH(ROWS($F$5:$F352),Helper,0))</f>
        <v>41779</v>
      </c>
      <c r="H352" s="85">
        <f>INDEX(Price,MATCH(ROWS($F$5:$F352),Helper,0))</f>
        <v>39.68</v>
      </c>
      <c r="I352" s="91">
        <f>INDEX(Volume,MATCH(ROWS($F$5:$F352),Helper,0))</f>
        <v>21318920</v>
      </c>
      <c r="J352" s="97">
        <f>ROWS($F$5:$F352)</f>
        <v>348</v>
      </c>
      <c r="M352" s="16" t="e">
        <f t="shared" si="24"/>
        <v>#N/A</v>
      </c>
      <c r="N352" s="16" t="e">
        <f t="shared" si="22"/>
        <v>#N/A</v>
      </c>
      <c r="O352" s="72" t="e">
        <f t="shared" ca="1" si="25"/>
        <v>#N/A</v>
      </c>
      <c r="P352" s="100" t="e">
        <f>AVERAGE(INDEX($H$5:$H$1012,M352):INDEX($H$5:$H$1012,N352))</f>
        <v>#N/A</v>
      </c>
      <c r="Q352" s="101" t="e">
        <f>AVERAGE(INDEX($I$5:$I$1012,M352):INDEX($I$5:$I$1012,N352))</f>
        <v>#N/A</v>
      </c>
    </row>
    <row r="353" spans="2:17" x14ac:dyDescent="0.25">
      <c r="B353" s="62">
        <v>42230</v>
      </c>
      <c r="C353" s="70">
        <v>47</v>
      </c>
      <c r="D353" s="69">
        <v>21460830</v>
      </c>
      <c r="E353" s="66" t="s">
        <v>81</v>
      </c>
      <c r="F353" s="16">
        <f t="shared" si="23"/>
        <v>660</v>
      </c>
      <c r="G353" s="67" cm="1">
        <f t="array" ref="G353">INDEX(Date,MATCH(ROWS($F$5:$F353),Helper,0))</f>
        <v>41780</v>
      </c>
      <c r="H353" s="85">
        <f>INDEX(Price,MATCH(ROWS($F$5:$F353),Helper,0))</f>
        <v>40.35</v>
      </c>
      <c r="I353" s="91">
        <f>INDEX(Volume,MATCH(ROWS($F$5:$F353),Helper,0))</f>
        <v>22377460</v>
      </c>
      <c r="J353" s="97">
        <f>ROWS($F$5:$F353)</f>
        <v>349</v>
      </c>
      <c r="M353" s="16" t="e">
        <f t="shared" si="24"/>
        <v>#N/A</v>
      </c>
      <c r="N353" s="16" t="e">
        <f t="shared" si="22"/>
        <v>#N/A</v>
      </c>
      <c r="O353" s="72" t="e">
        <f t="shared" ca="1" si="25"/>
        <v>#N/A</v>
      </c>
      <c r="P353" s="100" t="e">
        <f>AVERAGE(INDEX($H$5:$H$1012,M353):INDEX($H$5:$H$1012,N353))</f>
        <v>#N/A</v>
      </c>
      <c r="Q353" s="101" t="e">
        <f>AVERAGE(INDEX($I$5:$I$1012,M353):INDEX($I$5:$I$1012,N353))</f>
        <v>#N/A</v>
      </c>
    </row>
    <row r="354" spans="2:17" x14ac:dyDescent="0.25">
      <c r="B354" s="62">
        <v>42229</v>
      </c>
      <c r="C354" s="70">
        <v>46.73</v>
      </c>
      <c r="D354" s="69">
        <v>22612650</v>
      </c>
      <c r="E354" s="66" t="s">
        <v>81</v>
      </c>
      <c r="F354" s="16">
        <f t="shared" si="23"/>
        <v>659</v>
      </c>
      <c r="G354" s="67" cm="1">
        <f t="array" ref="G354">INDEX(Date,MATCH(ROWS($F$5:$F354),Helper,0))</f>
        <v>41781</v>
      </c>
      <c r="H354" s="85">
        <f>INDEX(Price,MATCH(ROWS($F$5:$F354),Helper,0))</f>
        <v>40.1</v>
      </c>
      <c r="I354" s="91">
        <f>INDEX(Volume,MATCH(ROWS($F$5:$F354),Helper,0))</f>
        <v>20201010</v>
      </c>
      <c r="J354" s="97">
        <f>ROWS($F$5:$F354)</f>
        <v>350</v>
      </c>
      <c r="M354" s="16" t="e">
        <f t="shared" si="24"/>
        <v>#N/A</v>
      </c>
      <c r="N354" s="16" t="e">
        <f t="shared" si="22"/>
        <v>#N/A</v>
      </c>
      <c r="O354" s="72" t="e">
        <f t="shared" ca="1" si="25"/>
        <v>#N/A</v>
      </c>
      <c r="P354" s="100" t="e">
        <f>AVERAGE(INDEX($H$5:$H$1012,M354):INDEX($H$5:$H$1012,N354))</f>
        <v>#N/A</v>
      </c>
      <c r="Q354" s="101" t="e">
        <f>AVERAGE(INDEX($I$5:$I$1012,M354):INDEX($I$5:$I$1012,N354))</f>
        <v>#N/A</v>
      </c>
    </row>
    <row r="355" spans="2:17" x14ac:dyDescent="0.25">
      <c r="B355" s="62">
        <v>42228</v>
      </c>
      <c r="C355" s="70">
        <v>46.74</v>
      </c>
      <c r="D355" s="69">
        <v>30184710</v>
      </c>
      <c r="E355" s="66" t="s">
        <v>81</v>
      </c>
      <c r="F355" s="16">
        <f t="shared" si="23"/>
        <v>658</v>
      </c>
      <c r="G355" s="67" cm="1">
        <f t="array" ref="G355">INDEX(Date,MATCH(ROWS($F$5:$F355),Helper,0))</f>
        <v>41782</v>
      </c>
      <c r="H355" s="85">
        <f>INDEX(Price,MATCH(ROWS($F$5:$F355),Helper,0))</f>
        <v>40.119999999999997</v>
      </c>
      <c r="I355" s="91">
        <f>INDEX(Volume,MATCH(ROWS($F$5:$F355),Helper,0))</f>
        <v>18013300</v>
      </c>
      <c r="J355" s="97">
        <f>ROWS($F$5:$F355)</f>
        <v>351</v>
      </c>
      <c r="M355" s="16" t="e">
        <f t="shared" si="24"/>
        <v>#N/A</v>
      </c>
      <c r="N355" s="16" t="e">
        <f t="shared" si="22"/>
        <v>#N/A</v>
      </c>
      <c r="O355" s="72" t="e">
        <f t="shared" ca="1" si="25"/>
        <v>#N/A</v>
      </c>
      <c r="P355" s="100" t="e">
        <f>AVERAGE(INDEX($H$5:$H$1012,M355):INDEX($H$5:$H$1012,N355))</f>
        <v>#N/A</v>
      </c>
      <c r="Q355" s="101" t="e">
        <f>AVERAGE(INDEX($I$5:$I$1012,M355):INDEX($I$5:$I$1012,N355))</f>
        <v>#N/A</v>
      </c>
    </row>
    <row r="356" spans="2:17" x14ac:dyDescent="0.25">
      <c r="B356" s="62">
        <v>42227</v>
      </c>
      <c r="C356" s="70">
        <v>46.41</v>
      </c>
      <c r="D356" s="69">
        <v>28757610</v>
      </c>
      <c r="E356" s="66" t="s">
        <v>81</v>
      </c>
      <c r="F356" s="16">
        <f t="shared" si="23"/>
        <v>657</v>
      </c>
      <c r="G356" s="67" cm="1">
        <f t="array" ref="G356">INDEX(Date,MATCH(ROWS($F$5:$F356),Helper,0))</f>
        <v>41786</v>
      </c>
      <c r="H356" s="85">
        <f>INDEX(Price,MATCH(ROWS($F$5:$F356),Helper,0))</f>
        <v>40.19</v>
      </c>
      <c r="I356" s="91">
        <f>INDEX(Volume,MATCH(ROWS($F$5:$F356),Helper,0))</f>
        <v>26160450</v>
      </c>
      <c r="J356" s="97">
        <f>ROWS($F$5:$F356)</f>
        <v>352</v>
      </c>
      <c r="M356" s="16" t="e">
        <f t="shared" si="24"/>
        <v>#N/A</v>
      </c>
      <c r="N356" s="16" t="e">
        <f t="shared" si="22"/>
        <v>#N/A</v>
      </c>
      <c r="O356" s="72" t="e">
        <f t="shared" ca="1" si="25"/>
        <v>#N/A</v>
      </c>
      <c r="P356" s="100" t="e">
        <f>AVERAGE(INDEX($H$5:$H$1012,M356):INDEX($H$5:$H$1012,N356))</f>
        <v>#N/A</v>
      </c>
      <c r="Q356" s="101" t="e">
        <f>AVERAGE(INDEX($I$5:$I$1012,M356):INDEX($I$5:$I$1012,N356))</f>
        <v>#N/A</v>
      </c>
    </row>
    <row r="357" spans="2:17" x14ac:dyDescent="0.25">
      <c r="B357" s="62">
        <v>42226</v>
      </c>
      <c r="C357" s="70">
        <v>47.33</v>
      </c>
      <c r="D357" s="69">
        <v>23045530</v>
      </c>
      <c r="E357" s="66" t="s">
        <v>81</v>
      </c>
      <c r="F357" s="16">
        <f t="shared" si="23"/>
        <v>656</v>
      </c>
      <c r="G357" s="67" cm="1">
        <f t="array" ref="G357">INDEX(Date,MATCH(ROWS($F$5:$F357),Helper,0))</f>
        <v>41787</v>
      </c>
      <c r="H357" s="85">
        <f>INDEX(Price,MATCH(ROWS($F$5:$F357),Helper,0))</f>
        <v>40.01</v>
      </c>
      <c r="I357" s="91">
        <f>INDEX(Volume,MATCH(ROWS($F$5:$F357),Helper,0))</f>
        <v>25711440</v>
      </c>
      <c r="J357" s="97">
        <f>ROWS($F$5:$F357)</f>
        <v>353</v>
      </c>
      <c r="M357" s="16" t="e">
        <f t="shared" si="24"/>
        <v>#N/A</v>
      </c>
      <c r="N357" s="16" t="e">
        <f t="shared" si="22"/>
        <v>#N/A</v>
      </c>
      <c r="O357" s="72" t="e">
        <f t="shared" ca="1" si="25"/>
        <v>#N/A</v>
      </c>
      <c r="P357" s="100" t="e">
        <f>AVERAGE(INDEX($H$5:$H$1012,M357):INDEX($H$5:$H$1012,N357))</f>
        <v>#N/A</v>
      </c>
      <c r="Q357" s="101" t="e">
        <f>AVERAGE(INDEX($I$5:$I$1012,M357):INDEX($I$5:$I$1012,N357))</f>
        <v>#N/A</v>
      </c>
    </row>
    <row r="358" spans="2:17" x14ac:dyDescent="0.25">
      <c r="B358" s="62">
        <v>42223</v>
      </c>
      <c r="C358" s="70">
        <v>46.74</v>
      </c>
      <c r="D358" s="69">
        <v>19158590</v>
      </c>
      <c r="E358" s="66" t="s">
        <v>81</v>
      </c>
      <c r="F358" s="16">
        <f t="shared" si="23"/>
        <v>655</v>
      </c>
      <c r="G358" s="67" cm="1">
        <f t="array" ref="G358">INDEX(Date,MATCH(ROWS($F$5:$F358),Helper,0))</f>
        <v>41788</v>
      </c>
      <c r="H358" s="85">
        <f>INDEX(Price,MATCH(ROWS($F$5:$F358),Helper,0))</f>
        <v>40.340000000000003</v>
      </c>
      <c r="I358" s="91">
        <f>INDEX(Volume,MATCH(ROWS($F$5:$F358),Helper,0))</f>
        <v>19887140</v>
      </c>
      <c r="J358" s="97">
        <f>ROWS($F$5:$F358)</f>
        <v>354</v>
      </c>
      <c r="M358" s="16" t="e">
        <f t="shared" si="24"/>
        <v>#N/A</v>
      </c>
      <c r="N358" s="16" t="e">
        <f t="shared" si="22"/>
        <v>#N/A</v>
      </c>
      <c r="O358" s="72" t="e">
        <f t="shared" ca="1" si="25"/>
        <v>#N/A</v>
      </c>
      <c r="P358" s="100" t="e">
        <f>AVERAGE(INDEX($H$5:$H$1012,M358):INDEX($H$5:$H$1012,N358))</f>
        <v>#N/A</v>
      </c>
      <c r="Q358" s="101" t="e">
        <f>AVERAGE(INDEX($I$5:$I$1012,M358):INDEX($I$5:$I$1012,N358))</f>
        <v>#N/A</v>
      </c>
    </row>
    <row r="359" spans="2:17" x14ac:dyDescent="0.25">
      <c r="B359" s="62">
        <v>42222</v>
      </c>
      <c r="C359" s="70">
        <v>46.62</v>
      </c>
      <c r="D359" s="69">
        <v>27344040</v>
      </c>
      <c r="E359" s="66" t="s">
        <v>81</v>
      </c>
      <c r="F359" s="16">
        <f t="shared" si="23"/>
        <v>654</v>
      </c>
      <c r="G359" s="67" cm="1">
        <f t="array" ref="G359">INDEX(Date,MATCH(ROWS($F$5:$F359),Helper,0))</f>
        <v>41789</v>
      </c>
      <c r="H359" s="85">
        <f>INDEX(Price,MATCH(ROWS($F$5:$F359),Helper,0))</f>
        <v>40.94</v>
      </c>
      <c r="I359" s="91">
        <f>INDEX(Volume,MATCH(ROWS($F$5:$F359),Helper,0))</f>
        <v>34564370</v>
      </c>
      <c r="J359" s="97">
        <f>ROWS($F$5:$F359)</f>
        <v>355</v>
      </c>
      <c r="M359" s="16" t="e">
        <f t="shared" si="24"/>
        <v>#N/A</v>
      </c>
      <c r="N359" s="16" t="e">
        <f t="shared" si="22"/>
        <v>#N/A</v>
      </c>
      <c r="O359" s="72" t="e">
        <f t="shared" ca="1" si="25"/>
        <v>#N/A</v>
      </c>
      <c r="P359" s="100" t="e">
        <f>AVERAGE(INDEX($H$5:$H$1012,M359):INDEX($H$5:$H$1012,N359))</f>
        <v>#N/A</v>
      </c>
      <c r="Q359" s="101" t="e">
        <f>AVERAGE(INDEX($I$5:$I$1012,M359):INDEX($I$5:$I$1012,N359))</f>
        <v>#N/A</v>
      </c>
    </row>
    <row r="360" spans="2:17" x14ac:dyDescent="0.25">
      <c r="B360" s="62">
        <v>42221</v>
      </c>
      <c r="C360" s="70">
        <v>47.58</v>
      </c>
      <c r="D360" s="69">
        <v>27003740</v>
      </c>
      <c r="E360" s="66" t="s">
        <v>81</v>
      </c>
      <c r="F360" s="16">
        <f t="shared" si="23"/>
        <v>653</v>
      </c>
      <c r="G360" s="67" cm="1">
        <f t="array" ref="G360">INDEX(Date,MATCH(ROWS($F$5:$F360),Helper,0))</f>
        <v>41792</v>
      </c>
      <c r="H360" s="85">
        <f>INDEX(Price,MATCH(ROWS($F$5:$F360),Helper,0))</f>
        <v>40.79</v>
      </c>
      <c r="I360" s="91">
        <f>INDEX(Volume,MATCH(ROWS($F$5:$F360),Helper,0))</f>
        <v>18493950</v>
      </c>
      <c r="J360" s="97">
        <f>ROWS($F$5:$F360)</f>
        <v>356</v>
      </c>
      <c r="M360" s="16" t="e">
        <f t="shared" si="24"/>
        <v>#N/A</v>
      </c>
      <c r="N360" s="16" t="e">
        <f t="shared" si="22"/>
        <v>#N/A</v>
      </c>
      <c r="O360" s="72" t="e">
        <f t="shared" ca="1" si="25"/>
        <v>#N/A</v>
      </c>
      <c r="P360" s="100" t="e">
        <f>AVERAGE(INDEX($H$5:$H$1012,M360):INDEX($H$5:$H$1012,N360))</f>
        <v>#N/A</v>
      </c>
      <c r="Q360" s="101" t="e">
        <f>AVERAGE(INDEX($I$5:$I$1012,M360):INDEX($I$5:$I$1012,N360))</f>
        <v>#N/A</v>
      </c>
    </row>
    <row r="361" spans="2:17" x14ac:dyDescent="0.25">
      <c r="B361" s="62">
        <v>42220</v>
      </c>
      <c r="C361" s="70">
        <v>47.54</v>
      </c>
      <c r="D361" s="69">
        <v>33306110</v>
      </c>
      <c r="E361" s="66" t="s">
        <v>81</v>
      </c>
      <c r="F361" s="16">
        <f t="shared" si="23"/>
        <v>652</v>
      </c>
      <c r="G361" s="67" cm="1">
        <f t="array" ref="G361">INDEX(Date,MATCH(ROWS($F$5:$F361),Helper,0))</f>
        <v>41793</v>
      </c>
      <c r="H361" s="85">
        <f>INDEX(Price,MATCH(ROWS($F$5:$F361),Helper,0))</f>
        <v>40.29</v>
      </c>
      <c r="I361" s="91">
        <f>INDEX(Volume,MATCH(ROWS($F$5:$F361),Helper,0))</f>
        <v>18041370</v>
      </c>
      <c r="J361" s="97">
        <f>ROWS($F$5:$F361)</f>
        <v>357</v>
      </c>
      <c r="M361" s="16" t="e">
        <f t="shared" si="24"/>
        <v>#N/A</v>
      </c>
      <c r="N361" s="16" t="e">
        <f t="shared" si="22"/>
        <v>#N/A</v>
      </c>
      <c r="O361" s="72" t="e">
        <f t="shared" ca="1" si="25"/>
        <v>#N/A</v>
      </c>
      <c r="P361" s="100" t="e">
        <f>AVERAGE(INDEX($H$5:$H$1012,M361):INDEX($H$5:$H$1012,N361))</f>
        <v>#N/A</v>
      </c>
      <c r="Q361" s="101" t="e">
        <f>AVERAGE(INDEX($I$5:$I$1012,M361):INDEX($I$5:$I$1012,N361))</f>
        <v>#N/A</v>
      </c>
    </row>
    <row r="362" spans="2:17" x14ac:dyDescent="0.25">
      <c r="B362" s="62">
        <v>42219</v>
      </c>
      <c r="C362" s="70">
        <v>46.81</v>
      </c>
      <c r="D362" s="69">
        <v>23919340</v>
      </c>
      <c r="E362" s="66" t="s">
        <v>81</v>
      </c>
      <c r="F362" s="16">
        <f t="shared" si="23"/>
        <v>651</v>
      </c>
      <c r="G362" s="67" cm="1">
        <f t="array" ref="G362">INDEX(Date,MATCH(ROWS($F$5:$F362),Helper,0))</f>
        <v>41794</v>
      </c>
      <c r="H362" s="85">
        <f>INDEX(Price,MATCH(ROWS($F$5:$F362),Helper,0))</f>
        <v>40.32</v>
      </c>
      <c r="I362" s="91">
        <f>INDEX(Volume,MATCH(ROWS($F$5:$F362),Helper,0))</f>
        <v>23198020</v>
      </c>
      <c r="J362" s="97">
        <f>ROWS($F$5:$F362)</f>
        <v>358</v>
      </c>
      <c r="M362" s="16" t="e">
        <f t="shared" si="24"/>
        <v>#N/A</v>
      </c>
      <c r="N362" s="16" t="e">
        <f t="shared" si="22"/>
        <v>#N/A</v>
      </c>
      <c r="O362" s="72" t="e">
        <f t="shared" ca="1" si="25"/>
        <v>#N/A</v>
      </c>
      <c r="P362" s="100" t="e">
        <f>AVERAGE(INDEX($H$5:$H$1012,M362):INDEX($H$5:$H$1012,N362))</f>
        <v>#N/A</v>
      </c>
      <c r="Q362" s="101" t="e">
        <f>AVERAGE(INDEX($I$5:$I$1012,M362):INDEX($I$5:$I$1012,N362))</f>
        <v>#N/A</v>
      </c>
    </row>
    <row r="363" spans="2:17" x14ac:dyDescent="0.25">
      <c r="B363" s="62">
        <v>42216</v>
      </c>
      <c r="C363" s="70">
        <v>46.7</v>
      </c>
      <c r="D363" s="69">
        <v>31192430</v>
      </c>
      <c r="E363" s="66" t="s">
        <v>81</v>
      </c>
      <c r="F363" s="16">
        <f t="shared" si="23"/>
        <v>650</v>
      </c>
      <c r="G363" s="67" cm="1">
        <f t="array" ref="G363">INDEX(Date,MATCH(ROWS($F$5:$F363),Helper,0))</f>
        <v>41795</v>
      </c>
      <c r="H363" s="85">
        <f>INDEX(Price,MATCH(ROWS($F$5:$F363),Helper,0))</f>
        <v>41.21</v>
      </c>
      <c r="I363" s="91">
        <f>INDEX(Volume,MATCH(ROWS($F$5:$F363),Helper,0))</f>
        <v>31839900</v>
      </c>
      <c r="J363" s="97">
        <f>ROWS($F$5:$F363)</f>
        <v>359</v>
      </c>
      <c r="M363" s="16" t="e">
        <f t="shared" si="24"/>
        <v>#N/A</v>
      </c>
      <c r="N363" s="16" t="e">
        <f t="shared" si="22"/>
        <v>#N/A</v>
      </c>
      <c r="O363" s="72" t="e">
        <f t="shared" ca="1" si="25"/>
        <v>#N/A</v>
      </c>
      <c r="P363" s="100" t="e">
        <f>AVERAGE(INDEX($H$5:$H$1012,M363):INDEX($H$5:$H$1012,N363))</f>
        <v>#N/A</v>
      </c>
      <c r="Q363" s="101" t="e">
        <f>AVERAGE(INDEX($I$5:$I$1012,M363):INDEX($I$5:$I$1012,N363))</f>
        <v>#N/A</v>
      </c>
    </row>
    <row r="364" spans="2:17" x14ac:dyDescent="0.25">
      <c r="B364" s="62">
        <v>42215</v>
      </c>
      <c r="C364" s="70">
        <v>46.88</v>
      </c>
      <c r="D364" s="69">
        <v>39755700</v>
      </c>
      <c r="E364" s="66" t="s">
        <v>81</v>
      </c>
      <c r="F364" s="16">
        <f t="shared" si="23"/>
        <v>649</v>
      </c>
      <c r="G364" s="67" cm="1">
        <f t="array" ref="G364">INDEX(Date,MATCH(ROWS($F$5:$F364),Helper,0))</f>
        <v>41796</v>
      </c>
      <c r="H364" s="85">
        <f>INDEX(Price,MATCH(ROWS($F$5:$F364),Helper,0))</f>
        <v>41.48</v>
      </c>
      <c r="I364" s="91">
        <f>INDEX(Volume,MATCH(ROWS($F$5:$F364),Helper,0))</f>
        <v>24042030</v>
      </c>
      <c r="J364" s="97">
        <f>ROWS($F$5:$F364)</f>
        <v>360</v>
      </c>
      <c r="M364" s="16" t="e">
        <f t="shared" si="24"/>
        <v>#N/A</v>
      </c>
      <c r="N364" s="16" t="e">
        <f t="shared" si="22"/>
        <v>#N/A</v>
      </c>
      <c r="O364" s="72" t="e">
        <f t="shared" ca="1" si="25"/>
        <v>#N/A</v>
      </c>
      <c r="P364" s="100" t="e">
        <f>AVERAGE(INDEX($H$5:$H$1012,M364):INDEX($H$5:$H$1012,N364))</f>
        <v>#N/A</v>
      </c>
      <c r="Q364" s="101" t="e">
        <f>AVERAGE(INDEX($I$5:$I$1012,M364):INDEX($I$5:$I$1012,N364))</f>
        <v>#N/A</v>
      </c>
    </row>
    <row r="365" spans="2:17" x14ac:dyDescent="0.25">
      <c r="B365" s="62">
        <v>42214</v>
      </c>
      <c r="C365" s="70">
        <v>46.29</v>
      </c>
      <c r="D365" s="69">
        <v>40924210</v>
      </c>
      <c r="E365" s="66" t="s">
        <v>81</v>
      </c>
      <c r="F365" s="16">
        <f t="shared" si="23"/>
        <v>648</v>
      </c>
      <c r="G365" s="67" cm="1">
        <f t="array" ref="G365">INDEX(Date,MATCH(ROWS($F$5:$F365),Helper,0))</f>
        <v>41799</v>
      </c>
      <c r="H365" s="85">
        <f>INDEX(Price,MATCH(ROWS($F$5:$F365),Helper,0))</f>
        <v>41.27</v>
      </c>
      <c r="I365" s="91">
        <f>INDEX(Volume,MATCH(ROWS($F$5:$F365),Helper,0))</f>
        <v>15011640</v>
      </c>
      <c r="J365" s="97">
        <f>ROWS($F$5:$F365)</f>
        <v>361</v>
      </c>
      <c r="M365" s="16" t="e">
        <f t="shared" si="24"/>
        <v>#N/A</v>
      </c>
      <c r="N365" s="16" t="e">
        <f t="shared" si="22"/>
        <v>#N/A</v>
      </c>
      <c r="O365" s="72" t="e">
        <f t="shared" ca="1" si="25"/>
        <v>#N/A</v>
      </c>
      <c r="P365" s="100" t="e">
        <f>AVERAGE(INDEX($H$5:$H$1012,M365):INDEX($H$5:$H$1012,N365))</f>
        <v>#N/A</v>
      </c>
      <c r="Q365" s="101" t="e">
        <f>AVERAGE(INDEX($I$5:$I$1012,M365):INDEX($I$5:$I$1012,N365))</f>
        <v>#N/A</v>
      </c>
    </row>
    <row r="366" spans="2:17" x14ac:dyDescent="0.25">
      <c r="B366" s="62">
        <v>42213</v>
      </c>
      <c r="C366" s="70">
        <v>45.34</v>
      </c>
      <c r="D366" s="69">
        <v>34309080</v>
      </c>
      <c r="E366" s="66" t="s">
        <v>81</v>
      </c>
      <c r="F366" s="16">
        <f t="shared" si="23"/>
        <v>647</v>
      </c>
      <c r="G366" s="67" cm="1">
        <f t="array" ref="G366">INDEX(Date,MATCH(ROWS($F$5:$F366),Helper,0))</f>
        <v>41800</v>
      </c>
      <c r="H366" s="85">
        <f>INDEX(Price,MATCH(ROWS($F$5:$F366),Helper,0))</f>
        <v>41.11</v>
      </c>
      <c r="I366" s="91">
        <f>INDEX(Volume,MATCH(ROWS($F$5:$F366),Helper,0))</f>
        <v>15002270</v>
      </c>
      <c r="J366" s="97">
        <f>ROWS($F$5:$F366)</f>
        <v>362</v>
      </c>
      <c r="M366" s="16" t="e">
        <f t="shared" si="24"/>
        <v>#N/A</v>
      </c>
      <c r="N366" s="16" t="e">
        <f t="shared" si="22"/>
        <v>#N/A</v>
      </c>
      <c r="O366" s="72" t="e">
        <f t="shared" ca="1" si="25"/>
        <v>#N/A</v>
      </c>
      <c r="P366" s="100" t="e">
        <f>AVERAGE(INDEX($H$5:$H$1012,M366):INDEX($H$5:$H$1012,N366))</f>
        <v>#N/A</v>
      </c>
      <c r="Q366" s="101" t="e">
        <f>AVERAGE(INDEX($I$5:$I$1012,M366):INDEX($I$5:$I$1012,N366))</f>
        <v>#N/A</v>
      </c>
    </row>
    <row r="367" spans="2:17" x14ac:dyDescent="0.25">
      <c r="B367" s="62">
        <v>42212</v>
      </c>
      <c r="C367" s="70">
        <v>45.35</v>
      </c>
      <c r="D367" s="69">
        <v>39472930</v>
      </c>
      <c r="E367" s="66" t="s">
        <v>81</v>
      </c>
      <c r="F367" s="16">
        <f t="shared" si="23"/>
        <v>646</v>
      </c>
      <c r="G367" s="67" cm="1">
        <f t="array" ref="G367">INDEX(Date,MATCH(ROWS($F$5:$F367),Helper,0))</f>
        <v>41801</v>
      </c>
      <c r="H367" s="85">
        <f>INDEX(Price,MATCH(ROWS($F$5:$F367),Helper,0))</f>
        <v>40.86</v>
      </c>
      <c r="I367" s="91">
        <f>INDEX(Volume,MATCH(ROWS($F$5:$F367),Helper,0))</f>
        <v>17635280</v>
      </c>
      <c r="J367" s="97">
        <f>ROWS($F$5:$F367)</f>
        <v>363</v>
      </c>
      <c r="M367" s="16" t="e">
        <f t="shared" si="24"/>
        <v>#N/A</v>
      </c>
      <c r="N367" s="16" t="e">
        <f t="shared" si="22"/>
        <v>#N/A</v>
      </c>
      <c r="O367" s="72" t="e">
        <f t="shared" ca="1" si="25"/>
        <v>#N/A</v>
      </c>
      <c r="P367" s="100" t="e">
        <f>AVERAGE(INDEX($H$5:$H$1012,M367):INDEX($H$5:$H$1012,N367))</f>
        <v>#N/A</v>
      </c>
      <c r="Q367" s="101" t="e">
        <f>AVERAGE(INDEX($I$5:$I$1012,M367):INDEX($I$5:$I$1012,N367))</f>
        <v>#N/A</v>
      </c>
    </row>
    <row r="368" spans="2:17" x14ac:dyDescent="0.25">
      <c r="B368" s="62">
        <v>42209</v>
      </c>
      <c r="C368" s="70">
        <v>45.94</v>
      </c>
      <c r="D368" s="69">
        <v>32304070</v>
      </c>
      <c r="E368" s="66" t="s">
        <v>81</v>
      </c>
      <c r="F368" s="16">
        <f t="shared" si="23"/>
        <v>645</v>
      </c>
      <c r="G368" s="67" cm="1">
        <f t="array" ref="G368">INDEX(Date,MATCH(ROWS($F$5:$F368),Helper,0))</f>
        <v>41802</v>
      </c>
      <c r="H368" s="85">
        <f>INDEX(Price,MATCH(ROWS($F$5:$F368),Helper,0))</f>
        <v>40.58</v>
      </c>
      <c r="I368" s="91">
        <f>INDEX(Volume,MATCH(ROWS($F$5:$F368),Helper,0))</f>
        <v>29812690</v>
      </c>
      <c r="J368" s="97">
        <f>ROWS($F$5:$F368)</f>
        <v>364</v>
      </c>
      <c r="M368" s="16" t="e">
        <f t="shared" si="24"/>
        <v>#N/A</v>
      </c>
      <c r="N368" s="16" t="e">
        <f t="shared" si="22"/>
        <v>#N/A</v>
      </c>
      <c r="O368" s="72" t="e">
        <f t="shared" ca="1" si="25"/>
        <v>#N/A</v>
      </c>
      <c r="P368" s="100" t="e">
        <f>AVERAGE(INDEX($H$5:$H$1012,M368):INDEX($H$5:$H$1012,N368))</f>
        <v>#N/A</v>
      </c>
      <c r="Q368" s="101" t="e">
        <f>AVERAGE(INDEX($I$5:$I$1012,M368):INDEX($I$5:$I$1012,N368))</f>
        <v>#N/A</v>
      </c>
    </row>
    <row r="369" spans="2:17" x14ac:dyDescent="0.25">
      <c r="B369" s="62">
        <v>42208</v>
      </c>
      <c r="C369" s="70">
        <v>46.11</v>
      </c>
      <c r="D369" s="69">
        <v>33708200</v>
      </c>
      <c r="E369" s="66" t="s">
        <v>81</v>
      </c>
      <c r="F369" s="16">
        <f t="shared" si="23"/>
        <v>644</v>
      </c>
      <c r="G369" s="67" cm="1">
        <f t="array" ref="G369">INDEX(Date,MATCH(ROWS($F$5:$F369),Helper,0))</f>
        <v>41803</v>
      </c>
      <c r="H369" s="85">
        <f>INDEX(Price,MATCH(ROWS($F$5:$F369),Helper,0))</f>
        <v>41.23</v>
      </c>
      <c r="I369" s="91">
        <f>INDEX(Volume,MATCH(ROWS($F$5:$F369),Helper,0))</f>
        <v>26305900</v>
      </c>
      <c r="J369" s="97">
        <f>ROWS($F$5:$F369)</f>
        <v>365</v>
      </c>
      <c r="M369" s="16" t="e">
        <f t="shared" si="24"/>
        <v>#N/A</v>
      </c>
      <c r="N369" s="16" t="e">
        <f t="shared" si="22"/>
        <v>#N/A</v>
      </c>
      <c r="O369" s="72" t="e">
        <f t="shared" ca="1" si="25"/>
        <v>#N/A</v>
      </c>
      <c r="P369" s="100" t="e">
        <f>AVERAGE(INDEX($H$5:$H$1012,M369):INDEX($H$5:$H$1012,N369))</f>
        <v>#N/A</v>
      </c>
      <c r="Q369" s="101" t="e">
        <f>AVERAGE(INDEX($I$5:$I$1012,M369):INDEX($I$5:$I$1012,N369))</f>
        <v>#N/A</v>
      </c>
    </row>
    <row r="370" spans="2:17" x14ac:dyDescent="0.25">
      <c r="B370" s="62">
        <v>42207</v>
      </c>
      <c r="C370" s="70">
        <v>45.54</v>
      </c>
      <c r="D370" s="69">
        <v>59039160</v>
      </c>
      <c r="E370" s="66" t="s">
        <v>81</v>
      </c>
      <c r="F370" s="16">
        <f t="shared" si="23"/>
        <v>643</v>
      </c>
      <c r="G370" s="67" cm="1">
        <f t="array" ref="G370">INDEX(Date,MATCH(ROWS($F$5:$F370),Helper,0))</f>
        <v>41806</v>
      </c>
      <c r="H370" s="85">
        <f>INDEX(Price,MATCH(ROWS($F$5:$F370),Helper,0))</f>
        <v>41.5</v>
      </c>
      <c r="I370" s="91">
        <f>INDEX(Volume,MATCH(ROWS($F$5:$F370),Helper,0))</f>
        <v>24127410</v>
      </c>
      <c r="J370" s="97">
        <f>ROWS($F$5:$F370)</f>
        <v>366</v>
      </c>
      <c r="M370" s="16" t="e">
        <f t="shared" si="24"/>
        <v>#N/A</v>
      </c>
      <c r="N370" s="16" t="e">
        <f t="shared" si="22"/>
        <v>#N/A</v>
      </c>
      <c r="O370" s="72" t="e">
        <f t="shared" ca="1" si="25"/>
        <v>#N/A</v>
      </c>
      <c r="P370" s="100" t="e">
        <f>AVERAGE(INDEX($H$5:$H$1012,M370):INDEX($H$5:$H$1012,N370))</f>
        <v>#N/A</v>
      </c>
      <c r="Q370" s="101" t="e">
        <f>AVERAGE(INDEX($I$5:$I$1012,M370):INDEX($I$5:$I$1012,N370))</f>
        <v>#N/A</v>
      </c>
    </row>
    <row r="371" spans="2:17" x14ac:dyDescent="0.25">
      <c r="B371" s="62">
        <v>42206</v>
      </c>
      <c r="C371" s="70">
        <v>47.28</v>
      </c>
      <c r="D371" s="69">
        <v>42211210</v>
      </c>
      <c r="E371" s="66" t="s">
        <v>81</v>
      </c>
      <c r="F371" s="16">
        <f t="shared" si="23"/>
        <v>642</v>
      </c>
      <c r="G371" s="67" cm="1">
        <f t="array" ref="G371">INDEX(Date,MATCH(ROWS($F$5:$F371),Helper,0))</f>
        <v>41807</v>
      </c>
      <c r="H371" s="85">
        <f>INDEX(Price,MATCH(ROWS($F$5:$F371),Helper,0))</f>
        <v>41.68</v>
      </c>
      <c r="I371" s="91">
        <f>INDEX(Volume,MATCH(ROWS($F$5:$F371),Helper,0))</f>
        <v>22473060</v>
      </c>
      <c r="J371" s="97">
        <f>ROWS($F$5:$F371)</f>
        <v>367</v>
      </c>
      <c r="M371" s="16" t="e">
        <f t="shared" si="24"/>
        <v>#N/A</v>
      </c>
      <c r="N371" s="16" t="e">
        <f t="shared" si="22"/>
        <v>#N/A</v>
      </c>
      <c r="O371" s="72" t="e">
        <f t="shared" ca="1" si="25"/>
        <v>#N/A</v>
      </c>
      <c r="P371" s="100" t="e">
        <f>AVERAGE(INDEX($H$5:$H$1012,M371):INDEX($H$5:$H$1012,N371))</f>
        <v>#N/A</v>
      </c>
      <c r="Q371" s="101" t="e">
        <f>AVERAGE(INDEX($I$5:$I$1012,M371):INDEX($I$5:$I$1012,N371))</f>
        <v>#N/A</v>
      </c>
    </row>
    <row r="372" spans="2:17" x14ac:dyDescent="0.25">
      <c r="B372" s="62">
        <v>42205</v>
      </c>
      <c r="C372" s="70">
        <v>46.92</v>
      </c>
      <c r="D372" s="69">
        <v>30607770</v>
      </c>
      <c r="E372" s="66" t="s">
        <v>81</v>
      </c>
      <c r="F372" s="16">
        <f t="shared" si="23"/>
        <v>641</v>
      </c>
      <c r="G372" s="67" cm="1">
        <f t="array" ref="G372">INDEX(Date,MATCH(ROWS($F$5:$F372),Helper,0))</f>
        <v>41808</v>
      </c>
      <c r="H372" s="85">
        <f>INDEX(Price,MATCH(ROWS($F$5:$F372),Helper,0))</f>
        <v>41.65</v>
      </c>
      <c r="I372" s="91">
        <f>INDEX(Volume,MATCH(ROWS($F$5:$F372),Helper,0))</f>
        <v>27053740</v>
      </c>
      <c r="J372" s="97">
        <f>ROWS($F$5:$F372)</f>
        <v>368</v>
      </c>
      <c r="M372" s="16" t="e">
        <f t="shared" si="24"/>
        <v>#N/A</v>
      </c>
      <c r="N372" s="16" t="e">
        <f t="shared" si="22"/>
        <v>#N/A</v>
      </c>
      <c r="O372" s="72" t="e">
        <f t="shared" ca="1" si="25"/>
        <v>#N/A</v>
      </c>
      <c r="P372" s="100" t="e">
        <f>AVERAGE(INDEX($H$5:$H$1012,M372):INDEX($H$5:$H$1012,N372))</f>
        <v>#N/A</v>
      </c>
      <c r="Q372" s="101" t="e">
        <f>AVERAGE(INDEX($I$5:$I$1012,M372):INDEX($I$5:$I$1012,N372))</f>
        <v>#N/A</v>
      </c>
    </row>
    <row r="373" spans="2:17" x14ac:dyDescent="0.25">
      <c r="B373" s="62">
        <v>42202</v>
      </c>
      <c r="C373" s="70">
        <v>46.62</v>
      </c>
      <c r="D373" s="69">
        <v>29454740</v>
      </c>
      <c r="E373" s="66" t="s">
        <v>81</v>
      </c>
      <c r="F373" s="16">
        <f t="shared" si="23"/>
        <v>640</v>
      </c>
      <c r="G373" s="67" cm="1">
        <f t="array" ref="G373">INDEX(Date,MATCH(ROWS($F$5:$F373),Helper,0))</f>
        <v>41809</v>
      </c>
      <c r="H373" s="85">
        <f>INDEX(Price,MATCH(ROWS($F$5:$F373),Helper,0))</f>
        <v>41.51</v>
      </c>
      <c r="I373" s="91">
        <f>INDEX(Volume,MATCH(ROWS($F$5:$F373),Helper,0))</f>
        <v>19828190</v>
      </c>
      <c r="J373" s="97">
        <f>ROWS($F$5:$F373)</f>
        <v>369</v>
      </c>
      <c r="M373" s="16" t="e">
        <f t="shared" si="24"/>
        <v>#N/A</v>
      </c>
      <c r="N373" s="16" t="e">
        <f t="shared" si="22"/>
        <v>#N/A</v>
      </c>
      <c r="O373" s="72" t="e">
        <f t="shared" ca="1" si="25"/>
        <v>#N/A</v>
      </c>
      <c r="P373" s="100" t="e">
        <f>AVERAGE(INDEX($H$5:$H$1012,M373):INDEX($H$5:$H$1012,N373))</f>
        <v>#N/A</v>
      </c>
      <c r="Q373" s="101" t="e">
        <f>AVERAGE(INDEX($I$5:$I$1012,M373):INDEX($I$5:$I$1012,N373))</f>
        <v>#N/A</v>
      </c>
    </row>
    <row r="374" spans="2:17" x14ac:dyDescent="0.25">
      <c r="B374" s="62">
        <v>42201</v>
      </c>
      <c r="C374" s="70">
        <v>46.66</v>
      </c>
      <c r="D374" s="69">
        <v>26254220</v>
      </c>
      <c r="E374" s="66" t="s">
        <v>81</v>
      </c>
      <c r="F374" s="16">
        <f t="shared" si="23"/>
        <v>639</v>
      </c>
      <c r="G374" s="67" cm="1">
        <f t="array" ref="G374">INDEX(Date,MATCH(ROWS($F$5:$F374),Helper,0))</f>
        <v>41810</v>
      </c>
      <c r="H374" s="85">
        <f>INDEX(Price,MATCH(ROWS($F$5:$F374),Helper,0))</f>
        <v>41.68</v>
      </c>
      <c r="I374" s="91">
        <f>INDEX(Volume,MATCH(ROWS($F$5:$F374),Helper,0))</f>
        <v>47760950</v>
      </c>
      <c r="J374" s="97">
        <f>ROWS($F$5:$F374)</f>
        <v>370</v>
      </c>
      <c r="M374" s="16" t="e">
        <f t="shared" si="24"/>
        <v>#N/A</v>
      </c>
      <c r="N374" s="16" t="e">
        <f t="shared" si="22"/>
        <v>#N/A</v>
      </c>
      <c r="O374" s="72" t="e">
        <f t="shared" ca="1" si="25"/>
        <v>#N/A</v>
      </c>
      <c r="P374" s="100" t="e">
        <f>AVERAGE(INDEX($H$5:$H$1012,M374):INDEX($H$5:$H$1012,N374))</f>
        <v>#N/A</v>
      </c>
      <c r="Q374" s="101" t="e">
        <f>AVERAGE(INDEX($I$5:$I$1012,M374):INDEX($I$5:$I$1012,N374))</f>
        <v>#N/A</v>
      </c>
    </row>
    <row r="375" spans="2:17" x14ac:dyDescent="0.25">
      <c r="B375" s="62">
        <v>42200</v>
      </c>
      <c r="C375" s="70">
        <v>45.76</v>
      </c>
      <c r="D375" s="69">
        <v>26619810</v>
      </c>
      <c r="E375" s="66" t="s">
        <v>81</v>
      </c>
      <c r="F375" s="16">
        <f t="shared" si="23"/>
        <v>638</v>
      </c>
      <c r="G375" s="67" cm="1">
        <f t="array" ref="G375">INDEX(Date,MATCH(ROWS($F$5:$F375),Helper,0))</f>
        <v>41813</v>
      </c>
      <c r="H375" s="85">
        <f>INDEX(Price,MATCH(ROWS($F$5:$F375),Helper,0))</f>
        <v>41.99</v>
      </c>
      <c r="I375" s="91">
        <f>INDEX(Volume,MATCH(ROWS($F$5:$F375),Helper,0))</f>
        <v>18731430</v>
      </c>
      <c r="J375" s="97">
        <f>ROWS($F$5:$F375)</f>
        <v>371</v>
      </c>
      <c r="M375" s="16" t="e">
        <f t="shared" si="24"/>
        <v>#N/A</v>
      </c>
      <c r="N375" s="16" t="e">
        <f t="shared" si="22"/>
        <v>#N/A</v>
      </c>
      <c r="O375" s="72" t="e">
        <f t="shared" ca="1" si="25"/>
        <v>#N/A</v>
      </c>
      <c r="P375" s="100" t="e">
        <f>AVERAGE(INDEX($H$5:$H$1012,M375):INDEX($H$5:$H$1012,N375))</f>
        <v>#N/A</v>
      </c>
      <c r="Q375" s="101" t="e">
        <f>AVERAGE(INDEX($I$5:$I$1012,M375):INDEX($I$5:$I$1012,N375))</f>
        <v>#N/A</v>
      </c>
    </row>
    <row r="376" spans="2:17" x14ac:dyDescent="0.25">
      <c r="B376" s="62">
        <v>42199</v>
      </c>
      <c r="C376" s="70">
        <v>45.62</v>
      </c>
      <c r="D376" s="69">
        <v>22865770</v>
      </c>
      <c r="E376" s="66" t="s">
        <v>81</v>
      </c>
      <c r="F376" s="16">
        <f t="shared" si="23"/>
        <v>637</v>
      </c>
      <c r="G376" s="67" cm="1">
        <f t="array" ref="G376">INDEX(Date,MATCH(ROWS($F$5:$F376),Helper,0))</f>
        <v>41814</v>
      </c>
      <c r="H376" s="85">
        <f>INDEX(Price,MATCH(ROWS($F$5:$F376),Helper,0))</f>
        <v>41.744999999999997</v>
      </c>
      <c r="I376" s="91">
        <f>INDEX(Volume,MATCH(ROWS($F$5:$F376),Helper,0))</f>
        <v>26499460</v>
      </c>
      <c r="J376" s="97">
        <f>ROWS($F$5:$F376)</f>
        <v>372</v>
      </c>
      <c r="M376" s="16" t="e">
        <f t="shared" si="24"/>
        <v>#N/A</v>
      </c>
      <c r="N376" s="16" t="e">
        <f t="shared" si="22"/>
        <v>#N/A</v>
      </c>
      <c r="O376" s="72" t="e">
        <f t="shared" ca="1" si="25"/>
        <v>#N/A</v>
      </c>
      <c r="P376" s="100" t="e">
        <f>AVERAGE(INDEX($H$5:$H$1012,M376):INDEX($H$5:$H$1012,N376))</f>
        <v>#N/A</v>
      </c>
      <c r="Q376" s="101" t="e">
        <f>AVERAGE(INDEX($I$5:$I$1012,M376):INDEX($I$5:$I$1012,N376))</f>
        <v>#N/A</v>
      </c>
    </row>
    <row r="377" spans="2:17" x14ac:dyDescent="0.25">
      <c r="B377" s="62">
        <v>42198</v>
      </c>
      <c r="C377" s="70">
        <v>45.54</v>
      </c>
      <c r="D377" s="69">
        <v>27875670</v>
      </c>
      <c r="E377" s="66" t="s">
        <v>81</v>
      </c>
      <c r="F377" s="16">
        <f t="shared" si="23"/>
        <v>636</v>
      </c>
      <c r="G377" s="67" cm="1">
        <f t="array" ref="G377">INDEX(Date,MATCH(ROWS($F$5:$F377),Helper,0))</f>
        <v>41815</v>
      </c>
      <c r="H377" s="85">
        <f>INDEX(Price,MATCH(ROWS($F$5:$F377),Helper,0))</f>
        <v>42.03</v>
      </c>
      <c r="I377" s="91">
        <f>INDEX(Volume,MATCH(ROWS($F$5:$F377),Helper,0))</f>
        <v>20038340</v>
      </c>
      <c r="J377" s="97">
        <f>ROWS($F$5:$F377)</f>
        <v>373</v>
      </c>
      <c r="M377" s="16" t="e">
        <f t="shared" si="24"/>
        <v>#N/A</v>
      </c>
      <c r="N377" s="16" t="e">
        <f t="shared" si="22"/>
        <v>#N/A</v>
      </c>
      <c r="O377" s="72" t="e">
        <f t="shared" ca="1" si="25"/>
        <v>#N/A</v>
      </c>
      <c r="P377" s="100" t="e">
        <f>AVERAGE(INDEX($H$5:$H$1012,M377):INDEX($H$5:$H$1012,N377))</f>
        <v>#N/A</v>
      </c>
      <c r="Q377" s="101" t="e">
        <f>AVERAGE(INDEX($I$5:$I$1012,M377):INDEX($I$5:$I$1012,N377))</f>
        <v>#N/A</v>
      </c>
    </row>
    <row r="378" spans="2:17" x14ac:dyDescent="0.25">
      <c r="B378" s="62">
        <v>42195</v>
      </c>
      <c r="C378" s="70">
        <v>44.61</v>
      </c>
      <c r="D378" s="69">
        <v>25365530</v>
      </c>
      <c r="E378" s="66" t="s">
        <v>81</v>
      </c>
      <c r="F378" s="16">
        <f t="shared" si="23"/>
        <v>635</v>
      </c>
      <c r="G378" s="67" cm="1">
        <f t="array" ref="G378">INDEX(Date,MATCH(ROWS($F$5:$F378),Helper,0))</f>
        <v>41816</v>
      </c>
      <c r="H378" s="85">
        <f>INDEX(Price,MATCH(ROWS($F$5:$F378),Helper,0))</f>
        <v>41.72</v>
      </c>
      <c r="I378" s="91">
        <f>INDEX(Volume,MATCH(ROWS($F$5:$F378),Helper,0))</f>
        <v>23604390</v>
      </c>
      <c r="J378" s="97">
        <f>ROWS($F$5:$F378)</f>
        <v>374</v>
      </c>
      <c r="M378" s="16" t="e">
        <f t="shared" si="24"/>
        <v>#N/A</v>
      </c>
      <c r="N378" s="16" t="e">
        <f t="shared" si="22"/>
        <v>#N/A</v>
      </c>
      <c r="O378" s="72" t="e">
        <f t="shared" ca="1" si="25"/>
        <v>#N/A</v>
      </c>
      <c r="P378" s="100" t="e">
        <f>AVERAGE(INDEX($H$5:$H$1012,M378):INDEX($H$5:$H$1012,N378))</f>
        <v>#N/A</v>
      </c>
      <c r="Q378" s="101" t="e">
        <f>AVERAGE(INDEX($I$5:$I$1012,M378):INDEX($I$5:$I$1012,N378))</f>
        <v>#N/A</v>
      </c>
    </row>
    <row r="379" spans="2:17" x14ac:dyDescent="0.25">
      <c r="B379" s="62">
        <v>42194</v>
      </c>
      <c r="C379" s="70">
        <v>44.52</v>
      </c>
      <c r="D379" s="69">
        <v>32404100</v>
      </c>
      <c r="E379" s="66" t="s">
        <v>81</v>
      </c>
      <c r="F379" s="16">
        <f t="shared" si="23"/>
        <v>634</v>
      </c>
      <c r="G379" s="67" cm="1">
        <f t="array" ref="G379">INDEX(Date,MATCH(ROWS($F$5:$F379),Helper,0))</f>
        <v>41817</v>
      </c>
      <c r="H379" s="85">
        <f>INDEX(Price,MATCH(ROWS($F$5:$F379),Helper,0))</f>
        <v>42.25</v>
      </c>
      <c r="I379" s="91">
        <f>INDEX(Volume,MATCH(ROWS($F$5:$F379),Helper,0))</f>
        <v>70385440</v>
      </c>
      <c r="J379" s="97">
        <f>ROWS($F$5:$F379)</f>
        <v>375</v>
      </c>
      <c r="M379" s="16" t="e">
        <f t="shared" si="24"/>
        <v>#N/A</v>
      </c>
      <c r="N379" s="16" t="e">
        <f t="shared" si="22"/>
        <v>#N/A</v>
      </c>
      <c r="O379" s="72" t="e">
        <f t="shared" ca="1" si="25"/>
        <v>#N/A</v>
      </c>
      <c r="P379" s="100" t="e">
        <f>AVERAGE(INDEX($H$5:$H$1012,M379):INDEX($H$5:$H$1012,N379))</f>
        <v>#N/A</v>
      </c>
      <c r="Q379" s="101" t="e">
        <f>AVERAGE(INDEX($I$5:$I$1012,M379):INDEX($I$5:$I$1012,N379))</f>
        <v>#N/A</v>
      </c>
    </row>
    <row r="380" spans="2:17" x14ac:dyDescent="0.25">
      <c r="B380" s="62">
        <v>42193</v>
      </c>
      <c r="C380" s="70">
        <v>44.24</v>
      </c>
      <c r="D380" s="69">
        <v>39761460</v>
      </c>
      <c r="E380" s="66" t="s">
        <v>81</v>
      </c>
      <c r="F380" s="16">
        <f t="shared" si="23"/>
        <v>633</v>
      </c>
      <c r="G380" s="67" cm="1">
        <f t="array" ref="G380">INDEX(Date,MATCH(ROWS($F$5:$F380),Helper,0))</f>
        <v>41820</v>
      </c>
      <c r="H380" s="85">
        <f>INDEX(Price,MATCH(ROWS($F$5:$F380),Helper,0))</f>
        <v>41.7</v>
      </c>
      <c r="I380" s="91">
        <f>INDEX(Volume,MATCH(ROWS($F$5:$F380),Helper,0))</f>
        <v>30790300</v>
      </c>
      <c r="J380" s="97">
        <f>ROWS($F$5:$F380)</f>
        <v>376</v>
      </c>
      <c r="M380" s="16" t="e">
        <f t="shared" si="24"/>
        <v>#N/A</v>
      </c>
      <c r="N380" s="16" t="e">
        <f t="shared" si="22"/>
        <v>#N/A</v>
      </c>
      <c r="O380" s="72" t="e">
        <f t="shared" ca="1" si="25"/>
        <v>#N/A</v>
      </c>
      <c r="P380" s="100" t="e">
        <f>AVERAGE(INDEX($H$5:$H$1012,M380):INDEX($H$5:$H$1012,N380))</f>
        <v>#N/A</v>
      </c>
      <c r="Q380" s="101" t="e">
        <f>AVERAGE(INDEX($I$5:$I$1012,M380):INDEX($I$5:$I$1012,N380))</f>
        <v>#N/A</v>
      </c>
    </row>
    <row r="381" spans="2:17" x14ac:dyDescent="0.25">
      <c r="B381" s="62">
        <v>42192</v>
      </c>
      <c r="C381" s="70">
        <v>44.3</v>
      </c>
      <c r="D381" s="69">
        <v>36420230</v>
      </c>
      <c r="E381" s="66" t="s">
        <v>81</v>
      </c>
      <c r="F381" s="16">
        <f t="shared" si="23"/>
        <v>632</v>
      </c>
      <c r="G381" s="67" cm="1">
        <f t="array" ref="G381">INDEX(Date,MATCH(ROWS($F$5:$F381),Helper,0))</f>
        <v>41821</v>
      </c>
      <c r="H381" s="85">
        <f>INDEX(Price,MATCH(ROWS($F$5:$F381),Helper,0))</f>
        <v>41.87</v>
      </c>
      <c r="I381" s="91">
        <f>INDEX(Volume,MATCH(ROWS($F$5:$F381),Helper,0))</f>
        <v>26916950</v>
      </c>
      <c r="J381" s="97">
        <f>ROWS($F$5:$F381)</f>
        <v>377</v>
      </c>
      <c r="M381" s="16" t="e">
        <f t="shared" si="24"/>
        <v>#N/A</v>
      </c>
      <c r="N381" s="16" t="e">
        <f t="shared" si="22"/>
        <v>#N/A</v>
      </c>
      <c r="O381" s="72" t="e">
        <f t="shared" ca="1" si="25"/>
        <v>#N/A</v>
      </c>
      <c r="P381" s="100" t="e">
        <f>AVERAGE(INDEX($H$5:$H$1012,M381):INDEX($H$5:$H$1012,N381))</f>
        <v>#N/A</v>
      </c>
      <c r="Q381" s="101" t="e">
        <f>AVERAGE(INDEX($I$5:$I$1012,M381):INDEX($I$5:$I$1012,N381))</f>
        <v>#N/A</v>
      </c>
    </row>
    <row r="382" spans="2:17" x14ac:dyDescent="0.25">
      <c r="B382" s="62">
        <v>42191</v>
      </c>
      <c r="C382" s="70">
        <v>44.39</v>
      </c>
      <c r="D382" s="69">
        <v>23025750</v>
      </c>
      <c r="E382" s="66" t="s">
        <v>81</v>
      </c>
      <c r="F382" s="16">
        <f t="shared" si="23"/>
        <v>631</v>
      </c>
      <c r="G382" s="67" cm="1">
        <f t="array" ref="G382">INDEX(Date,MATCH(ROWS($F$5:$F382),Helper,0))</f>
        <v>41822</v>
      </c>
      <c r="H382" s="85">
        <f>INDEX(Price,MATCH(ROWS($F$5:$F382),Helper,0))</f>
        <v>41.9</v>
      </c>
      <c r="I382" s="91">
        <f>INDEX(Volume,MATCH(ROWS($F$5:$F382),Helper,0))</f>
        <v>20208090</v>
      </c>
      <c r="J382" s="97">
        <f>ROWS($F$5:$F382)</f>
        <v>378</v>
      </c>
      <c r="M382" s="16" t="e">
        <f t="shared" si="24"/>
        <v>#N/A</v>
      </c>
      <c r="N382" s="16" t="e">
        <f t="shared" si="22"/>
        <v>#N/A</v>
      </c>
      <c r="O382" s="72" t="e">
        <f t="shared" ca="1" si="25"/>
        <v>#N/A</v>
      </c>
      <c r="P382" s="100" t="e">
        <f>AVERAGE(INDEX($H$5:$H$1012,M382):INDEX($H$5:$H$1012,N382))</f>
        <v>#N/A</v>
      </c>
      <c r="Q382" s="101" t="e">
        <f>AVERAGE(INDEX($I$5:$I$1012,M382):INDEX($I$5:$I$1012,N382))</f>
        <v>#N/A</v>
      </c>
    </row>
    <row r="383" spans="2:17" x14ac:dyDescent="0.25">
      <c r="B383" s="62">
        <v>42187</v>
      </c>
      <c r="C383" s="70">
        <v>44.4</v>
      </c>
      <c r="D383" s="69">
        <v>21743250</v>
      </c>
      <c r="E383" s="66" t="s">
        <v>81</v>
      </c>
      <c r="F383" s="16">
        <f t="shared" si="23"/>
        <v>630</v>
      </c>
      <c r="G383" s="67" cm="1">
        <f t="array" ref="G383">INDEX(Date,MATCH(ROWS($F$5:$F383),Helper,0))</f>
        <v>41823</v>
      </c>
      <c r="H383" s="85">
        <f>INDEX(Price,MATCH(ROWS($F$5:$F383),Helper,0))</f>
        <v>41.8</v>
      </c>
      <c r="I383" s="91">
        <f>INDEX(Volume,MATCH(ROWS($F$5:$F383),Helper,0))</f>
        <v>15969310</v>
      </c>
      <c r="J383" s="97">
        <f>ROWS($F$5:$F383)</f>
        <v>379</v>
      </c>
      <c r="M383" s="16" t="e">
        <f t="shared" si="24"/>
        <v>#N/A</v>
      </c>
      <c r="N383" s="16" t="e">
        <f t="shared" si="22"/>
        <v>#N/A</v>
      </c>
      <c r="O383" s="72" t="e">
        <f t="shared" ca="1" si="25"/>
        <v>#N/A</v>
      </c>
      <c r="P383" s="100" t="e">
        <f>AVERAGE(INDEX($H$5:$H$1012,M383):INDEX($H$5:$H$1012,N383))</f>
        <v>#N/A</v>
      </c>
      <c r="Q383" s="101" t="e">
        <f>AVERAGE(INDEX($I$5:$I$1012,M383):INDEX($I$5:$I$1012,N383))</f>
        <v>#N/A</v>
      </c>
    </row>
    <row r="384" spans="2:17" x14ac:dyDescent="0.25">
      <c r="B384" s="62">
        <v>42186</v>
      </c>
      <c r="C384" s="70">
        <v>44.445</v>
      </c>
      <c r="D384" s="69">
        <v>28339610</v>
      </c>
      <c r="E384" s="66" t="s">
        <v>81</v>
      </c>
      <c r="F384" s="16">
        <f t="shared" si="23"/>
        <v>629</v>
      </c>
      <c r="G384" s="67" cm="1">
        <f t="array" ref="G384">INDEX(Date,MATCH(ROWS($F$5:$F384),Helper,0))</f>
        <v>41827</v>
      </c>
      <c r="H384" s="85">
        <f>INDEX(Price,MATCH(ROWS($F$5:$F384),Helper,0))</f>
        <v>41.99</v>
      </c>
      <c r="I384" s="91">
        <f>INDEX(Volume,MATCH(ROWS($F$5:$F384),Helper,0))</f>
        <v>21896680</v>
      </c>
      <c r="J384" s="97">
        <f>ROWS($F$5:$F384)</f>
        <v>380</v>
      </c>
      <c r="M384" s="16" t="e">
        <f t="shared" si="24"/>
        <v>#N/A</v>
      </c>
      <c r="N384" s="16" t="e">
        <f t="shared" si="22"/>
        <v>#N/A</v>
      </c>
      <c r="O384" s="72" t="e">
        <f t="shared" ca="1" si="25"/>
        <v>#N/A</v>
      </c>
      <c r="P384" s="100" t="e">
        <f>AVERAGE(INDEX($H$5:$H$1012,M384):INDEX($H$5:$H$1012,N384))</f>
        <v>#N/A</v>
      </c>
      <c r="Q384" s="101" t="e">
        <f>AVERAGE(INDEX($I$5:$I$1012,M384):INDEX($I$5:$I$1012,N384))</f>
        <v>#N/A</v>
      </c>
    </row>
    <row r="385" spans="2:17" x14ac:dyDescent="0.25">
      <c r="B385" s="62">
        <v>42185</v>
      </c>
      <c r="C385" s="70">
        <v>44.15</v>
      </c>
      <c r="D385" s="69">
        <v>35943040</v>
      </c>
      <c r="E385" s="66" t="s">
        <v>81</v>
      </c>
      <c r="F385" s="16">
        <f t="shared" si="23"/>
        <v>628</v>
      </c>
      <c r="G385" s="67" cm="1">
        <f t="array" ref="G385">INDEX(Date,MATCH(ROWS($F$5:$F385),Helper,0))</f>
        <v>41828</v>
      </c>
      <c r="H385" s="85">
        <f>INDEX(Price,MATCH(ROWS($F$5:$F385),Helper,0))</f>
        <v>41.78</v>
      </c>
      <c r="I385" s="91">
        <f>INDEX(Volume,MATCH(ROWS($F$5:$F385),Helper,0))</f>
        <v>31218210</v>
      </c>
      <c r="J385" s="97">
        <f>ROWS($F$5:$F385)</f>
        <v>381</v>
      </c>
      <c r="M385" s="16" t="e">
        <f t="shared" si="24"/>
        <v>#N/A</v>
      </c>
      <c r="N385" s="16" t="e">
        <f t="shared" si="22"/>
        <v>#N/A</v>
      </c>
      <c r="O385" s="72" t="e">
        <f t="shared" ca="1" si="25"/>
        <v>#N/A</v>
      </c>
      <c r="P385" s="100" t="e">
        <f>AVERAGE(INDEX($H$5:$H$1012,M385):INDEX($H$5:$H$1012,N385))</f>
        <v>#N/A</v>
      </c>
      <c r="Q385" s="101" t="e">
        <f>AVERAGE(INDEX($I$5:$I$1012,M385):INDEX($I$5:$I$1012,N385))</f>
        <v>#N/A</v>
      </c>
    </row>
    <row r="386" spans="2:17" x14ac:dyDescent="0.25">
      <c r="B386" s="62">
        <v>42184</v>
      </c>
      <c r="C386" s="70">
        <v>44.37</v>
      </c>
      <c r="D386" s="69">
        <v>34004400</v>
      </c>
      <c r="E386" s="66" t="s">
        <v>81</v>
      </c>
      <c r="F386" s="16">
        <f t="shared" si="23"/>
        <v>627</v>
      </c>
      <c r="G386" s="67" cm="1">
        <f t="array" ref="G386">INDEX(Date,MATCH(ROWS($F$5:$F386),Helper,0))</f>
        <v>41829</v>
      </c>
      <c r="H386" s="85">
        <f>INDEX(Price,MATCH(ROWS($F$5:$F386),Helper,0))</f>
        <v>41.67</v>
      </c>
      <c r="I386" s="91">
        <f>INDEX(Volume,MATCH(ROWS($F$5:$F386),Helper,0))</f>
        <v>18374910</v>
      </c>
      <c r="J386" s="97">
        <f>ROWS($F$5:$F386)</f>
        <v>382</v>
      </c>
      <c r="M386" s="16" t="e">
        <f t="shared" si="24"/>
        <v>#N/A</v>
      </c>
      <c r="N386" s="16" t="e">
        <f t="shared" si="22"/>
        <v>#N/A</v>
      </c>
      <c r="O386" s="72" t="e">
        <f t="shared" ca="1" si="25"/>
        <v>#N/A</v>
      </c>
      <c r="P386" s="100" t="e">
        <f>AVERAGE(INDEX($H$5:$H$1012,M386):INDEX($H$5:$H$1012,N386))</f>
        <v>#N/A</v>
      </c>
      <c r="Q386" s="101" t="e">
        <f>AVERAGE(INDEX($I$5:$I$1012,M386):INDEX($I$5:$I$1012,N386))</f>
        <v>#N/A</v>
      </c>
    </row>
    <row r="387" spans="2:17" x14ac:dyDescent="0.25">
      <c r="B387" s="62">
        <v>42181</v>
      </c>
      <c r="C387" s="70">
        <v>45.26</v>
      </c>
      <c r="D387" s="69">
        <v>49757070</v>
      </c>
      <c r="E387" s="66" t="s">
        <v>81</v>
      </c>
      <c r="F387" s="16">
        <f t="shared" si="23"/>
        <v>626</v>
      </c>
      <c r="G387" s="67" cm="1">
        <f t="array" ref="G387">INDEX(Date,MATCH(ROWS($F$5:$F387),Helper,0))</f>
        <v>41830</v>
      </c>
      <c r="H387" s="85">
        <f>INDEX(Price,MATCH(ROWS($F$5:$F387),Helper,0))</f>
        <v>41.685000000000002</v>
      </c>
      <c r="I387" s="91">
        <f>INDEX(Volume,MATCH(ROWS($F$5:$F387),Helper,0))</f>
        <v>21854010</v>
      </c>
      <c r="J387" s="97">
        <f>ROWS($F$5:$F387)</f>
        <v>383</v>
      </c>
      <c r="M387" s="16" t="e">
        <f t="shared" si="24"/>
        <v>#N/A</v>
      </c>
      <c r="N387" s="16" t="e">
        <f t="shared" si="22"/>
        <v>#N/A</v>
      </c>
      <c r="O387" s="72" t="e">
        <f t="shared" ca="1" si="25"/>
        <v>#N/A</v>
      </c>
      <c r="P387" s="100" t="e">
        <f>AVERAGE(INDEX($H$5:$H$1012,M387):INDEX($H$5:$H$1012,N387))</f>
        <v>#N/A</v>
      </c>
      <c r="Q387" s="101" t="e">
        <f>AVERAGE(INDEX($I$5:$I$1012,M387):INDEX($I$5:$I$1012,N387))</f>
        <v>#N/A</v>
      </c>
    </row>
    <row r="388" spans="2:17" x14ac:dyDescent="0.25">
      <c r="B388" s="62">
        <v>42180</v>
      </c>
      <c r="C388" s="70">
        <v>45.65</v>
      </c>
      <c r="D388" s="69">
        <v>20599990</v>
      </c>
      <c r="E388" s="66" t="s">
        <v>81</v>
      </c>
      <c r="F388" s="16">
        <f t="shared" si="23"/>
        <v>625</v>
      </c>
      <c r="G388" s="67" cm="1">
        <f t="array" ref="G388">INDEX(Date,MATCH(ROWS($F$5:$F388),Helper,0))</f>
        <v>41831</v>
      </c>
      <c r="H388" s="85">
        <f>INDEX(Price,MATCH(ROWS($F$5:$F388),Helper,0))</f>
        <v>42.09</v>
      </c>
      <c r="I388" s="91">
        <f>INDEX(Volume,MATCH(ROWS($F$5:$F388),Helper,0))</f>
        <v>24082750</v>
      </c>
      <c r="J388" s="97">
        <f>ROWS($F$5:$F388)</f>
        <v>384</v>
      </c>
      <c r="M388" s="16" t="e">
        <f t="shared" si="24"/>
        <v>#N/A</v>
      </c>
      <c r="N388" s="16" t="e">
        <f t="shared" si="22"/>
        <v>#N/A</v>
      </c>
      <c r="O388" s="72" t="e">
        <f t="shared" ca="1" si="25"/>
        <v>#N/A</v>
      </c>
      <c r="P388" s="100" t="e">
        <f>AVERAGE(INDEX($H$5:$H$1012,M388):INDEX($H$5:$H$1012,N388))</f>
        <v>#N/A</v>
      </c>
      <c r="Q388" s="101" t="e">
        <f>AVERAGE(INDEX($I$5:$I$1012,M388):INDEX($I$5:$I$1012,N388))</f>
        <v>#N/A</v>
      </c>
    </row>
    <row r="389" spans="2:17" x14ac:dyDescent="0.25">
      <c r="B389" s="62">
        <v>42179</v>
      </c>
      <c r="C389" s="70">
        <v>45.634999999999998</v>
      </c>
      <c r="D389" s="69">
        <v>34849400</v>
      </c>
      <c r="E389" s="66" t="s">
        <v>81</v>
      </c>
      <c r="F389" s="16">
        <f t="shared" si="23"/>
        <v>624</v>
      </c>
      <c r="G389" s="67" cm="1">
        <f t="array" ref="G389">INDEX(Date,MATCH(ROWS($F$5:$F389),Helper,0))</f>
        <v>41834</v>
      </c>
      <c r="H389" s="85">
        <f>INDEX(Price,MATCH(ROWS($F$5:$F389),Helper,0))</f>
        <v>42.14</v>
      </c>
      <c r="I389" s="91">
        <f>INDEX(Volume,MATCH(ROWS($F$5:$F389),Helper,0))</f>
        <v>21878810</v>
      </c>
      <c r="J389" s="97">
        <f>ROWS($F$5:$F389)</f>
        <v>385</v>
      </c>
      <c r="M389" s="16" t="e">
        <f t="shared" si="24"/>
        <v>#N/A</v>
      </c>
      <c r="N389" s="16" t="e">
        <f t="shared" si="22"/>
        <v>#N/A</v>
      </c>
      <c r="O389" s="72" t="e">
        <f t="shared" ca="1" si="25"/>
        <v>#N/A</v>
      </c>
      <c r="P389" s="100" t="e">
        <f>AVERAGE(INDEX($H$5:$H$1012,M389):INDEX($H$5:$H$1012,N389))</f>
        <v>#N/A</v>
      </c>
      <c r="Q389" s="101" t="e">
        <f>AVERAGE(INDEX($I$5:$I$1012,M389):INDEX($I$5:$I$1012,N389))</f>
        <v>#N/A</v>
      </c>
    </row>
    <row r="390" spans="2:17" x14ac:dyDescent="0.25">
      <c r="B390" s="62">
        <v>42178</v>
      </c>
      <c r="C390" s="70">
        <v>45.91</v>
      </c>
      <c r="D390" s="69">
        <v>25881850</v>
      </c>
      <c r="E390" s="66" t="s">
        <v>81</v>
      </c>
      <c r="F390" s="16">
        <f t="shared" si="23"/>
        <v>623</v>
      </c>
      <c r="G390" s="67" cm="1">
        <f t="array" ref="G390">INDEX(Date,MATCH(ROWS($F$5:$F390),Helper,0))</f>
        <v>41835</v>
      </c>
      <c r="H390" s="85">
        <f>INDEX(Price,MATCH(ROWS($F$5:$F390),Helper,0))</f>
        <v>42.45</v>
      </c>
      <c r="I390" s="91">
        <f>INDEX(Volume,MATCH(ROWS($F$5:$F390),Helper,0))</f>
        <v>28743300</v>
      </c>
      <c r="J390" s="97">
        <f>ROWS($F$5:$F390)</f>
        <v>386</v>
      </c>
      <c r="M390" s="16" t="e">
        <f t="shared" si="24"/>
        <v>#N/A</v>
      </c>
      <c r="N390" s="16" t="e">
        <f t="shared" ref="N390:N453" si="26">MATCH(L390,$G$5:$G$1012,1)</f>
        <v>#N/A</v>
      </c>
      <c r="O390" s="72" t="e">
        <f t="shared" ca="1" si="25"/>
        <v>#N/A</v>
      </c>
      <c r="P390" s="100" t="e">
        <f>AVERAGE(INDEX($H$5:$H$1012,M390):INDEX($H$5:$H$1012,N390))</f>
        <v>#N/A</v>
      </c>
      <c r="Q390" s="101" t="e">
        <f>AVERAGE(INDEX($I$5:$I$1012,M390):INDEX($I$5:$I$1012,N390))</f>
        <v>#N/A</v>
      </c>
    </row>
    <row r="391" spans="2:17" x14ac:dyDescent="0.25">
      <c r="B391" s="62">
        <v>42177</v>
      </c>
      <c r="C391" s="70">
        <v>46.23</v>
      </c>
      <c r="D391" s="69">
        <v>20300480</v>
      </c>
      <c r="E391" s="66" t="s">
        <v>81</v>
      </c>
      <c r="F391" s="16">
        <f t="shared" ref="F391:F454" si="27">F390-1</f>
        <v>622</v>
      </c>
      <c r="G391" s="67" cm="1">
        <f t="array" ref="G391">INDEX(Date,MATCH(ROWS($F$5:$F391),Helper,0))</f>
        <v>41836</v>
      </c>
      <c r="H391" s="85">
        <f>INDEX(Price,MATCH(ROWS($F$5:$F391),Helper,0))</f>
        <v>44.08</v>
      </c>
      <c r="I391" s="91">
        <f>INDEX(Volume,MATCH(ROWS($F$5:$F391),Helper,0))</f>
        <v>63304860</v>
      </c>
      <c r="J391" s="97">
        <f>ROWS($F$5:$F391)</f>
        <v>387</v>
      </c>
      <c r="M391" s="16" t="e">
        <f t="shared" ref="M391:M454" si="28">N390+1</f>
        <v>#N/A</v>
      </c>
      <c r="N391" s="16" t="e">
        <f t="shared" si="26"/>
        <v>#N/A</v>
      </c>
      <c r="O391" s="72" t="e">
        <f t="shared" ref="O391:O454" ca="1" si="29">SUM(OFFSET($H$5,M391-$M$5,0,N391-N390, 1))</f>
        <v>#N/A</v>
      </c>
      <c r="P391" s="100" t="e">
        <f>AVERAGE(INDEX($H$5:$H$1012,M391):INDEX($H$5:$H$1012,N391))</f>
        <v>#N/A</v>
      </c>
      <c r="Q391" s="101" t="e">
        <f>AVERAGE(INDEX($I$5:$I$1012,M391):INDEX($I$5:$I$1012,N391))</f>
        <v>#N/A</v>
      </c>
    </row>
    <row r="392" spans="2:17" x14ac:dyDescent="0.25">
      <c r="B392" s="62">
        <v>42174</v>
      </c>
      <c r="C392" s="70">
        <v>46.1</v>
      </c>
      <c r="D392" s="69">
        <v>63733110</v>
      </c>
      <c r="E392" s="66" t="s">
        <v>81</v>
      </c>
      <c r="F392" s="16">
        <f t="shared" si="27"/>
        <v>621</v>
      </c>
      <c r="G392" s="67" cm="1">
        <f t="array" ref="G392">INDEX(Date,MATCH(ROWS($F$5:$F392),Helper,0))</f>
        <v>41837</v>
      </c>
      <c r="H392" s="85">
        <f>INDEX(Price,MATCH(ROWS($F$5:$F392),Helper,0))</f>
        <v>44.53</v>
      </c>
      <c r="I392" s="91">
        <f>INDEX(Volume,MATCH(ROWS($F$5:$F392),Helper,0))</f>
        <v>82146080</v>
      </c>
      <c r="J392" s="97">
        <f>ROWS($F$5:$F392)</f>
        <v>388</v>
      </c>
      <c r="M392" s="16" t="e">
        <f t="shared" si="28"/>
        <v>#N/A</v>
      </c>
      <c r="N392" s="16" t="e">
        <f t="shared" si="26"/>
        <v>#N/A</v>
      </c>
      <c r="O392" s="72" t="e">
        <f t="shared" ca="1" si="29"/>
        <v>#N/A</v>
      </c>
      <c r="P392" s="100" t="e">
        <f>AVERAGE(INDEX($H$5:$H$1012,M392):INDEX($H$5:$H$1012,N392))</f>
        <v>#N/A</v>
      </c>
      <c r="Q392" s="101" t="e">
        <f>AVERAGE(INDEX($I$5:$I$1012,M392):INDEX($I$5:$I$1012,N392))</f>
        <v>#N/A</v>
      </c>
    </row>
    <row r="393" spans="2:17" x14ac:dyDescent="0.25">
      <c r="B393" s="62">
        <v>42173</v>
      </c>
      <c r="C393" s="70">
        <v>46.72</v>
      </c>
      <c r="D393" s="69">
        <v>32586480</v>
      </c>
      <c r="E393" s="66" t="s">
        <v>81</v>
      </c>
      <c r="F393" s="16">
        <f t="shared" si="27"/>
        <v>620</v>
      </c>
      <c r="G393" s="67" cm="1">
        <f t="array" ref="G393">INDEX(Date,MATCH(ROWS($F$5:$F393),Helper,0))</f>
        <v>41838</v>
      </c>
      <c r="H393" s="85">
        <f>INDEX(Price,MATCH(ROWS($F$5:$F393),Helper,0))</f>
        <v>44.69</v>
      </c>
      <c r="I393" s="91">
        <f>INDEX(Volume,MATCH(ROWS($F$5:$F393),Helper,0))</f>
        <v>43396060</v>
      </c>
      <c r="J393" s="97">
        <f>ROWS($F$5:$F393)</f>
        <v>389</v>
      </c>
      <c r="M393" s="16" t="e">
        <f t="shared" si="28"/>
        <v>#N/A</v>
      </c>
      <c r="N393" s="16" t="e">
        <f t="shared" si="26"/>
        <v>#N/A</v>
      </c>
      <c r="O393" s="72" t="e">
        <f t="shared" ca="1" si="29"/>
        <v>#N/A</v>
      </c>
      <c r="P393" s="100" t="e">
        <f>AVERAGE(INDEX($H$5:$H$1012,M393):INDEX($H$5:$H$1012,N393))</f>
        <v>#N/A</v>
      </c>
      <c r="Q393" s="101" t="e">
        <f>AVERAGE(INDEX($I$5:$I$1012,M393):INDEX($I$5:$I$1012,N393))</f>
        <v>#N/A</v>
      </c>
    </row>
    <row r="394" spans="2:17" x14ac:dyDescent="0.25">
      <c r="B394" s="62">
        <v>42172</v>
      </c>
      <c r="C394" s="70">
        <v>45.97</v>
      </c>
      <c r="D394" s="69">
        <v>28683290</v>
      </c>
      <c r="E394" s="66" t="s">
        <v>81</v>
      </c>
      <c r="F394" s="16">
        <f t="shared" si="27"/>
        <v>619</v>
      </c>
      <c r="G394" s="67" cm="1">
        <f t="array" ref="G394">INDEX(Date,MATCH(ROWS($F$5:$F394),Helper,0))</f>
        <v>41841</v>
      </c>
      <c r="H394" s="85">
        <f>INDEX(Price,MATCH(ROWS($F$5:$F394),Helper,0))</f>
        <v>44.835000000000001</v>
      </c>
      <c r="I394" s="91">
        <f>INDEX(Volume,MATCH(ROWS($F$5:$F394),Helper,0))</f>
        <v>37569630</v>
      </c>
      <c r="J394" s="97">
        <f>ROWS($F$5:$F394)</f>
        <v>390</v>
      </c>
      <c r="M394" s="16" t="e">
        <f t="shared" si="28"/>
        <v>#N/A</v>
      </c>
      <c r="N394" s="16" t="e">
        <f t="shared" si="26"/>
        <v>#N/A</v>
      </c>
      <c r="O394" s="72" t="e">
        <f t="shared" ca="1" si="29"/>
        <v>#N/A</v>
      </c>
      <c r="P394" s="100" t="e">
        <f>AVERAGE(INDEX($H$5:$H$1012,M394):INDEX($H$5:$H$1012,N394))</f>
        <v>#N/A</v>
      </c>
      <c r="Q394" s="101" t="e">
        <f>AVERAGE(INDEX($I$5:$I$1012,M394):INDEX($I$5:$I$1012,N394))</f>
        <v>#N/A</v>
      </c>
    </row>
    <row r="395" spans="2:17" x14ac:dyDescent="0.25">
      <c r="B395" s="62">
        <v>42171</v>
      </c>
      <c r="C395" s="70">
        <v>45.83</v>
      </c>
      <c r="D395" s="69">
        <v>26895950</v>
      </c>
      <c r="E395" s="66" t="s">
        <v>81</v>
      </c>
      <c r="F395" s="16">
        <f t="shared" si="27"/>
        <v>618</v>
      </c>
      <c r="G395" s="67" cm="1">
        <f t="array" ref="G395">INDEX(Date,MATCH(ROWS($F$5:$F395),Helper,0))</f>
        <v>41842</v>
      </c>
      <c r="H395" s="85">
        <f>INDEX(Price,MATCH(ROWS($F$5:$F395),Helper,0))</f>
        <v>44.83</v>
      </c>
      <c r="I395" s="91">
        <f>INDEX(Volume,MATCH(ROWS($F$5:$F395),Helper,0))</f>
        <v>42589920</v>
      </c>
      <c r="J395" s="97">
        <f>ROWS($F$5:$F395)</f>
        <v>391</v>
      </c>
      <c r="M395" s="16" t="e">
        <f t="shared" si="28"/>
        <v>#N/A</v>
      </c>
      <c r="N395" s="16" t="e">
        <f t="shared" si="26"/>
        <v>#N/A</v>
      </c>
      <c r="O395" s="72" t="e">
        <f t="shared" ca="1" si="29"/>
        <v>#N/A</v>
      </c>
      <c r="P395" s="100" t="e">
        <f>AVERAGE(INDEX($H$5:$H$1012,M395):INDEX($H$5:$H$1012,N395))</f>
        <v>#N/A</v>
      </c>
      <c r="Q395" s="101" t="e">
        <f>AVERAGE(INDEX($I$5:$I$1012,M395):INDEX($I$5:$I$1012,N395))</f>
        <v>#N/A</v>
      </c>
    </row>
    <row r="396" spans="2:17" x14ac:dyDescent="0.25">
      <c r="B396" s="62">
        <v>42170</v>
      </c>
      <c r="C396" s="70">
        <v>45.475000000000001</v>
      </c>
      <c r="D396" s="69">
        <v>33227000</v>
      </c>
      <c r="E396" s="66" t="s">
        <v>81</v>
      </c>
      <c r="F396" s="16">
        <f t="shared" si="27"/>
        <v>617</v>
      </c>
      <c r="G396" s="67" cm="1">
        <f t="array" ref="G396">INDEX(Date,MATCH(ROWS($F$5:$F396),Helper,0))</f>
        <v>41843</v>
      </c>
      <c r="H396" s="85">
        <f>INDEX(Price,MATCH(ROWS($F$5:$F396),Helper,0))</f>
        <v>44.87</v>
      </c>
      <c r="I396" s="91">
        <f>INDEX(Volume,MATCH(ROWS($F$5:$F396),Helper,0))</f>
        <v>52352270</v>
      </c>
      <c r="J396" s="97">
        <f>ROWS($F$5:$F396)</f>
        <v>392</v>
      </c>
      <c r="M396" s="16" t="e">
        <f t="shared" si="28"/>
        <v>#N/A</v>
      </c>
      <c r="N396" s="16" t="e">
        <f t="shared" si="26"/>
        <v>#N/A</v>
      </c>
      <c r="O396" s="72" t="e">
        <f t="shared" ca="1" si="29"/>
        <v>#N/A</v>
      </c>
      <c r="P396" s="100" t="e">
        <f>AVERAGE(INDEX($H$5:$H$1012,M396):INDEX($H$5:$H$1012,N396))</f>
        <v>#N/A</v>
      </c>
      <c r="Q396" s="101" t="e">
        <f>AVERAGE(INDEX($I$5:$I$1012,M396):INDEX($I$5:$I$1012,N396))</f>
        <v>#N/A</v>
      </c>
    </row>
    <row r="397" spans="2:17" x14ac:dyDescent="0.25">
      <c r="B397" s="62">
        <v>42167</v>
      </c>
      <c r="C397" s="70">
        <v>45.97</v>
      </c>
      <c r="D397" s="69">
        <v>23916080</v>
      </c>
      <c r="E397" s="66" t="s">
        <v>81</v>
      </c>
      <c r="F397" s="16">
        <f t="shared" si="27"/>
        <v>616</v>
      </c>
      <c r="G397" s="67" cm="1">
        <f t="array" ref="G397">INDEX(Date,MATCH(ROWS($F$5:$F397),Helper,0))</f>
        <v>41844</v>
      </c>
      <c r="H397" s="85">
        <f>INDEX(Price,MATCH(ROWS($F$5:$F397),Helper,0))</f>
        <v>44.4</v>
      </c>
      <c r="I397" s="91">
        <f>INDEX(Volume,MATCH(ROWS($F$5:$F397),Helper,0))</f>
        <v>30692230</v>
      </c>
      <c r="J397" s="97">
        <f>ROWS($F$5:$F397)</f>
        <v>393</v>
      </c>
      <c r="M397" s="16" t="e">
        <f t="shared" si="28"/>
        <v>#N/A</v>
      </c>
      <c r="N397" s="16" t="e">
        <f t="shared" si="26"/>
        <v>#N/A</v>
      </c>
      <c r="O397" s="72" t="e">
        <f t="shared" ca="1" si="29"/>
        <v>#N/A</v>
      </c>
      <c r="P397" s="100" t="e">
        <f>AVERAGE(INDEX($H$5:$H$1012,M397):INDEX($H$5:$H$1012,N397))</f>
        <v>#N/A</v>
      </c>
      <c r="Q397" s="101" t="e">
        <f>AVERAGE(INDEX($I$5:$I$1012,M397):INDEX($I$5:$I$1012,N397))</f>
        <v>#N/A</v>
      </c>
    </row>
    <row r="398" spans="2:17" x14ac:dyDescent="0.25">
      <c r="B398" s="62">
        <v>42166</v>
      </c>
      <c r="C398" s="70">
        <v>46.44</v>
      </c>
      <c r="D398" s="69">
        <v>27290100</v>
      </c>
      <c r="E398" s="66" t="s">
        <v>81</v>
      </c>
      <c r="F398" s="16">
        <f t="shared" si="27"/>
        <v>615</v>
      </c>
      <c r="G398" s="67" cm="1">
        <f t="array" ref="G398">INDEX(Date,MATCH(ROWS($F$5:$F398),Helper,0))</f>
        <v>41845</v>
      </c>
      <c r="H398" s="85">
        <f>INDEX(Price,MATCH(ROWS($F$5:$F398),Helper,0))</f>
        <v>44.5</v>
      </c>
      <c r="I398" s="91">
        <f>INDEX(Volume,MATCH(ROWS($F$5:$F398),Helper,0))</f>
        <v>26700810</v>
      </c>
      <c r="J398" s="97">
        <f>ROWS($F$5:$F398)</f>
        <v>394</v>
      </c>
      <c r="M398" s="16" t="e">
        <f t="shared" si="28"/>
        <v>#N/A</v>
      </c>
      <c r="N398" s="16" t="e">
        <f t="shared" si="26"/>
        <v>#N/A</v>
      </c>
      <c r="O398" s="72" t="e">
        <f t="shared" ca="1" si="29"/>
        <v>#N/A</v>
      </c>
      <c r="P398" s="100" t="e">
        <f>AVERAGE(INDEX($H$5:$H$1012,M398):INDEX($H$5:$H$1012,N398))</f>
        <v>#N/A</v>
      </c>
      <c r="Q398" s="101" t="e">
        <f>AVERAGE(INDEX($I$5:$I$1012,M398):INDEX($I$5:$I$1012,N398))</f>
        <v>#N/A</v>
      </c>
    </row>
    <row r="399" spans="2:17" x14ac:dyDescent="0.25">
      <c r="B399" s="62">
        <v>42165</v>
      </c>
      <c r="C399" s="70">
        <v>46.61</v>
      </c>
      <c r="D399" s="69">
        <v>28416030</v>
      </c>
      <c r="E399" s="66" t="s">
        <v>81</v>
      </c>
      <c r="F399" s="16">
        <f t="shared" si="27"/>
        <v>614</v>
      </c>
      <c r="G399" s="67" cm="1">
        <f t="array" ref="G399">INDEX(Date,MATCH(ROWS($F$5:$F399),Helper,0))</f>
        <v>41848</v>
      </c>
      <c r="H399" s="85">
        <f>INDEX(Price,MATCH(ROWS($F$5:$F399),Helper,0))</f>
        <v>43.97</v>
      </c>
      <c r="I399" s="91">
        <f>INDEX(Volume,MATCH(ROWS($F$5:$F399),Helper,0))</f>
        <v>29650540</v>
      </c>
      <c r="J399" s="97">
        <f>ROWS($F$5:$F399)</f>
        <v>395</v>
      </c>
      <c r="M399" s="16" t="e">
        <f t="shared" si="28"/>
        <v>#N/A</v>
      </c>
      <c r="N399" s="16" t="e">
        <f t="shared" si="26"/>
        <v>#N/A</v>
      </c>
      <c r="O399" s="72" t="e">
        <f t="shared" ca="1" si="29"/>
        <v>#N/A</v>
      </c>
      <c r="P399" s="100" t="e">
        <f>AVERAGE(INDEX($H$5:$H$1012,M399):INDEX($H$5:$H$1012,N399))</f>
        <v>#N/A</v>
      </c>
      <c r="Q399" s="101" t="e">
        <f>AVERAGE(INDEX($I$5:$I$1012,M399):INDEX($I$5:$I$1012,N399))</f>
        <v>#N/A</v>
      </c>
    </row>
    <row r="400" spans="2:17" x14ac:dyDescent="0.25">
      <c r="B400" s="62">
        <v>42164</v>
      </c>
      <c r="C400" s="70">
        <v>45.65</v>
      </c>
      <c r="D400" s="69">
        <v>24395800</v>
      </c>
      <c r="E400" s="66" t="s">
        <v>81</v>
      </c>
      <c r="F400" s="16">
        <f t="shared" si="27"/>
        <v>613</v>
      </c>
      <c r="G400" s="67" cm="1">
        <f t="array" ref="G400">INDEX(Date,MATCH(ROWS($F$5:$F400),Helper,0))</f>
        <v>41849</v>
      </c>
      <c r="H400" s="85">
        <f>INDEX(Price,MATCH(ROWS($F$5:$F400),Helper,0))</f>
        <v>43.884999999999998</v>
      </c>
      <c r="I400" s="91">
        <f>INDEX(Volume,MATCH(ROWS($F$5:$F400),Helper,0))</f>
        <v>27755840</v>
      </c>
      <c r="J400" s="97">
        <f>ROWS($F$5:$F400)</f>
        <v>396</v>
      </c>
      <c r="M400" s="16" t="e">
        <f t="shared" si="28"/>
        <v>#N/A</v>
      </c>
      <c r="N400" s="16" t="e">
        <f t="shared" si="26"/>
        <v>#N/A</v>
      </c>
      <c r="O400" s="72" t="e">
        <f t="shared" ca="1" si="29"/>
        <v>#N/A</v>
      </c>
      <c r="P400" s="100" t="e">
        <f>AVERAGE(INDEX($H$5:$H$1012,M400):INDEX($H$5:$H$1012,N400))</f>
        <v>#N/A</v>
      </c>
      <c r="Q400" s="101" t="e">
        <f>AVERAGE(INDEX($I$5:$I$1012,M400):INDEX($I$5:$I$1012,N400))</f>
        <v>#N/A</v>
      </c>
    </row>
    <row r="401" spans="2:17" x14ac:dyDescent="0.25">
      <c r="B401" s="62">
        <v>42163</v>
      </c>
      <c r="C401" s="70">
        <v>45.73</v>
      </c>
      <c r="D401" s="69">
        <v>22108100</v>
      </c>
      <c r="E401" s="66" t="s">
        <v>81</v>
      </c>
      <c r="F401" s="16">
        <f t="shared" si="27"/>
        <v>612</v>
      </c>
      <c r="G401" s="67" cm="1">
        <f t="array" ref="G401">INDEX(Date,MATCH(ROWS($F$5:$F401),Helper,0))</f>
        <v>41850</v>
      </c>
      <c r="H401" s="85">
        <f>INDEX(Price,MATCH(ROWS($F$5:$F401),Helper,0))</f>
        <v>43.578499999999998</v>
      </c>
      <c r="I401" s="91">
        <f>INDEX(Volume,MATCH(ROWS($F$5:$F401),Helper,0))</f>
        <v>31918500</v>
      </c>
      <c r="J401" s="97">
        <f>ROWS($F$5:$F401)</f>
        <v>397</v>
      </c>
      <c r="M401" s="16" t="e">
        <f t="shared" si="28"/>
        <v>#N/A</v>
      </c>
      <c r="N401" s="16" t="e">
        <f t="shared" si="26"/>
        <v>#N/A</v>
      </c>
      <c r="O401" s="72" t="e">
        <f t="shared" ca="1" si="29"/>
        <v>#N/A</v>
      </c>
      <c r="P401" s="100" t="e">
        <f>AVERAGE(INDEX($H$5:$H$1012,M401):INDEX($H$5:$H$1012,N401))</f>
        <v>#N/A</v>
      </c>
      <c r="Q401" s="101" t="e">
        <f>AVERAGE(INDEX($I$5:$I$1012,M401):INDEX($I$5:$I$1012,N401))</f>
        <v>#N/A</v>
      </c>
    </row>
    <row r="402" spans="2:17" x14ac:dyDescent="0.25">
      <c r="B402" s="62">
        <v>42160</v>
      </c>
      <c r="C402" s="70">
        <v>46.14</v>
      </c>
      <c r="D402" s="69">
        <v>25434870</v>
      </c>
      <c r="E402" s="66" t="s">
        <v>81</v>
      </c>
      <c r="F402" s="16">
        <f t="shared" si="27"/>
        <v>611</v>
      </c>
      <c r="G402" s="67" cm="1">
        <f t="array" ref="G402">INDEX(Date,MATCH(ROWS($F$5:$F402),Helper,0))</f>
        <v>41851</v>
      </c>
      <c r="H402" s="85">
        <f>INDEX(Price,MATCH(ROWS($F$5:$F402),Helper,0))</f>
        <v>43.16</v>
      </c>
      <c r="I402" s="91">
        <f>INDEX(Volume,MATCH(ROWS($F$5:$F402),Helper,0))</f>
        <v>31527670</v>
      </c>
      <c r="J402" s="97">
        <f>ROWS($F$5:$F402)</f>
        <v>398</v>
      </c>
      <c r="M402" s="16" t="e">
        <f t="shared" si="28"/>
        <v>#N/A</v>
      </c>
      <c r="N402" s="16" t="e">
        <f t="shared" si="26"/>
        <v>#N/A</v>
      </c>
      <c r="O402" s="72" t="e">
        <f t="shared" ca="1" si="29"/>
        <v>#N/A</v>
      </c>
      <c r="P402" s="100" t="e">
        <f>AVERAGE(INDEX($H$5:$H$1012,M402):INDEX($H$5:$H$1012,N402))</f>
        <v>#N/A</v>
      </c>
      <c r="Q402" s="101" t="e">
        <f>AVERAGE(INDEX($I$5:$I$1012,M402):INDEX($I$5:$I$1012,N402))</f>
        <v>#N/A</v>
      </c>
    </row>
    <row r="403" spans="2:17" x14ac:dyDescent="0.25">
      <c r="B403" s="62">
        <v>42159</v>
      </c>
      <c r="C403" s="70">
        <v>46.36</v>
      </c>
      <c r="D403" s="69">
        <v>27474500</v>
      </c>
      <c r="E403" s="66" t="s">
        <v>81</v>
      </c>
      <c r="F403" s="16">
        <f t="shared" si="27"/>
        <v>610</v>
      </c>
      <c r="G403" s="67" cm="1">
        <f t="array" ref="G403">INDEX(Date,MATCH(ROWS($F$5:$F403),Helper,0))</f>
        <v>41852</v>
      </c>
      <c r="H403" s="85">
        <f>INDEX(Price,MATCH(ROWS($F$5:$F403),Helper,0))</f>
        <v>42.86</v>
      </c>
      <c r="I403" s="91">
        <f>INDEX(Volume,MATCH(ROWS($F$5:$F403),Helper,0))</f>
        <v>30926280</v>
      </c>
      <c r="J403" s="97">
        <f>ROWS($F$5:$F403)</f>
        <v>399</v>
      </c>
      <c r="M403" s="16" t="e">
        <f t="shared" si="28"/>
        <v>#N/A</v>
      </c>
      <c r="N403" s="16" t="e">
        <f t="shared" si="26"/>
        <v>#N/A</v>
      </c>
      <c r="O403" s="72" t="e">
        <f t="shared" ca="1" si="29"/>
        <v>#N/A</v>
      </c>
      <c r="P403" s="100" t="e">
        <f>AVERAGE(INDEX($H$5:$H$1012,M403):INDEX($H$5:$H$1012,N403))</f>
        <v>#N/A</v>
      </c>
      <c r="Q403" s="101" t="e">
        <f>AVERAGE(INDEX($I$5:$I$1012,M403):INDEX($I$5:$I$1012,N403))</f>
        <v>#N/A</v>
      </c>
    </row>
    <row r="404" spans="2:17" x14ac:dyDescent="0.25">
      <c r="B404" s="62">
        <v>42158</v>
      </c>
      <c r="C404" s="70">
        <v>46.85</v>
      </c>
      <c r="D404" s="69">
        <v>28000370</v>
      </c>
      <c r="E404" s="66" t="s">
        <v>81</v>
      </c>
      <c r="F404" s="16">
        <f t="shared" si="27"/>
        <v>609</v>
      </c>
      <c r="G404" s="67" cm="1">
        <f t="array" ref="G404">INDEX(Date,MATCH(ROWS($F$5:$F404),Helper,0))</f>
        <v>41855</v>
      </c>
      <c r="H404" s="85">
        <f>INDEX(Price,MATCH(ROWS($F$5:$F404),Helper,0))</f>
        <v>43.37</v>
      </c>
      <c r="I404" s="91">
        <f>INDEX(Volume,MATCH(ROWS($F$5:$F404),Helper,0))</f>
        <v>34200470</v>
      </c>
      <c r="J404" s="97">
        <f>ROWS($F$5:$F404)</f>
        <v>400</v>
      </c>
      <c r="M404" s="16" t="e">
        <f t="shared" si="28"/>
        <v>#N/A</v>
      </c>
      <c r="N404" s="16" t="e">
        <f t="shared" si="26"/>
        <v>#N/A</v>
      </c>
      <c r="O404" s="72" t="e">
        <f t="shared" ca="1" si="29"/>
        <v>#N/A</v>
      </c>
      <c r="P404" s="100" t="e">
        <f>AVERAGE(INDEX($H$5:$H$1012,M404):INDEX($H$5:$H$1012,N404))</f>
        <v>#N/A</v>
      </c>
      <c r="Q404" s="101" t="e">
        <f>AVERAGE(INDEX($I$5:$I$1012,M404):INDEX($I$5:$I$1012,N404))</f>
        <v>#N/A</v>
      </c>
    </row>
    <row r="405" spans="2:17" x14ac:dyDescent="0.25">
      <c r="B405" s="62">
        <v>42157</v>
      </c>
      <c r="C405" s="70">
        <v>46.92</v>
      </c>
      <c r="D405" s="69">
        <v>21484660</v>
      </c>
      <c r="E405" s="66" t="s">
        <v>81</v>
      </c>
      <c r="F405" s="16">
        <f t="shared" si="27"/>
        <v>608</v>
      </c>
      <c r="G405" s="67" cm="1">
        <f t="array" ref="G405">INDEX(Date,MATCH(ROWS($F$5:$F405),Helper,0))</f>
        <v>41856</v>
      </c>
      <c r="H405" s="85">
        <f>INDEX(Price,MATCH(ROWS($F$5:$F405),Helper,0))</f>
        <v>43.08</v>
      </c>
      <c r="I405" s="91">
        <f>INDEX(Volume,MATCH(ROWS($F$5:$F405),Helper,0))</f>
        <v>26258880</v>
      </c>
      <c r="J405" s="97">
        <f>ROWS($F$5:$F405)</f>
        <v>401</v>
      </c>
      <c r="M405" s="16" t="e">
        <f t="shared" si="28"/>
        <v>#N/A</v>
      </c>
      <c r="N405" s="16" t="e">
        <f t="shared" si="26"/>
        <v>#N/A</v>
      </c>
      <c r="O405" s="72" t="e">
        <f t="shared" ca="1" si="29"/>
        <v>#N/A</v>
      </c>
      <c r="P405" s="100" t="e">
        <f>AVERAGE(INDEX($H$5:$H$1012,M405):INDEX($H$5:$H$1012,N405))</f>
        <v>#N/A</v>
      </c>
      <c r="Q405" s="101" t="e">
        <f>AVERAGE(INDEX($I$5:$I$1012,M405):INDEX($I$5:$I$1012,N405))</f>
        <v>#N/A</v>
      </c>
    </row>
    <row r="406" spans="2:17" x14ac:dyDescent="0.25">
      <c r="B406" s="62">
        <v>42156</v>
      </c>
      <c r="C406" s="70">
        <v>47.23</v>
      </c>
      <c r="D406" s="69">
        <v>28610080</v>
      </c>
      <c r="E406" s="66" t="s">
        <v>81</v>
      </c>
      <c r="F406" s="16">
        <f t="shared" si="27"/>
        <v>607</v>
      </c>
      <c r="G406" s="67" cm="1">
        <f t="array" ref="G406">INDEX(Date,MATCH(ROWS($F$5:$F406),Helper,0))</f>
        <v>41857</v>
      </c>
      <c r="H406" s="85">
        <f>INDEX(Price,MATCH(ROWS($F$5:$F406),Helper,0))</f>
        <v>42.74</v>
      </c>
      <c r="I406" s="91">
        <f>INDEX(Volume,MATCH(ROWS($F$5:$F406),Helper,0))</f>
        <v>24625300</v>
      </c>
      <c r="J406" s="97">
        <f>ROWS($F$5:$F406)</f>
        <v>402</v>
      </c>
      <c r="M406" s="16" t="e">
        <f t="shared" si="28"/>
        <v>#N/A</v>
      </c>
      <c r="N406" s="16" t="e">
        <f t="shared" si="26"/>
        <v>#N/A</v>
      </c>
      <c r="O406" s="72" t="e">
        <f t="shared" ca="1" si="29"/>
        <v>#N/A</v>
      </c>
      <c r="P406" s="100" t="e">
        <f>AVERAGE(INDEX($H$5:$H$1012,M406):INDEX($H$5:$H$1012,N406))</f>
        <v>#N/A</v>
      </c>
      <c r="Q406" s="101" t="e">
        <f>AVERAGE(INDEX($I$5:$I$1012,M406):INDEX($I$5:$I$1012,N406))</f>
        <v>#N/A</v>
      </c>
    </row>
    <row r="407" spans="2:17" x14ac:dyDescent="0.25">
      <c r="B407" s="62">
        <v>42153</v>
      </c>
      <c r="C407" s="70">
        <v>46.86</v>
      </c>
      <c r="D407" s="69">
        <v>36497290</v>
      </c>
      <c r="E407" s="66" t="s">
        <v>81</v>
      </c>
      <c r="F407" s="16">
        <f t="shared" si="27"/>
        <v>606</v>
      </c>
      <c r="G407" s="67" cm="1">
        <f t="array" ref="G407">INDEX(Date,MATCH(ROWS($F$5:$F407),Helper,0))</f>
        <v>41858</v>
      </c>
      <c r="H407" s="85">
        <f>INDEX(Price,MATCH(ROWS($F$5:$F407),Helper,0))</f>
        <v>43.23</v>
      </c>
      <c r="I407" s="91">
        <f>INDEX(Volume,MATCH(ROWS($F$5:$F407),Helper,0))</f>
        <v>30300560</v>
      </c>
      <c r="J407" s="97">
        <f>ROWS($F$5:$F407)</f>
        <v>403</v>
      </c>
      <c r="M407" s="16" t="e">
        <f t="shared" si="28"/>
        <v>#N/A</v>
      </c>
      <c r="N407" s="16" t="e">
        <f t="shared" si="26"/>
        <v>#N/A</v>
      </c>
      <c r="O407" s="72" t="e">
        <f t="shared" ca="1" si="29"/>
        <v>#N/A</v>
      </c>
      <c r="P407" s="100" t="e">
        <f>AVERAGE(INDEX($H$5:$H$1012,M407):INDEX($H$5:$H$1012,N407))</f>
        <v>#N/A</v>
      </c>
      <c r="Q407" s="101" t="e">
        <f>AVERAGE(INDEX($I$5:$I$1012,M407):INDEX($I$5:$I$1012,N407))</f>
        <v>#N/A</v>
      </c>
    </row>
    <row r="408" spans="2:17" x14ac:dyDescent="0.25">
      <c r="B408" s="62">
        <v>42152</v>
      </c>
      <c r="C408" s="70">
        <v>47.45</v>
      </c>
      <c r="D408" s="69">
        <v>19282810</v>
      </c>
      <c r="E408" s="66" t="s">
        <v>81</v>
      </c>
      <c r="F408" s="16">
        <f t="shared" si="27"/>
        <v>605</v>
      </c>
      <c r="G408" s="67" cm="1">
        <f t="array" ref="G408">INDEX(Date,MATCH(ROWS($F$5:$F408),Helper,0))</f>
        <v>41859</v>
      </c>
      <c r="H408" s="85">
        <f>INDEX(Price,MATCH(ROWS($F$5:$F408),Helper,0))</f>
        <v>43.2</v>
      </c>
      <c r="I408" s="91">
        <f>INDEX(Volume,MATCH(ROWS($F$5:$F408),Helper,0))</f>
        <v>28942570</v>
      </c>
      <c r="J408" s="97">
        <f>ROWS($F$5:$F408)</f>
        <v>404</v>
      </c>
      <c r="M408" s="16" t="e">
        <f t="shared" si="28"/>
        <v>#N/A</v>
      </c>
      <c r="N408" s="16" t="e">
        <f t="shared" si="26"/>
        <v>#N/A</v>
      </c>
      <c r="O408" s="72" t="e">
        <f t="shared" ca="1" si="29"/>
        <v>#N/A</v>
      </c>
      <c r="P408" s="100" t="e">
        <f>AVERAGE(INDEX($H$5:$H$1012,M408):INDEX($H$5:$H$1012,N408))</f>
        <v>#N/A</v>
      </c>
      <c r="Q408" s="101" t="e">
        <f>AVERAGE(INDEX($I$5:$I$1012,M408):INDEX($I$5:$I$1012,N408))</f>
        <v>#N/A</v>
      </c>
    </row>
    <row r="409" spans="2:17" x14ac:dyDescent="0.25">
      <c r="B409" s="62">
        <v>42151</v>
      </c>
      <c r="C409" s="70">
        <v>47.61</v>
      </c>
      <c r="D409" s="69">
        <v>27333730</v>
      </c>
      <c r="E409" s="66" t="s">
        <v>81</v>
      </c>
      <c r="F409" s="16">
        <f t="shared" si="27"/>
        <v>604</v>
      </c>
      <c r="G409" s="67" cm="1">
        <f t="array" ref="G409">INDEX(Date,MATCH(ROWS($F$5:$F409),Helper,0))</f>
        <v>41862</v>
      </c>
      <c r="H409" s="85">
        <f>INDEX(Price,MATCH(ROWS($F$5:$F409),Helper,0))</f>
        <v>43.2</v>
      </c>
      <c r="I409" s="91">
        <f>INDEX(Volume,MATCH(ROWS($F$5:$F409),Helper,0))</f>
        <v>19829060</v>
      </c>
      <c r="J409" s="97">
        <f>ROWS($F$5:$F409)</f>
        <v>405</v>
      </c>
      <c r="M409" s="16" t="e">
        <f t="shared" si="28"/>
        <v>#N/A</v>
      </c>
      <c r="N409" s="16" t="e">
        <f t="shared" si="26"/>
        <v>#N/A</v>
      </c>
      <c r="O409" s="72" t="e">
        <f t="shared" ca="1" si="29"/>
        <v>#N/A</v>
      </c>
      <c r="P409" s="100" t="e">
        <f>AVERAGE(INDEX($H$5:$H$1012,M409):INDEX($H$5:$H$1012,N409))</f>
        <v>#N/A</v>
      </c>
      <c r="Q409" s="101" t="e">
        <f>AVERAGE(INDEX($I$5:$I$1012,M409):INDEX($I$5:$I$1012,N409))</f>
        <v>#N/A</v>
      </c>
    </row>
    <row r="410" spans="2:17" x14ac:dyDescent="0.25">
      <c r="B410" s="62">
        <v>42150</v>
      </c>
      <c r="C410" s="70">
        <v>46.59</v>
      </c>
      <c r="D410" s="69">
        <v>29556430</v>
      </c>
      <c r="E410" s="66" t="s">
        <v>81</v>
      </c>
      <c r="F410" s="16">
        <f t="shared" si="27"/>
        <v>603</v>
      </c>
      <c r="G410" s="67" cm="1">
        <f t="array" ref="G410">INDEX(Date,MATCH(ROWS($F$5:$F410),Helper,0))</f>
        <v>41863</v>
      </c>
      <c r="H410" s="85">
        <f>INDEX(Price,MATCH(ROWS($F$5:$F410),Helper,0))</f>
        <v>43.52</v>
      </c>
      <c r="I410" s="91">
        <f>INDEX(Volume,MATCH(ROWS($F$5:$F410),Helper,0))</f>
        <v>21422980</v>
      </c>
      <c r="J410" s="97">
        <f>ROWS($F$5:$F410)</f>
        <v>406</v>
      </c>
      <c r="M410" s="16" t="e">
        <f t="shared" si="28"/>
        <v>#N/A</v>
      </c>
      <c r="N410" s="16" t="e">
        <f t="shared" si="26"/>
        <v>#N/A</v>
      </c>
      <c r="O410" s="72" t="e">
        <f t="shared" ca="1" si="29"/>
        <v>#N/A</v>
      </c>
      <c r="P410" s="100" t="e">
        <f>AVERAGE(INDEX($H$5:$H$1012,M410):INDEX($H$5:$H$1012,N410))</f>
        <v>#N/A</v>
      </c>
      <c r="Q410" s="101" t="e">
        <f>AVERAGE(INDEX($I$5:$I$1012,M410):INDEX($I$5:$I$1012,N410))</f>
        <v>#N/A</v>
      </c>
    </row>
    <row r="411" spans="2:17" x14ac:dyDescent="0.25">
      <c r="B411" s="62">
        <v>42146</v>
      </c>
      <c r="C411" s="70">
        <v>46.9</v>
      </c>
      <c r="D411" s="69">
        <v>25700240</v>
      </c>
      <c r="E411" s="66" t="s">
        <v>81</v>
      </c>
      <c r="F411" s="16">
        <f t="shared" si="27"/>
        <v>602</v>
      </c>
      <c r="G411" s="67" cm="1">
        <f t="array" ref="G411">INDEX(Date,MATCH(ROWS($F$5:$F411),Helper,0))</f>
        <v>41864</v>
      </c>
      <c r="H411" s="85">
        <f>INDEX(Price,MATCH(ROWS($F$5:$F411),Helper,0))</f>
        <v>44.08</v>
      </c>
      <c r="I411" s="91">
        <f>INDEX(Volume,MATCH(ROWS($F$5:$F411),Helper,0))</f>
        <v>22851140</v>
      </c>
      <c r="J411" s="97">
        <f>ROWS($F$5:$F411)</f>
        <v>407</v>
      </c>
      <c r="M411" s="16" t="e">
        <f t="shared" si="28"/>
        <v>#N/A</v>
      </c>
      <c r="N411" s="16" t="e">
        <f t="shared" si="26"/>
        <v>#N/A</v>
      </c>
      <c r="O411" s="72" t="e">
        <f t="shared" ca="1" si="29"/>
        <v>#N/A</v>
      </c>
      <c r="P411" s="100" t="e">
        <f>AVERAGE(INDEX($H$5:$H$1012,M411):INDEX($H$5:$H$1012,N411))</f>
        <v>#N/A</v>
      </c>
      <c r="Q411" s="101" t="e">
        <f>AVERAGE(INDEX($I$5:$I$1012,M411):INDEX($I$5:$I$1012,N411))</f>
        <v>#N/A</v>
      </c>
    </row>
    <row r="412" spans="2:17" x14ac:dyDescent="0.25">
      <c r="B412" s="62">
        <v>42145</v>
      </c>
      <c r="C412" s="70">
        <v>47.42</v>
      </c>
      <c r="D412" s="69">
        <v>22399100</v>
      </c>
      <c r="E412" s="66" t="s">
        <v>81</v>
      </c>
      <c r="F412" s="16">
        <f t="shared" si="27"/>
        <v>601</v>
      </c>
      <c r="G412" s="67" cm="1">
        <f t="array" ref="G412">INDEX(Date,MATCH(ROWS($F$5:$F412),Helper,0))</f>
        <v>41865</v>
      </c>
      <c r="H412" s="85">
        <f>INDEX(Price,MATCH(ROWS($F$5:$F412),Helper,0))</f>
        <v>44.27</v>
      </c>
      <c r="I412" s="91">
        <f>INDEX(Volume,MATCH(ROWS($F$5:$F412),Helper,0))</f>
        <v>19304230</v>
      </c>
      <c r="J412" s="97">
        <f>ROWS($F$5:$F412)</f>
        <v>408</v>
      </c>
      <c r="M412" s="16" t="e">
        <f t="shared" si="28"/>
        <v>#N/A</v>
      </c>
      <c r="N412" s="16" t="e">
        <f t="shared" si="26"/>
        <v>#N/A</v>
      </c>
      <c r="O412" s="72" t="e">
        <f t="shared" ca="1" si="29"/>
        <v>#N/A</v>
      </c>
      <c r="P412" s="100" t="e">
        <f>AVERAGE(INDEX($H$5:$H$1012,M412):INDEX($H$5:$H$1012,N412))</f>
        <v>#N/A</v>
      </c>
      <c r="Q412" s="101" t="e">
        <f>AVERAGE(INDEX($I$5:$I$1012,M412):INDEX($I$5:$I$1012,N412))</f>
        <v>#N/A</v>
      </c>
    </row>
    <row r="413" spans="2:17" x14ac:dyDescent="0.25">
      <c r="B413" s="62">
        <v>42144</v>
      </c>
      <c r="C413" s="70">
        <v>47.58</v>
      </c>
      <c r="D413" s="69">
        <v>25035330</v>
      </c>
      <c r="E413" s="66" t="s">
        <v>81</v>
      </c>
      <c r="F413" s="16">
        <f t="shared" si="27"/>
        <v>600</v>
      </c>
      <c r="G413" s="67" cm="1">
        <f t="array" ref="G413">INDEX(Date,MATCH(ROWS($F$5:$F413),Helper,0))</f>
        <v>41866</v>
      </c>
      <c r="H413" s="85">
        <f>INDEX(Price,MATCH(ROWS($F$5:$F413),Helper,0))</f>
        <v>44.79</v>
      </c>
      <c r="I413" s="91">
        <f>INDEX(Volume,MATCH(ROWS($F$5:$F413),Helper,0))</f>
        <v>41573360</v>
      </c>
      <c r="J413" s="97">
        <f>ROWS($F$5:$F413)</f>
        <v>409</v>
      </c>
      <c r="M413" s="16" t="e">
        <f t="shared" si="28"/>
        <v>#N/A</v>
      </c>
      <c r="N413" s="16" t="e">
        <f t="shared" si="26"/>
        <v>#N/A</v>
      </c>
      <c r="O413" s="72" t="e">
        <f t="shared" ca="1" si="29"/>
        <v>#N/A</v>
      </c>
      <c r="P413" s="100" t="e">
        <f>AVERAGE(INDEX($H$5:$H$1012,M413):INDEX($H$5:$H$1012,N413))</f>
        <v>#N/A</v>
      </c>
      <c r="Q413" s="101" t="e">
        <f>AVERAGE(INDEX($I$5:$I$1012,M413):INDEX($I$5:$I$1012,N413))</f>
        <v>#N/A</v>
      </c>
    </row>
    <row r="414" spans="2:17" x14ac:dyDescent="0.25">
      <c r="B414" s="62">
        <v>42143</v>
      </c>
      <c r="C414" s="70">
        <v>47.58</v>
      </c>
      <c r="D414" s="69">
        <v>28181300</v>
      </c>
      <c r="E414" s="66" t="s">
        <v>81</v>
      </c>
      <c r="F414" s="16">
        <f t="shared" si="27"/>
        <v>599</v>
      </c>
      <c r="G414" s="67" cm="1">
        <f t="array" ref="G414">INDEX(Date,MATCH(ROWS($F$5:$F414),Helper,0))</f>
        <v>41869</v>
      </c>
      <c r="H414" s="85">
        <f>INDEX(Price,MATCH(ROWS($F$5:$F414),Helper,0))</f>
        <v>45.11</v>
      </c>
      <c r="I414" s="91">
        <f>INDEX(Volume,MATCH(ROWS($F$5:$F414),Helper,0))</f>
        <v>26882850</v>
      </c>
      <c r="J414" s="97">
        <f>ROWS($F$5:$F414)</f>
        <v>410</v>
      </c>
      <c r="M414" s="16" t="e">
        <f t="shared" si="28"/>
        <v>#N/A</v>
      </c>
      <c r="N414" s="16" t="e">
        <f t="shared" si="26"/>
        <v>#N/A</v>
      </c>
      <c r="O414" s="72" t="e">
        <f t="shared" ca="1" si="29"/>
        <v>#N/A</v>
      </c>
      <c r="P414" s="100" t="e">
        <f>AVERAGE(INDEX($H$5:$H$1012,M414):INDEX($H$5:$H$1012,N414))</f>
        <v>#N/A</v>
      </c>
      <c r="Q414" s="101" t="e">
        <f>AVERAGE(INDEX($I$5:$I$1012,M414):INDEX($I$5:$I$1012,N414))</f>
        <v>#N/A</v>
      </c>
    </row>
    <row r="415" spans="2:17" x14ac:dyDescent="0.25">
      <c r="B415" s="62">
        <v>42142</v>
      </c>
      <c r="C415" s="70">
        <v>48.01</v>
      </c>
      <c r="D415" s="69">
        <v>23918020</v>
      </c>
      <c r="E415" s="66" t="s">
        <v>81</v>
      </c>
      <c r="F415" s="16">
        <f t="shared" si="27"/>
        <v>598</v>
      </c>
      <c r="G415" s="67" cm="1">
        <f t="array" ref="G415">INDEX(Date,MATCH(ROWS($F$5:$F415),Helper,0))</f>
        <v>41870</v>
      </c>
      <c r="H415" s="85">
        <f>INDEX(Price,MATCH(ROWS($F$5:$F415),Helper,0))</f>
        <v>45.33</v>
      </c>
      <c r="I415" s="91">
        <f>INDEX(Volume,MATCH(ROWS($F$5:$F415),Helper,0))</f>
        <v>28087670</v>
      </c>
      <c r="J415" s="97">
        <f>ROWS($F$5:$F415)</f>
        <v>411</v>
      </c>
      <c r="M415" s="16" t="e">
        <f t="shared" si="28"/>
        <v>#N/A</v>
      </c>
      <c r="N415" s="16" t="e">
        <f t="shared" si="26"/>
        <v>#N/A</v>
      </c>
      <c r="O415" s="72" t="e">
        <f t="shared" ca="1" si="29"/>
        <v>#N/A</v>
      </c>
      <c r="P415" s="100" t="e">
        <f>AVERAGE(INDEX($H$5:$H$1012,M415):INDEX($H$5:$H$1012,N415))</f>
        <v>#N/A</v>
      </c>
      <c r="Q415" s="101" t="e">
        <f>AVERAGE(INDEX($I$5:$I$1012,M415):INDEX($I$5:$I$1012,N415))</f>
        <v>#N/A</v>
      </c>
    </row>
    <row r="416" spans="2:17" x14ac:dyDescent="0.25">
      <c r="B416" s="62">
        <v>42139</v>
      </c>
      <c r="C416" s="70">
        <v>48.295000000000002</v>
      </c>
      <c r="D416" s="69">
        <v>28628370</v>
      </c>
      <c r="E416" s="66" t="s">
        <v>81</v>
      </c>
      <c r="F416" s="16">
        <f t="shared" si="27"/>
        <v>597</v>
      </c>
      <c r="G416" s="67" cm="1">
        <f t="array" ref="G416">INDEX(Date,MATCH(ROWS($F$5:$F416),Helper,0))</f>
        <v>41871</v>
      </c>
      <c r="H416" s="85">
        <f>INDEX(Price,MATCH(ROWS($F$5:$F416),Helper,0))</f>
        <v>44.95</v>
      </c>
      <c r="I416" s="91">
        <f>INDEX(Volume,MATCH(ROWS($F$5:$F416),Helper,0))</f>
        <v>24747360</v>
      </c>
      <c r="J416" s="97">
        <f>ROWS($F$5:$F416)</f>
        <v>412</v>
      </c>
      <c r="M416" s="16" t="e">
        <f t="shared" si="28"/>
        <v>#N/A</v>
      </c>
      <c r="N416" s="16" t="e">
        <f t="shared" si="26"/>
        <v>#N/A</v>
      </c>
      <c r="O416" s="72" t="e">
        <f t="shared" ca="1" si="29"/>
        <v>#N/A</v>
      </c>
      <c r="P416" s="100" t="e">
        <f>AVERAGE(INDEX($H$5:$H$1012,M416):INDEX($H$5:$H$1012,N416))</f>
        <v>#N/A</v>
      </c>
      <c r="Q416" s="101" t="e">
        <f>AVERAGE(INDEX($I$5:$I$1012,M416):INDEX($I$5:$I$1012,N416))</f>
        <v>#N/A</v>
      </c>
    </row>
    <row r="417" spans="2:17" x14ac:dyDescent="0.25">
      <c r="B417" s="62">
        <v>42138</v>
      </c>
      <c r="C417" s="70">
        <v>48.72</v>
      </c>
      <c r="D417" s="69">
        <v>32956260</v>
      </c>
      <c r="E417" s="66" t="s">
        <v>81</v>
      </c>
      <c r="F417" s="16">
        <f t="shared" si="27"/>
        <v>596</v>
      </c>
      <c r="G417" s="67" cm="1">
        <f t="array" ref="G417">INDEX(Date,MATCH(ROWS($F$5:$F417),Helper,0))</f>
        <v>41872</v>
      </c>
      <c r="H417" s="85">
        <f>INDEX(Price,MATCH(ROWS($F$5:$F417),Helper,0))</f>
        <v>45.22</v>
      </c>
      <c r="I417" s="91">
        <f>INDEX(Volume,MATCH(ROWS($F$5:$F417),Helper,0))</f>
        <v>22272010</v>
      </c>
      <c r="J417" s="97">
        <f>ROWS($F$5:$F417)</f>
        <v>413</v>
      </c>
      <c r="M417" s="16" t="e">
        <f t="shared" si="28"/>
        <v>#N/A</v>
      </c>
      <c r="N417" s="16" t="e">
        <f t="shared" si="26"/>
        <v>#N/A</v>
      </c>
      <c r="O417" s="72" t="e">
        <f t="shared" ca="1" si="29"/>
        <v>#N/A</v>
      </c>
      <c r="P417" s="100" t="e">
        <f>AVERAGE(INDEX($H$5:$H$1012,M417):INDEX($H$5:$H$1012,N417))</f>
        <v>#N/A</v>
      </c>
      <c r="Q417" s="101" t="e">
        <f>AVERAGE(INDEX($I$5:$I$1012,M417):INDEX($I$5:$I$1012,N417))</f>
        <v>#N/A</v>
      </c>
    </row>
    <row r="418" spans="2:17" x14ac:dyDescent="0.25">
      <c r="B418" s="62">
        <v>42137</v>
      </c>
      <c r="C418" s="70">
        <v>47.625</v>
      </c>
      <c r="D418" s="69">
        <v>34182750</v>
      </c>
      <c r="E418" s="66" t="s">
        <v>81</v>
      </c>
      <c r="F418" s="16">
        <f t="shared" si="27"/>
        <v>595</v>
      </c>
      <c r="G418" s="67" cm="1">
        <f t="array" ref="G418">INDEX(Date,MATCH(ROWS($F$5:$F418),Helper,0))</f>
        <v>41873</v>
      </c>
      <c r="H418" s="85">
        <f>INDEX(Price,MATCH(ROWS($F$5:$F418),Helper,0))</f>
        <v>45.15</v>
      </c>
      <c r="I418" s="91">
        <f>INDEX(Volume,MATCH(ROWS($F$5:$F418),Helper,0))</f>
        <v>18293690</v>
      </c>
      <c r="J418" s="97">
        <f>ROWS($F$5:$F418)</f>
        <v>414</v>
      </c>
      <c r="M418" s="16" t="e">
        <f t="shared" si="28"/>
        <v>#N/A</v>
      </c>
      <c r="N418" s="16" t="e">
        <f t="shared" si="26"/>
        <v>#N/A</v>
      </c>
      <c r="O418" s="72" t="e">
        <f t="shared" ca="1" si="29"/>
        <v>#N/A</v>
      </c>
      <c r="P418" s="100" t="e">
        <f>AVERAGE(INDEX($H$5:$H$1012,M418):INDEX($H$5:$H$1012,N418))</f>
        <v>#N/A</v>
      </c>
      <c r="Q418" s="101" t="e">
        <f>AVERAGE(INDEX($I$5:$I$1012,M418):INDEX($I$5:$I$1012,N418))</f>
        <v>#N/A</v>
      </c>
    </row>
    <row r="419" spans="2:17" x14ac:dyDescent="0.25">
      <c r="B419" s="62">
        <v>42136</v>
      </c>
      <c r="C419" s="70">
        <v>47.35</v>
      </c>
      <c r="D419" s="69">
        <v>29927160</v>
      </c>
      <c r="E419" s="66" t="s">
        <v>81</v>
      </c>
      <c r="F419" s="16">
        <f t="shared" si="27"/>
        <v>594</v>
      </c>
      <c r="G419" s="67" cm="1">
        <f t="array" ref="G419">INDEX(Date,MATCH(ROWS($F$5:$F419),Helper,0))</f>
        <v>41876</v>
      </c>
      <c r="H419" s="85">
        <f>INDEX(Price,MATCH(ROWS($F$5:$F419),Helper,0))</f>
        <v>45.17</v>
      </c>
      <c r="I419" s="91">
        <f>INDEX(Volume,MATCH(ROWS($F$5:$F419),Helper,0))</f>
        <v>16815800</v>
      </c>
      <c r="J419" s="97">
        <f>ROWS($F$5:$F419)</f>
        <v>415</v>
      </c>
      <c r="M419" s="16" t="e">
        <f t="shared" si="28"/>
        <v>#N/A</v>
      </c>
      <c r="N419" s="16" t="e">
        <f t="shared" si="26"/>
        <v>#N/A</v>
      </c>
      <c r="O419" s="72" t="e">
        <f t="shared" ca="1" si="29"/>
        <v>#N/A</v>
      </c>
      <c r="P419" s="100" t="e">
        <f>AVERAGE(INDEX($H$5:$H$1012,M419):INDEX($H$5:$H$1012,N419))</f>
        <v>#N/A</v>
      </c>
      <c r="Q419" s="101" t="e">
        <f>AVERAGE(INDEX($I$5:$I$1012,M419):INDEX($I$5:$I$1012,N419))</f>
        <v>#N/A</v>
      </c>
    </row>
    <row r="420" spans="2:17" x14ac:dyDescent="0.25">
      <c r="B420" s="62">
        <v>42135</v>
      </c>
      <c r="C420" s="70">
        <v>47.37</v>
      </c>
      <c r="D420" s="69">
        <v>24608910</v>
      </c>
      <c r="E420" s="66" t="s">
        <v>81</v>
      </c>
      <c r="F420" s="16">
        <f t="shared" si="27"/>
        <v>593</v>
      </c>
      <c r="G420" s="67" cm="1">
        <f t="array" ref="G420">INDEX(Date,MATCH(ROWS($F$5:$F420),Helper,0))</f>
        <v>41877</v>
      </c>
      <c r="H420" s="85">
        <f>INDEX(Price,MATCH(ROWS($F$5:$F420),Helper,0))</f>
        <v>45.005000000000003</v>
      </c>
      <c r="I420" s="91">
        <f>INDEX(Volume,MATCH(ROWS($F$5:$F420),Helper,0))</f>
        <v>14850670</v>
      </c>
      <c r="J420" s="97">
        <f>ROWS($F$5:$F420)</f>
        <v>416</v>
      </c>
      <c r="M420" s="16" t="e">
        <f t="shared" si="28"/>
        <v>#N/A</v>
      </c>
      <c r="N420" s="16" t="e">
        <f t="shared" si="26"/>
        <v>#N/A</v>
      </c>
      <c r="O420" s="72" t="e">
        <f t="shared" ca="1" si="29"/>
        <v>#N/A</v>
      </c>
      <c r="P420" s="100" t="e">
        <f>AVERAGE(INDEX($H$5:$H$1012,M420):INDEX($H$5:$H$1012,N420))</f>
        <v>#N/A</v>
      </c>
      <c r="Q420" s="101" t="e">
        <f>AVERAGE(INDEX($I$5:$I$1012,M420):INDEX($I$5:$I$1012,N420))</f>
        <v>#N/A</v>
      </c>
    </row>
    <row r="421" spans="2:17" x14ac:dyDescent="0.25">
      <c r="B421" s="62">
        <v>42132</v>
      </c>
      <c r="C421" s="70">
        <v>47.75</v>
      </c>
      <c r="D421" s="69">
        <v>35060430</v>
      </c>
      <c r="E421" s="66" t="s">
        <v>81</v>
      </c>
      <c r="F421" s="16">
        <f t="shared" si="27"/>
        <v>592</v>
      </c>
      <c r="G421" s="67" cm="1">
        <f t="array" ref="G421">INDEX(Date,MATCH(ROWS($F$5:$F421),Helper,0))</f>
        <v>41878</v>
      </c>
      <c r="H421" s="85">
        <f>INDEX(Price,MATCH(ROWS($F$5:$F421),Helper,0))</f>
        <v>44.87</v>
      </c>
      <c r="I421" s="91">
        <f>INDEX(Volume,MATCH(ROWS($F$5:$F421),Helper,0))</f>
        <v>20822900</v>
      </c>
      <c r="J421" s="97">
        <f>ROWS($F$5:$F421)</f>
        <v>417</v>
      </c>
      <c r="M421" s="16" t="e">
        <f t="shared" si="28"/>
        <v>#N/A</v>
      </c>
      <c r="N421" s="16" t="e">
        <f t="shared" si="26"/>
        <v>#N/A</v>
      </c>
      <c r="O421" s="72" t="e">
        <f t="shared" ca="1" si="29"/>
        <v>#N/A</v>
      </c>
      <c r="P421" s="100" t="e">
        <f>AVERAGE(INDEX($H$5:$H$1012,M421):INDEX($H$5:$H$1012,N421))</f>
        <v>#N/A</v>
      </c>
      <c r="Q421" s="101" t="e">
        <f>AVERAGE(INDEX($I$5:$I$1012,M421):INDEX($I$5:$I$1012,N421))</f>
        <v>#N/A</v>
      </c>
    </row>
    <row r="422" spans="2:17" x14ac:dyDescent="0.25">
      <c r="B422" s="62">
        <v>42131</v>
      </c>
      <c r="C422" s="70">
        <v>46.7</v>
      </c>
      <c r="D422" s="69">
        <v>32940820</v>
      </c>
      <c r="E422" s="66" t="s">
        <v>81</v>
      </c>
      <c r="F422" s="16">
        <f t="shared" si="27"/>
        <v>591</v>
      </c>
      <c r="G422" s="67" cm="1">
        <f t="array" ref="G422">INDEX(Date,MATCH(ROWS($F$5:$F422),Helper,0))</f>
        <v>41879</v>
      </c>
      <c r="H422" s="85">
        <f>INDEX(Price,MATCH(ROWS($F$5:$F422),Helper,0))</f>
        <v>44.88</v>
      </c>
      <c r="I422" s="91">
        <f>INDEX(Volume,MATCH(ROWS($F$5:$F422),Helper,0))</f>
        <v>17656590</v>
      </c>
      <c r="J422" s="97">
        <f>ROWS($F$5:$F422)</f>
        <v>418</v>
      </c>
      <c r="M422" s="16" t="e">
        <f t="shared" si="28"/>
        <v>#N/A</v>
      </c>
      <c r="N422" s="16" t="e">
        <f t="shared" si="26"/>
        <v>#N/A</v>
      </c>
      <c r="O422" s="72" t="e">
        <f t="shared" ca="1" si="29"/>
        <v>#N/A</v>
      </c>
      <c r="P422" s="100" t="e">
        <f>AVERAGE(INDEX($H$5:$H$1012,M422):INDEX($H$5:$H$1012,N422))</f>
        <v>#N/A</v>
      </c>
      <c r="Q422" s="101" t="e">
        <f>AVERAGE(INDEX($I$5:$I$1012,M422):INDEX($I$5:$I$1012,N422))</f>
        <v>#N/A</v>
      </c>
    </row>
    <row r="423" spans="2:17" x14ac:dyDescent="0.25">
      <c r="B423" s="62">
        <v>42130</v>
      </c>
      <c r="C423" s="70">
        <v>46.28</v>
      </c>
      <c r="D423" s="69">
        <v>52416760</v>
      </c>
      <c r="E423" s="66" t="s">
        <v>81</v>
      </c>
      <c r="F423" s="16">
        <f t="shared" si="27"/>
        <v>590</v>
      </c>
      <c r="G423" s="67" cm="1">
        <f t="array" ref="G423">INDEX(Date,MATCH(ROWS($F$5:$F423),Helper,0))</f>
        <v>41880</v>
      </c>
      <c r="H423" s="85">
        <f>INDEX(Price,MATCH(ROWS($F$5:$F423),Helper,0))</f>
        <v>45.43</v>
      </c>
      <c r="I423" s="91">
        <f>INDEX(Volume,MATCH(ROWS($F$5:$F423),Helper,0))</f>
        <v>21577940</v>
      </c>
      <c r="J423" s="97">
        <f>ROWS($F$5:$F423)</f>
        <v>419</v>
      </c>
      <c r="M423" s="16" t="e">
        <f t="shared" si="28"/>
        <v>#N/A</v>
      </c>
      <c r="N423" s="16" t="e">
        <f t="shared" si="26"/>
        <v>#N/A</v>
      </c>
      <c r="O423" s="72" t="e">
        <f t="shared" ca="1" si="29"/>
        <v>#N/A</v>
      </c>
      <c r="P423" s="100" t="e">
        <f>AVERAGE(INDEX($H$5:$H$1012,M423):INDEX($H$5:$H$1012,N423))</f>
        <v>#N/A</v>
      </c>
      <c r="Q423" s="101" t="e">
        <f>AVERAGE(INDEX($I$5:$I$1012,M423):INDEX($I$5:$I$1012,N423))</f>
        <v>#N/A</v>
      </c>
    </row>
    <row r="424" spans="2:17" x14ac:dyDescent="0.25">
      <c r="B424" s="62">
        <v>42129</v>
      </c>
      <c r="C424" s="70">
        <v>47.6</v>
      </c>
      <c r="D424" s="69">
        <v>50364250</v>
      </c>
      <c r="E424" s="66" t="s">
        <v>81</v>
      </c>
      <c r="F424" s="16">
        <f t="shared" si="27"/>
        <v>589</v>
      </c>
      <c r="G424" s="67" cm="1">
        <f t="array" ref="G424">INDEX(Date,MATCH(ROWS($F$5:$F424),Helper,0))</f>
        <v>41884</v>
      </c>
      <c r="H424" s="85">
        <f>INDEX(Price,MATCH(ROWS($F$5:$F424),Helper,0))</f>
        <v>45.09</v>
      </c>
      <c r="I424" s="91">
        <f>INDEX(Volume,MATCH(ROWS($F$5:$F424),Helper,0))</f>
        <v>22956270</v>
      </c>
      <c r="J424" s="97">
        <f>ROWS($F$5:$F424)</f>
        <v>420</v>
      </c>
      <c r="M424" s="16" t="e">
        <f t="shared" si="28"/>
        <v>#N/A</v>
      </c>
      <c r="N424" s="16" t="e">
        <f t="shared" si="26"/>
        <v>#N/A</v>
      </c>
      <c r="O424" s="72" t="e">
        <f t="shared" ca="1" si="29"/>
        <v>#N/A</v>
      </c>
      <c r="P424" s="100" t="e">
        <f>AVERAGE(INDEX($H$5:$H$1012,M424):INDEX($H$5:$H$1012,N424))</f>
        <v>#N/A</v>
      </c>
      <c r="Q424" s="101" t="e">
        <f>AVERAGE(INDEX($I$5:$I$1012,M424):INDEX($I$5:$I$1012,N424))</f>
        <v>#N/A</v>
      </c>
    </row>
    <row r="425" spans="2:17" x14ac:dyDescent="0.25">
      <c r="B425" s="62">
        <v>42128</v>
      </c>
      <c r="C425" s="70">
        <v>48.24</v>
      </c>
      <c r="D425" s="69">
        <v>33986240</v>
      </c>
      <c r="E425" s="66" t="s">
        <v>81</v>
      </c>
      <c r="F425" s="16">
        <f t="shared" si="27"/>
        <v>588</v>
      </c>
      <c r="G425" s="67" cm="1">
        <f t="array" ref="G425">INDEX(Date,MATCH(ROWS($F$5:$F425),Helper,0))</f>
        <v>41885</v>
      </c>
      <c r="H425" s="85">
        <f>INDEX(Price,MATCH(ROWS($F$5:$F425),Helper,0))</f>
        <v>44.96</v>
      </c>
      <c r="I425" s="91">
        <f>INDEX(Volume,MATCH(ROWS($F$5:$F425),Helper,0))</f>
        <v>33662430</v>
      </c>
      <c r="J425" s="97">
        <f>ROWS($F$5:$F425)</f>
        <v>421</v>
      </c>
      <c r="M425" s="16" t="e">
        <f t="shared" si="28"/>
        <v>#N/A</v>
      </c>
      <c r="N425" s="16" t="e">
        <f t="shared" si="26"/>
        <v>#N/A</v>
      </c>
      <c r="O425" s="72" t="e">
        <f t="shared" ca="1" si="29"/>
        <v>#N/A</v>
      </c>
      <c r="P425" s="100" t="e">
        <f>AVERAGE(INDEX($H$5:$H$1012,M425):INDEX($H$5:$H$1012,N425))</f>
        <v>#N/A</v>
      </c>
      <c r="Q425" s="101" t="e">
        <f>AVERAGE(INDEX($I$5:$I$1012,M425):INDEX($I$5:$I$1012,N425))</f>
        <v>#N/A</v>
      </c>
    </row>
    <row r="426" spans="2:17" x14ac:dyDescent="0.25">
      <c r="B426" s="62">
        <v>42125</v>
      </c>
      <c r="C426" s="70">
        <v>48.655000000000001</v>
      </c>
      <c r="D426" s="69">
        <v>36432670</v>
      </c>
      <c r="E426" s="66" t="s">
        <v>81</v>
      </c>
      <c r="F426" s="16">
        <f t="shared" si="27"/>
        <v>587</v>
      </c>
      <c r="G426" s="67" cm="1">
        <f t="array" ref="G426">INDEX(Date,MATCH(ROWS($F$5:$F426),Helper,0))</f>
        <v>41886</v>
      </c>
      <c r="H426" s="85">
        <f>INDEX(Price,MATCH(ROWS($F$5:$F426),Helper,0))</f>
        <v>45.26</v>
      </c>
      <c r="I426" s="91">
        <f>INDEX(Volume,MATCH(ROWS($F$5:$F426),Helper,0))</f>
        <v>26475110</v>
      </c>
      <c r="J426" s="97">
        <f>ROWS($F$5:$F426)</f>
        <v>422</v>
      </c>
      <c r="M426" s="16" t="e">
        <f t="shared" si="28"/>
        <v>#N/A</v>
      </c>
      <c r="N426" s="16" t="e">
        <f t="shared" si="26"/>
        <v>#N/A</v>
      </c>
      <c r="O426" s="72" t="e">
        <f t="shared" ca="1" si="29"/>
        <v>#N/A</v>
      </c>
      <c r="P426" s="100" t="e">
        <f>AVERAGE(INDEX($H$5:$H$1012,M426):INDEX($H$5:$H$1012,N426))</f>
        <v>#N/A</v>
      </c>
      <c r="Q426" s="101" t="e">
        <f>AVERAGE(INDEX($I$5:$I$1012,M426):INDEX($I$5:$I$1012,N426))</f>
        <v>#N/A</v>
      </c>
    </row>
    <row r="427" spans="2:17" x14ac:dyDescent="0.25">
      <c r="B427" s="62">
        <v>42124</v>
      </c>
      <c r="C427" s="70">
        <v>48.64</v>
      </c>
      <c r="D427" s="69">
        <v>64127280</v>
      </c>
      <c r="E427" s="66" t="s">
        <v>81</v>
      </c>
      <c r="F427" s="16">
        <f t="shared" si="27"/>
        <v>586</v>
      </c>
      <c r="G427" s="67" cm="1">
        <f t="array" ref="G427">INDEX(Date,MATCH(ROWS($F$5:$F427),Helper,0))</f>
        <v>41887</v>
      </c>
      <c r="H427" s="85">
        <f>INDEX(Price,MATCH(ROWS($F$5:$F427),Helper,0))</f>
        <v>45.91</v>
      </c>
      <c r="I427" s="91">
        <f>INDEX(Volume,MATCH(ROWS($F$5:$F427),Helper,0))</f>
        <v>36687170</v>
      </c>
      <c r="J427" s="97">
        <f>ROWS($F$5:$F427)</f>
        <v>423</v>
      </c>
      <c r="M427" s="16" t="e">
        <f t="shared" si="28"/>
        <v>#N/A</v>
      </c>
      <c r="N427" s="16" t="e">
        <f t="shared" si="26"/>
        <v>#N/A</v>
      </c>
      <c r="O427" s="72" t="e">
        <f t="shared" ca="1" si="29"/>
        <v>#N/A</v>
      </c>
      <c r="P427" s="100" t="e">
        <f>AVERAGE(INDEX($H$5:$H$1012,M427):INDEX($H$5:$H$1012,N427))</f>
        <v>#N/A</v>
      </c>
      <c r="Q427" s="101" t="e">
        <f>AVERAGE(INDEX($I$5:$I$1012,M427):INDEX($I$5:$I$1012,N427))</f>
        <v>#N/A</v>
      </c>
    </row>
    <row r="428" spans="2:17" x14ac:dyDescent="0.25">
      <c r="B428" s="62">
        <v>42123</v>
      </c>
      <c r="C428" s="70">
        <v>49.06</v>
      </c>
      <c r="D428" s="69">
        <v>47665440</v>
      </c>
      <c r="E428" s="66" t="s">
        <v>81</v>
      </c>
      <c r="F428" s="16">
        <f t="shared" si="27"/>
        <v>585</v>
      </c>
      <c r="G428" s="67" cm="1">
        <f t="array" ref="G428">INDEX(Date,MATCH(ROWS($F$5:$F428),Helper,0))</f>
        <v>41890</v>
      </c>
      <c r="H428" s="85">
        <f>INDEX(Price,MATCH(ROWS($F$5:$F428),Helper,0))</f>
        <v>46.47</v>
      </c>
      <c r="I428" s="91">
        <f>INDEX(Volume,MATCH(ROWS($F$5:$F428),Helper,0))</f>
        <v>45709750</v>
      </c>
      <c r="J428" s="97">
        <f>ROWS($F$5:$F428)</f>
        <v>424</v>
      </c>
      <c r="M428" s="16" t="e">
        <f t="shared" si="28"/>
        <v>#N/A</v>
      </c>
      <c r="N428" s="16" t="e">
        <f t="shared" si="26"/>
        <v>#N/A</v>
      </c>
      <c r="O428" s="72" t="e">
        <f t="shared" ca="1" si="29"/>
        <v>#N/A</v>
      </c>
      <c r="P428" s="100" t="e">
        <f>AVERAGE(INDEX($H$5:$H$1012,M428):INDEX($H$5:$H$1012,N428))</f>
        <v>#N/A</v>
      </c>
      <c r="Q428" s="101" t="e">
        <f>AVERAGE(INDEX($I$5:$I$1012,M428):INDEX($I$5:$I$1012,N428))</f>
        <v>#N/A</v>
      </c>
    </row>
    <row r="429" spans="2:17" x14ac:dyDescent="0.25">
      <c r="B429" s="62">
        <v>42122</v>
      </c>
      <c r="C429" s="70">
        <v>49.155000000000001</v>
      </c>
      <c r="D429" s="69">
        <v>59860670</v>
      </c>
      <c r="E429" s="66" t="s">
        <v>81</v>
      </c>
      <c r="F429" s="16">
        <f t="shared" si="27"/>
        <v>584</v>
      </c>
      <c r="G429" s="67" cm="1">
        <f t="array" ref="G429">INDEX(Date,MATCH(ROWS($F$5:$F429),Helper,0))</f>
        <v>41891</v>
      </c>
      <c r="H429" s="85">
        <f>INDEX(Price,MATCH(ROWS($F$5:$F429),Helper,0))</f>
        <v>46.76</v>
      </c>
      <c r="I429" s="91">
        <f>INDEX(Volume,MATCH(ROWS($F$5:$F429),Helper,0))</f>
        <v>40248050</v>
      </c>
      <c r="J429" s="97">
        <f>ROWS($F$5:$F429)</f>
        <v>425</v>
      </c>
      <c r="M429" s="16" t="e">
        <f t="shared" si="28"/>
        <v>#N/A</v>
      </c>
      <c r="N429" s="16" t="e">
        <f t="shared" si="26"/>
        <v>#N/A</v>
      </c>
      <c r="O429" s="72" t="e">
        <f t="shared" ca="1" si="29"/>
        <v>#N/A</v>
      </c>
      <c r="P429" s="100" t="e">
        <f>AVERAGE(INDEX($H$5:$H$1012,M429):INDEX($H$5:$H$1012,N429))</f>
        <v>#N/A</v>
      </c>
      <c r="Q429" s="101" t="e">
        <f>AVERAGE(INDEX($I$5:$I$1012,M429):INDEX($I$5:$I$1012,N429))</f>
        <v>#N/A</v>
      </c>
    </row>
    <row r="430" spans="2:17" x14ac:dyDescent="0.25">
      <c r="B430" s="62">
        <v>42121</v>
      </c>
      <c r="C430" s="70">
        <v>48.03</v>
      </c>
      <c r="D430" s="69">
        <v>58950840</v>
      </c>
      <c r="E430" s="66" t="s">
        <v>81</v>
      </c>
      <c r="F430" s="16">
        <f t="shared" si="27"/>
        <v>583</v>
      </c>
      <c r="G430" s="67" cm="1">
        <f t="array" ref="G430">INDEX(Date,MATCH(ROWS($F$5:$F430),Helper,0))</f>
        <v>41892</v>
      </c>
      <c r="H430" s="85">
        <f>INDEX(Price,MATCH(ROWS($F$5:$F430),Helper,0))</f>
        <v>46.84</v>
      </c>
      <c r="I430" s="91">
        <f>INDEX(Volume,MATCH(ROWS($F$5:$F430),Helper,0))</f>
        <v>27297820</v>
      </c>
      <c r="J430" s="97">
        <f>ROWS($F$5:$F430)</f>
        <v>426</v>
      </c>
      <c r="M430" s="16" t="e">
        <f t="shared" si="28"/>
        <v>#N/A</v>
      </c>
      <c r="N430" s="16" t="e">
        <f t="shared" si="26"/>
        <v>#N/A</v>
      </c>
      <c r="O430" s="72" t="e">
        <f t="shared" ca="1" si="29"/>
        <v>#N/A</v>
      </c>
      <c r="P430" s="100" t="e">
        <f>AVERAGE(INDEX($H$5:$H$1012,M430):INDEX($H$5:$H$1012,N430))</f>
        <v>#N/A</v>
      </c>
      <c r="Q430" s="101" t="e">
        <f>AVERAGE(INDEX($I$5:$I$1012,M430):INDEX($I$5:$I$1012,N430))</f>
        <v>#N/A</v>
      </c>
    </row>
    <row r="431" spans="2:17" x14ac:dyDescent="0.25">
      <c r="B431" s="62">
        <v>42118</v>
      </c>
      <c r="C431" s="70">
        <v>47.87</v>
      </c>
      <c r="D431" s="69">
        <v>130885200</v>
      </c>
      <c r="E431" s="66" t="s">
        <v>81</v>
      </c>
      <c r="F431" s="16">
        <f t="shared" si="27"/>
        <v>582</v>
      </c>
      <c r="G431" s="67" cm="1">
        <f t="array" ref="G431">INDEX(Date,MATCH(ROWS($F$5:$F431),Helper,0))</f>
        <v>41893</v>
      </c>
      <c r="H431" s="85">
        <f>INDEX(Price,MATCH(ROWS($F$5:$F431),Helper,0))</f>
        <v>47</v>
      </c>
      <c r="I431" s="91">
        <f>INDEX(Volume,MATCH(ROWS($F$5:$F431),Helper,0))</f>
        <v>29201070</v>
      </c>
      <c r="J431" s="97">
        <f>ROWS($F$5:$F431)</f>
        <v>427</v>
      </c>
      <c r="M431" s="16" t="e">
        <f t="shared" si="28"/>
        <v>#N/A</v>
      </c>
      <c r="N431" s="16" t="e">
        <f t="shared" si="26"/>
        <v>#N/A</v>
      </c>
      <c r="O431" s="72" t="e">
        <f t="shared" ca="1" si="29"/>
        <v>#N/A</v>
      </c>
      <c r="P431" s="100" t="e">
        <f>AVERAGE(INDEX($H$5:$H$1012,M431):INDEX($H$5:$H$1012,N431))</f>
        <v>#N/A</v>
      </c>
      <c r="Q431" s="101" t="e">
        <f>AVERAGE(INDEX($I$5:$I$1012,M431):INDEX($I$5:$I$1012,N431))</f>
        <v>#N/A</v>
      </c>
    </row>
    <row r="432" spans="2:17" x14ac:dyDescent="0.25">
      <c r="B432" s="62">
        <v>42117</v>
      </c>
      <c r="C432" s="70">
        <v>43.34</v>
      </c>
      <c r="D432" s="69">
        <v>45445510</v>
      </c>
      <c r="E432" s="66" t="s">
        <v>81</v>
      </c>
      <c r="F432" s="16">
        <f t="shared" si="27"/>
        <v>581</v>
      </c>
      <c r="G432" s="67" cm="1">
        <f t="array" ref="G432">INDEX(Date,MATCH(ROWS($F$5:$F432),Helper,0))</f>
        <v>41894</v>
      </c>
      <c r="H432" s="85">
        <f>INDEX(Price,MATCH(ROWS($F$5:$F432),Helper,0))</f>
        <v>46.695</v>
      </c>
      <c r="I432" s="91">
        <f>INDEX(Volume,MATCH(ROWS($F$5:$F432),Helper,0))</f>
        <v>38224850</v>
      </c>
      <c r="J432" s="97">
        <f>ROWS($F$5:$F432)</f>
        <v>428</v>
      </c>
      <c r="M432" s="16" t="e">
        <f t="shared" si="28"/>
        <v>#N/A</v>
      </c>
      <c r="N432" s="16" t="e">
        <f t="shared" si="26"/>
        <v>#N/A</v>
      </c>
      <c r="O432" s="72" t="e">
        <f t="shared" ca="1" si="29"/>
        <v>#N/A</v>
      </c>
      <c r="P432" s="100" t="e">
        <f>AVERAGE(INDEX($H$5:$H$1012,M432):INDEX($H$5:$H$1012,N432))</f>
        <v>#N/A</v>
      </c>
      <c r="Q432" s="101" t="e">
        <f>AVERAGE(INDEX($I$5:$I$1012,M432):INDEX($I$5:$I$1012,N432))</f>
        <v>#N/A</v>
      </c>
    </row>
    <row r="433" spans="2:17" x14ac:dyDescent="0.25">
      <c r="B433" s="62">
        <v>42116</v>
      </c>
      <c r="C433" s="70">
        <v>42.984999999999999</v>
      </c>
      <c r="D433" s="69">
        <v>25032050</v>
      </c>
      <c r="E433" s="66" t="s">
        <v>81</v>
      </c>
      <c r="F433" s="16">
        <f t="shared" si="27"/>
        <v>580</v>
      </c>
      <c r="G433" s="67" cm="1">
        <f t="array" ref="G433">INDEX(Date,MATCH(ROWS($F$5:$F433),Helper,0))</f>
        <v>41897</v>
      </c>
      <c r="H433" s="85">
        <f>INDEX(Price,MATCH(ROWS($F$5:$F433),Helper,0))</f>
        <v>46.24</v>
      </c>
      <c r="I433" s="91">
        <f>INDEX(Volume,MATCH(ROWS($F$5:$F433),Helper,0))</f>
        <v>37630230</v>
      </c>
      <c r="J433" s="97">
        <f>ROWS($F$5:$F433)</f>
        <v>429</v>
      </c>
      <c r="M433" s="16" t="e">
        <f t="shared" si="28"/>
        <v>#N/A</v>
      </c>
      <c r="N433" s="16" t="e">
        <f t="shared" si="26"/>
        <v>#N/A</v>
      </c>
      <c r="O433" s="72" t="e">
        <f t="shared" ca="1" si="29"/>
        <v>#N/A</v>
      </c>
      <c r="P433" s="100" t="e">
        <f>AVERAGE(INDEX($H$5:$H$1012,M433):INDEX($H$5:$H$1012,N433))</f>
        <v>#N/A</v>
      </c>
      <c r="Q433" s="101" t="e">
        <f>AVERAGE(INDEX($I$5:$I$1012,M433):INDEX($I$5:$I$1012,N433))</f>
        <v>#N/A</v>
      </c>
    </row>
    <row r="434" spans="2:17" x14ac:dyDescent="0.25">
      <c r="B434" s="62">
        <v>42115</v>
      </c>
      <c r="C434" s="70">
        <v>42.634999999999998</v>
      </c>
      <c r="D434" s="69">
        <v>26004920</v>
      </c>
      <c r="E434" s="66" t="s">
        <v>81</v>
      </c>
      <c r="F434" s="16">
        <f t="shared" si="27"/>
        <v>579</v>
      </c>
      <c r="G434" s="67" cm="1">
        <f t="array" ref="G434">INDEX(Date,MATCH(ROWS($F$5:$F434),Helper,0))</f>
        <v>41898</v>
      </c>
      <c r="H434" s="85">
        <f>INDEX(Price,MATCH(ROWS($F$5:$F434),Helper,0))</f>
        <v>46.76</v>
      </c>
      <c r="I434" s="91">
        <f>INDEX(Volume,MATCH(ROWS($F$5:$F434),Helper,0))</f>
        <v>27865200</v>
      </c>
      <c r="J434" s="97">
        <f>ROWS($F$5:$F434)</f>
        <v>430</v>
      </c>
      <c r="M434" s="16" t="e">
        <f t="shared" si="28"/>
        <v>#N/A</v>
      </c>
      <c r="N434" s="16" t="e">
        <f t="shared" si="26"/>
        <v>#N/A</v>
      </c>
      <c r="O434" s="72" t="e">
        <f t="shared" ca="1" si="29"/>
        <v>#N/A</v>
      </c>
      <c r="P434" s="100" t="e">
        <f>AVERAGE(INDEX($H$5:$H$1012,M434):INDEX($H$5:$H$1012,N434))</f>
        <v>#N/A</v>
      </c>
      <c r="Q434" s="101" t="e">
        <f>AVERAGE(INDEX($I$5:$I$1012,M434):INDEX($I$5:$I$1012,N434))</f>
        <v>#N/A</v>
      </c>
    </row>
    <row r="435" spans="2:17" x14ac:dyDescent="0.25">
      <c r="B435" s="62">
        <v>42114</v>
      </c>
      <c r="C435" s="70">
        <v>42.905000000000001</v>
      </c>
      <c r="D435" s="69">
        <v>46051240</v>
      </c>
      <c r="E435" s="66" t="s">
        <v>81</v>
      </c>
      <c r="F435" s="16">
        <f t="shared" si="27"/>
        <v>578</v>
      </c>
      <c r="G435" s="67" cm="1">
        <f t="array" ref="G435">INDEX(Date,MATCH(ROWS($F$5:$F435),Helper,0))</f>
        <v>41899</v>
      </c>
      <c r="H435" s="85">
        <f>INDEX(Price,MATCH(ROWS($F$5:$F435),Helper,0))</f>
        <v>46.52</v>
      </c>
      <c r="I435" s="91">
        <f>INDEX(Volume,MATCH(ROWS($F$5:$F435),Helper,0))</f>
        <v>38247550</v>
      </c>
      <c r="J435" s="97">
        <f>ROWS($F$5:$F435)</f>
        <v>431</v>
      </c>
      <c r="M435" s="16" t="e">
        <f t="shared" si="28"/>
        <v>#N/A</v>
      </c>
      <c r="N435" s="16" t="e">
        <f t="shared" si="26"/>
        <v>#N/A</v>
      </c>
      <c r="O435" s="72" t="e">
        <f t="shared" ca="1" si="29"/>
        <v>#N/A</v>
      </c>
      <c r="P435" s="100" t="e">
        <f>AVERAGE(INDEX($H$5:$H$1012,M435):INDEX($H$5:$H$1012,N435))</f>
        <v>#N/A</v>
      </c>
      <c r="Q435" s="101" t="e">
        <f>AVERAGE(INDEX($I$5:$I$1012,M435):INDEX($I$5:$I$1012,N435))</f>
        <v>#N/A</v>
      </c>
    </row>
    <row r="436" spans="2:17" x14ac:dyDescent="0.25">
      <c r="B436" s="62">
        <v>42111</v>
      </c>
      <c r="C436" s="70">
        <v>41.615000000000002</v>
      </c>
      <c r="D436" s="69">
        <v>41912450</v>
      </c>
      <c r="E436" s="66" t="s">
        <v>81</v>
      </c>
      <c r="F436" s="16">
        <f t="shared" si="27"/>
        <v>577</v>
      </c>
      <c r="G436" s="67" cm="1">
        <f t="array" ref="G436">INDEX(Date,MATCH(ROWS($F$5:$F436),Helper,0))</f>
        <v>41900</v>
      </c>
      <c r="H436" s="85">
        <f>INDEX(Price,MATCH(ROWS($F$5:$F436),Helper,0))</f>
        <v>46.68</v>
      </c>
      <c r="I436" s="91">
        <f>INDEX(Volume,MATCH(ROWS($F$5:$F436),Helper,0))</f>
        <v>35493560</v>
      </c>
      <c r="J436" s="97">
        <f>ROWS($F$5:$F436)</f>
        <v>432</v>
      </c>
      <c r="M436" s="16" t="e">
        <f t="shared" si="28"/>
        <v>#N/A</v>
      </c>
      <c r="N436" s="16" t="e">
        <f t="shared" si="26"/>
        <v>#N/A</v>
      </c>
      <c r="O436" s="72" t="e">
        <f t="shared" ca="1" si="29"/>
        <v>#N/A</v>
      </c>
      <c r="P436" s="100" t="e">
        <f>AVERAGE(INDEX($H$5:$H$1012,M436):INDEX($H$5:$H$1012,N436))</f>
        <v>#N/A</v>
      </c>
      <c r="Q436" s="101" t="e">
        <f>AVERAGE(INDEX($I$5:$I$1012,M436):INDEX($I$5:$I$1012,N436))</f>
        <v>#N/A</v>
      </c>
    </row>
    <row r="437" spans="2:17" x14ac:dyDescent="0.25">
      <c r="B437" s="62">
        <v>42110</v>
      </c>
      <c r="C437" s="70">
        <v>42.16</v>
      </c>
      <c r="D437" s="69">
        <v>22425300</v>
      </c>
      <c r="E437" s="66" t="s">
        <v>81</v>
      </c>
      <c r="F437" s="16">
        <f t="shared" si="27"/>
        <v>576</v>
      </c>
      <c r="G437" s="67" cm="1">
        <f t="array" ref="G437">INDEX(Date,MATCH(ROWS($F$5:$F437),Helper,0))</f>
        <v>41901</v>
      </c>
      <c r="H437" s="85">
        <f>INDEX(Price,MATCH(ROWS($F$5:$F437),Helper,0))</f>
        <v>47.52</v>
      </c>
      <c r="I437" s="91">
        <f>INDEX(Volume,MATCH(ROWS($F$5:$F437),Helper,0))</f>
        <v>202514100</v>
      </c>
      <c r="J437" s="97">
        <f>ROWS($F$5:$F437)</f>
        <v>433</v>
      </c>
      <c r="M437" s="16" t="e">
        <f t="shared" si="28"/>
        <v>#N/A</v>
      </c>
      <c r="N437" s="16" t="e">
        <f t="shared" si="26"/>
        <v>#N/A</v>
      </c>
      <c r="O437" s="72" t="e">
        <f t="shared" ca="1" si="29"/>
        <v>#N/A</v>
      </c>
      <c r="P437" s="100" t="e">
        <f>AVERAGE(INDEX($H$5:$H$1012,M437):INDEX($H$5:$H$1012,N437))</f>
        <v>#N/A</v>
      </c>
      <c r="Q437" s="101" t="e">
        <f>AVERAGE(INDEX($I$5:$I$1012,M437):INDEX($I$5:$I$1012,N437))</f>
        <v>#N/A</v>
      </c>
    </row>
    <row r="438" spans="2:17" x14ac:dyDescent="0.25">
      <c r="B438" s="62">
        <v>42109</v>
      </c>
      <c r="C438" s="70">
        <v>42.255000000000003</v>
      </c>
      <c r="D438" s="69">
        <v>27307270</v>
      </c>
      <c r="E438" s="66" t="s">
        <v>81</v>
      </c>
      <c r="F438" s="16">
        <f t="shared" si="27"/>
        <v>575</v>
      </c>
      <c r="G438" s="67" cm="1">
        <f t="array" ref="G438">INDEX(Date,MATCH(ROWS($F$5:$F438),Helper,0))</f>
        <v>41904</v>
      </c>
      <c r="H438" s="85">
        <f>INDEX(Price,MATCH(ROWS($F$5:$F438),Helper,0))</f>
        <v>47.06</v>
      </c>
      <c r="I438" s="91">
        <f>INDEX(Volume,MATCH(ROWS($F$5:$F438),Helper,0))</f>
        <v>38655550</v>
      </c>
      <c r="J438" s="97">
        <f>ROWS($F$5:$F438)</f>
        <v>434</v>
      </c>
      <c r="M438" s="16" t="e">
        <f t="shared" si="28"/>
        <v>#N/A</v>
      </c>
      <c r="N438" s="16" t="e">
        <f t="shared" si="26"/>
        <v>#N/A</v>
      </c>
      <c r="O438" s="72" t="e">
        <f t="shared" ca="1" si="29"/>
        <v>#N/A</v>
      </c>
      <c r="P438" s="100" t="e">
        <f>AVERAGE(INDEX($H$5:$H$1012,M438):INDEX($H$5:$H$1012,N438))</f>
        <v>#N/A</v>
      </c>
      <c r="Q438" s="101" t="e">
        <f>AVERAGE(INDEX($I$5:$I$1012,M438):INDEX($I$5:$I$1012,N438))</f>
        <v>#N/A</v>
      </c>
    </row>
    <row r="439" spans="2:17" x14ac:dyDescent="0.25">
      <c r="B439" s="62">
        <v>42108</v>
      </c>
      <c r="C439" s="70">
        <v>41.65</v>
      </c>
      <c r="D439" s="69">
        <v>24238760</v>
      </c>
      <c r="E439" s="66" t="s">
        <v>81</v>
      </c>
      <c r="F439" s="16">
        <f t="shared" si="27"/>
        <v>574</v>
      </c>
      <c r="G439" s="67" cm="1">
        <f t="array" ref="G439">INDEX(Date,MATCH(ROWS($F$5:$F439),Helper,0))</f>
        <v>41905</v>
      </c>
      <c r="H439" s="85">
        <f>INDEX(Price,MATCH(ROWS($F$5:$F439),Helper,0))</f>
        <v>46.56</v>
      </c>
      <c r="I439" s="91">
        <f>INDEX(Volume,MATCH(ROWS($F$5:$F439),Helper,0))</f>
        <v>33386790</v>
      </c>
      <c r="J439" s="97">
        <f>ROWS($F$5:$F439)</f>
        <v>435</v>
      </c>
      <c r="M439" s="16" t="e">
        <f t="shared" si="28"/>
        <v>#N/A</v>
      </c>
      <c r="N439" s="16" t="e">
        <f t="shared" si="26"/>
        <v>#N/A</v>
      </c>
      <c r="O439" s="72" t="e">
        <f t="shared" ca="1" si="29"/>
        <v>#N/A</v>
      </c>
      <c r="P439" s="100" t="e">
        <f>AVERAGE(INDEX($H$5:$H$1012,M439):INDEX($H$5:$H$1012,N439))</f>
        <v>#N/A</v>
      </c>
      <c r="Q439" s="101" t="e">
        <f>AVERAGE(INDEX($I$5:$I$1012,M439):INDEX($I$5:$I$1012,N439))</f>
        <v>#N/A</v>
      </c>
    </row>
    <row r="440" spans="2:17" x14ac:dyDescent="0.25">
      <c r="B440" s="62">
        <v>42107</v>
      </c>
      <c r="C440" s="70">
        <v>41.76</v>
      </c>
      <c r="D440" s="69">
        <v>30270750</v>
      </c>
      <c r="E440" s="66" t="s">
        <v>81</v>
      </c>
      <c r="F440" s="16">
        <f t="shared" si="27"/>
        <v>573</v>
      </c>
      <c r="G440" s="67" cm="1">
        <f t="array" ref="G440">INDEX(Date,MATCH(ROWS($F$5:$F440),Helper,0))</f>
        <v>41906</v>
      </c>
      <c r="H440" s="85">
        <f>INDEX(Price,MATCH(ROWS($F$5:$F440),Helper,0))</f>
        <v>47.08</v>
      </c>
      <c r="I440" s="91">
        <f>INDEX(Volume,MATCH(ROWS($F$5:$F440),Helper,0))</f>
        <v>26533890</v>
      </c>
      <c r="J440" s="97">
        <f>ROWS($F$5:$F440)</f>
        <v>436</v>
      </c>
      <c r="M440" s="16" t="e">
        <f t="shared" si="28"/>
        <v>#N/A</v>
      </c>
      <c r="N440" s="16" t="e">
        <f t="shared" si="26"/>
        <v>#N/A</v>
      </c>
      <c r="O440" s="72" t="e">
        <f t="shared" ca="1" si="29"/>
        <v>#N/A</v>
      </c>
      <c r="P440" s="100" t="e">
        <f>AVERAGE(INDEX($H$5:$H$1012,M440):INDEX($H$5:$H$1012,N440))</f>
        <v>#N/A</v>
      </c>
      <c r="Q440" s="101" t="e">
        <f>AVERAGE(INDEX($I$5:$I$1012,M440):INDEX($I$5:$I$1012,N440))</f>
        <v>#N/A</v>
      </c>
    </row>
    <row r="441" spans="2:17" x14ac:dyDescent="0.25">
      <c r="B441" s="62">
        <v>42104</v>
      </c>
      <c r="C441" s="70">
        <v>41.72</v>
      </c>
      <c r="D441" s="69">
        <v>27856770</v>
      </c>
      <c r="E441" s="66" t="s">
        <v>81</v>
      </c>
      <c r="F441" s="16">
        <f t="shared" si="27"/>
        <v>572</v>
      </c>
      <c r="G441" s="67" cm="1">
        <f t="array" ref="G441">INDEX(Date,MATCH(ROWS($F$5:$F441),Helper,0))</f>
        <v>41907</v>
      </c>
      <c r="H441" s="85">
        <f>INDEX(Price,MATCH(ROWS($F$5:$F441),Helper,0))</f>
        <v>46.04</v>
      </c>
      <c r="I441" s="91">
        <f>INDEX(Volume,MATCH(ROWS($F$5:$F441),Helper,0))</f>
        <v>32927320</v>
      </c>
      <c r="J441" s="97">
        <f>ROWS($F$5:$F441)</f>
        <v>437</v>
      </c>
      <c r="M441" s="16" t="e">
        <f t="shared" si="28"/>
        <v>#N/A</v>
      </c>
      <c r="N441" s="16" t="e">
        <f t="shared" si="26"/>
        <v>#N/A</v>
      </c>
      <c r="O441" s="72" t="e">
        <f t="shared" ca="1" si="29"/>
        <v>#N/A</v>
      </c>
      <c r="P441" s="100" t="e">
        <f>AVERAGE(INDEX($H$5:$H$1012,M441):INDEX($H$5:$H$1012,N441))</f>
        <v>#N/A</v>
      </c>
      <c r="Q441" s="101" t="e">
        <f>AVERAGE(INDEX($I$5:$I$1012,M441):INDEX($I$5:$I$1012,N441))</f>
        <v>#N/A</v>
      </c>
    </row>
    <row r="442" spans="2:17" x14ac:dyDescent="0.25">
      <c r="B442" s="62">
        <v>42103</v>
      </c>
      <c r="C442" s="70">
        <v>41.48</v>
      </c>
      <c r="D442" s="69">
        <v>25722630</v>
      </c>
      <c r="E442" s="66" t="s">
        <v>81</v>
      </c>
      <c r="F442" s="16">
        <f t="shared" si="27"/>
        <v>571</v>
      </c>
      <c r="G442" s="67" cm="1">
        <f t="array" ref="G442">INDEX(Date,MATCH(ROWS($F$5:$F442),Helper,0))</f>
        <v>41908</v>
      </c>
      <c r="H442" s="85">
        <f>INDEX(Price,MATCH(ROWS($F$5:$F442),Helper,0))</f>
        <v>46.41</v>
      </c>
      <c r="I442" s="91">
        <f>INDEX(Volume,MATCH(ROWS($F$5:$F442),Helper,0))</f>
        <v>27051350</v>
      </c>
      <c r="J442" s="97">
        <f>ROWS($F$5:$F442)</f>
        <v>438</v>
      </c>
      <c r="M442" s="16" t="e">
        <f t="shared" si="28"/>
        <v>#N/A</v>
      </c>
      <c r="N442" s="16" t="e">
        <f t="shared" si="26"/>
        <v>#N/A</v>
      </c>
      <c r="O442" s="72" t="e">
        <f t="shared" ca="1" si="29"/>
        <v>#N/A</v>
      </c>
      <c r="P442" s="100" t="e">
        <f>AVERAGE(INDEX($H$5:$H$1012,M442):INDEX($H$5:$H$1012,N442))</f>
        <v>#N/A</v>
      </c>
      <c r="Q442" s="101" t="e">
        <f>AVERAGE(INDEX($I$5:$I$1012,M442):INDEX($I$5:$I$1012,N442))</f>
        <v>#N/A</v>
      </c>
    </row>
    <row r="443" spans="2:17" x14ac:dyDescent="0.25">
      <c r="B443" s="62">
        <v>42102</v>
      </c>
      <c r="C443" s="70">
        <v>41.42</v>
      </c>
      <c r="D443" s="69">
        <v>24699710</v>
      </c>
      <c r="E443" s="66" t="s">
        <v>81</v>
      </c>
      <c r="F443" s="16">
        <f t="shared" si="27"/>
        <v>570</v>
      </c>
      <c r="G443" s="67" cm="1">
        <f t="array" ref="G443">INDEX(Date,MATCH(ROWS($F$5:$F443),Helper,0))</f>
        <v>41911</v>
      </c>
      <c r="H443" s="85">
        <f>INDEX(Price,MATCH(ROWS($F$5:$F443),Helper,0))</f>
        <v>46.44</v>
      </c>
      <c r="I443" s="91">
        <f>INDEX(Volume,MATCH(ROWS($F$5:$F443),Helper,0))</f>
        <v>26057810</v>
      </c>
      <c r="J443" s="97">
        <f>ROWS($F$5:$F443)</f>
        <v>439</v>
      </c>
      <c r="M443" s="16" t="e">
        <f t="shared" si="28"/>
        <v>#N/A</v>
      </c>
      <c r="N443" s="16" t="e">
        <f t="shared" si="26"/>
        <v>#N/A</v>
      </c>
      <c r="O443" s="72" t="e">
        <f t="shared" ca="1" si="29"/>
        <v>#N/A</v>
      </c>
      <c r="P443" s="100" t="e">
        <f>AVERAGE(INDEX($H$5:$H$1012,M443):INDEX($H$5:$H$1012,N443))</f>
        <v>#N/A</v>
      </c>
      <c r="Q443" s="101" t="e">
        <f>AVERAGE(INDEX($I$5:$I$1012,M443):INDEX($I$5:$I$1012,N443))</f>
        <v>#N/A</v>
      </c>
    </row>
    <row r="444" spans="2:17" x14ac:dyDescent="0.25">
      <c r="B444" s="62">
        <v>42101</v>
      </c>
      <c r="C444" s="70">
        <v>41.53</v>
      </c>
      <c r="D444" s="69">
        <v>28808840</v>
      </c>
      <c r="E444" s="66" t="s">
        <v>81</v>
      </c>
      <c r="F444" s="16">
        <f t="shared" si="27"/>
        <v>569</v>
      </c>
      <c r="G444" s="67" cm="1">
        <f t="array" ref="G444">INDEX(Date,MATCH(ROWS($F$5:$F444),Helper,0))</f>
        <v>41912</v>
      </c>
      <c r="H444" s="85">
        <f>INDEX(Price,MATCH(ROWS($F$5:$F444),Helper,0))</f>
        <v>46.36</v>
      </c>
      <c r="I444" s="91">
        <f>INDEX(Volume,MATCH(ROWS($F$5:$F444),Helper,0))</f>
        <v>32996820</v>
      </c>
      <c r="J444" s="97">
        <f>ROWS($F$5:$F444)</f>
        <v>440</v>
      </c>
      <c r="M444" s="16" t="e">
        <f t="shared" si="28"/>
        <v>#N/A</v>
      </c>
      <c r="N444" s="16" t="e">
        <f t="shared" si="26"/>
        <v>#N/A</v>
      </c>
      <c r="O444" s="72" t="e">
        <f t="shared" ca="1" si="29"/>
        <v>#N/A</v>
      </c>
      <c r="P444" s="100" t="e">
        <f>AVERAGE(INDEX($H$5:$H$1012,M444):INDEX($H$5:$H$1012,N444))</f>
        <v>#N/A</v>
      </c>
      <c r="Q444" s="101" t="e">
        <f>AVERAGE(INDEX($I$5:$I$1012,M444):INDEX($I$5:$I$1012,N444))</f>
        <v>#N/A</v>
      </c>
    </row>
    <row r="445" spans="2:17" x14ac:dyDescent="0.25">
      <c r="B445" s="62">
        <v>42100</v>
      </c>
      <c r="C445" s="70">
        <v>41.545000000000002</v>
      </c>
      <c r="D445" s="69">
        <v>39161760</v>
      </c>
      <c r="E445" s="66" t="s">
        <v>81</v>
      </c>
      <c r="F445" s="16">
        <f t="shared" si="27"/>
        <v>568</v>
      </c>
      <c r="G445" s="67" cm="1">
        <f t="array" ref="G445">INDEX(Date,MATCH(ROWS($F$5:$F445),Helper,0))</f>
        <v>41913</v>
      </c>
      <c r="H445" s="85">
        <f>INDEX(Price,MATCH(ROWS($F$5:$F445),Helper,0))</f>
        <v>45.9</v>
      </c>
      <c r="I445" s="91">
        <f>INDEX(Volume,MATCH(ROWS($F$5:$F445),Helper,0))</f>
        <v>38050210</v>
      </c>
      <c r="J445" s="97">
        <f>ROWS($F$5:$F445)</f>
        <v>441</v>
      </c>
      <c r="M445" s="16" t="e">
        <f t="shared" si="28"/>
        <v>#N/A</v>
      </c>
      <c r="N445" s="16" t="e">
        <f t="shared" si="26"/>
        <v>#N/A</v>
      </c>
      <c r="O445" s="72" t="e">
        <f t="shared" ca="1" si="29"/>
        <v>#N/A</v>
      </c>
      <c r="P445" s="100" t="e">
        <f>AVERAGE(INDEX($H$5:$H$1012,M445):INDEX($H$5:$H$1012,N445))</f>
        <v>#N/A</v>
      </c>
      <c r="Q445" s="101" t="e">
        <f>AVERAGE(INDEX($I$5:$I$1012,M445):INDEX($I$5:$I$1012,N445))</f>
        <v>#N/A</v>
      </c>
    </row>
    <row r="446" spans="2:17" x14ac:dyDescent="0.25">
      <c r="B446" s="62">
        <v>42096</v>
      </c>
      <c r="C446" s="70">
        <v>40.29</v>
      </c>
      <c r="D446" s="69">
        <v>37483000</v>
      </c>
      <c r="E446" s="66" t="s">
        <v>81</v>
      </c>
      <c r="F446" s="16">
        <f t="shared" si="27"/>
        <v>567</v>
      </c>
      <c r="G446" s="67" cm="1">
        <f t="array" ref="G446">INDEX(Date,MATCH(ROWS($F$5:$F446),Helper,0))</f>
        <v>41914</v>
      </c>
      <c r="H446" s="85">
        <f>INDEX(Price,MATCH(ROWS($F$5:$F446),Helper,0))</f>
        <v>45.76</v>
      </c>
      <c r="I446" s="91">
        <f>INDEX(Volume,MATCH(ROWS($F$5:$F446),Helper,0))</f>
        <v>25297400</v>
      </c>
      <c r="J446" s="97">
        <f>ROWS($F$5:$F446)</f>
        <v>442</v>
      </c>
      <c r="M446" s="16" t="e">
        <f t="shared" si="28"/>
        <v>#N/A</v>
      </c>
      <c r="N446" s="16" t="e">
        <f t="shared" si="26"/>
        <v>#N/A</v>
      </c>
      <c r="O446" s="72" t="e">
        <f t="shared" ca="1" si="29"/>
        <v>#N/A</v>
      </c>
      <c r="P446" s="100" t="e">
        <f>AVERAGE(INDEX($H$5:$H$1012,M446):INDEX($H$5:$H$1012,N446))</f>
        <v>#N/A</v>
      </c>
      <c r="Q446" s="101" t="e">
        <f>AVERAGE(INDEX($I$5:$I$1012,M446):INDEX($I$5:$I$1012,N446))</f>
        <v>#N/A</v>
      </c>
    </row>
    <row r="447" spans="2:17" x14ac:dyDescent="0.25">
      <c r="B447" s="62">
        <v>42095</v>
      </c>
      <c r="C447" s="70">
        <v>40.72</v>
      </c>
      <c r="D447" s="69">
        <v>36841010</v>
      </c>
      <c r="E447" s="66" t="s">
        <v>81</v>
      </c>
      <c r="F447" s="16">
        <f t="shared" si="27"/>
        <v>566</v>
      </c>
      <c r="G447" s="67" cm="1">
        <f t="array" ref="G447">INDEX(Date,MATCH(ROWS($F$5:$F447),Helper,0))</f>
        <v>41915</v>
      </c>
      <c r="H447" s="85">
        <f>INDEX(Price,MATCH(ROWS($F$5:$F447),Helper,0))</f>
        <v>46.09</v>
      </c>
      <c r="I447" s="91">
        <f>INDEX(Volume,MATCH(ROWS($F$5:$F447),Helper,0))</f>
        <v>32351720</v>
      </c>
      <c r="J447" s="97">
        <f>ROWS($F$5:$F447)</f>
        <v>443</v>
      </c>
      <c r="M447" s="16" t="e">
        <f t="shared" si="28"/>
        <v>#N/A</v>
      </c>
      <c r="N447" s="16" t="e">
        <f t="shared" si="26"/>
        <v>#N/A</v>
      </c>
      <c r="O447" s="72" t="e">
        <f t="shared" ca="1" si="29"/>
        <v>#N/A</v>
      </c>
      <c r="P447" s="100" t="e">
        <f>AVERAGE(INDEX($H$5:$H$1012,M447):INDEX($H$5:$H$1012,N447))</f>
        <v>#N/A</v>
      </c>
      <c r="Q447" s="101" t="e">
        <f>AVERAGE(INDEX($I$5:$I$1012,M447):INDEX($I$5:$I$1012,N447))</f>
        <v>#N/A</v>
      </c>
    </row>
    <row r="448" spans="2:17" x14ac:dyDescent="0.25">
      <c r="B448" s="62">
        <v>42094</v>
      </c>
      <c r="C448" s="70">
        <v>40.655000000000001</v>
      </c>
      <c r="D448" s="69">
        <v>34884740</v>
      </c>
      <c r="E448" s="66" t="s">
        <v>81</v>
      </c>
      <c r="F448" s="16">
        <f t="shared" si="27"/>
        <v>565</v>
      </c>
      <c r="G448" s="67" cm="1">
        <f t="array" ref="G448">INDEX(Date,MATCH(ROWS($F$5:$F448),Helper,0))</f>
        <v>41918</v>
      </c>
      <c r="H448" s="85">
        <f>INDEX(Price,MATCH(ROWS($F$5:$F448),Helper,0))</f>
        <v>46.09</v>
      </c>
      <c r="I448" s="91">
        <f>INDEX(Volume,MATCH(ROWS($F$5:$F448),Helper,0))</f>
        <v>20532430</v>
      </c>
      <c r="J448" s="97">
        <f>ROWS($F$5:$F448)</f>
        <v>444</v>
      </c>
      <c r="M448" s="16" t="e">
        <f t="shared" si="28"/>
        <v>#N/A</v>
      </c>
      <c r="N448" s="16" t="e">
        <f t="shared" si="26"/>
        <v>#N/A</v>
      </c>
      <c r="O448" s="72" t="e">
        <f t="shared" ca="1" si="29"/>
        <v>#N/A</v>
      </c>
      <c r="P448" s="100" t="e">
        <f>AVERAGE(INDEX($H$5:$H$1012,M448):INDEX($H$5:$H$1012,N448))</f>
        <v>#N/A</v>
      </c>
      <c r="Q448" s="101" t="e">
        <f>AVERAGE(INDEX($I$5:$I$1012,M448):INDEX($I$5:$I$1012,N448))</f>
        <v>#N/A</v>
      </c>
    </row>
    <row r="449" spans="2:17" x14ac:dyDescent="0.25">
      <c r="B449" s="62">
        <v>42093</v>
      </c>
      <c r="C449" s="70">
        <v>40.96</v>
      </c>
      <c r="D449" s="69">
        <v>34999850</v>
      </c>
      <c r="E449" s="66" t="s">
        <v>81</v>
      </c>
      <c r="F449" s="16">
        <f t="shared" si="27"/>
        <v>564</v>
      </c>
      <c r="G449" s="67" cm="1">
        <f t="array" ref="G449">INDEX(Date,MATCH(ROWS($F$5:$F449),Helper,0))</f>
        <v>41919</v>
      </c>
      <c r="H449" s="85">
        <f>INDEX(Price,MATCH(ROWS($F$5:$F449),Helper,0))</f>
        <v>45.53</v>
      </c>
      <c r="I449" s="91">
        <f>INDEX(Volume,MATCH(ROWS($F$5:$F449),Helper,0))</f>
        <v>25617210</v>
      </c>
      <c r="J449" s="97">
        <f>ROWS($F$5:$F449)</f>
        <v>445</v>
      </c>
      <c r="M449" s="16" t="e">
        <f t="shared" si="28"/>
        <v>#N/A</v>
      </c>
      <c r="N449" s="16" t="e">
        <f t="shared" si="26"/>
        <v>#N/A</v>
      </c>
      <c r="O449" s="72" t="e">
        <f t="shared" ca="1" si="29"/>
        <v>#N/A</v>
      </c>
      <c r="P449" s="100" t="e">
        <f>AVERAGE(INDEX($H$5:$H$1012,M449):INDEX($H$5:$H$1012,N449))</f>
        <v>#N/A</v>
      </c>
      <c r="Q449" s="101" t="e">
        <f>AVERAGE(INDEX($I$5:$I$1012,M449):INDEX($I$5:$I$1012,N449))</f>
        <v>#N/A</v>
      </c>
    </row>
    <row r="450" spans="2:17" x14ac:dyDescent="0.25">
      <c r="B450" s="62">
        <v>42090</v>
      </c>
      <c r="C450" s="70">
        <v>40.97</v>
      </c>
      <c r="D450" s="69">
        <v>33980410</v>
      </c>
      <c r="E450" s="66" t="s">
        <v>81</v>
      </c>
      <c r="F450" s="16">
        <f t="shared" si="27"/>
        <v>563</v>
      </c>
      <c r="G450" s="67" cm="1">
        <f t="array" ref="G450">INDEX(Date,MATCH(ROWS($F$5:$F450),Helper,0))</f>
        <v>41920</v>
      </c>
      <c r="H450" s="85">
        <f>INDEX(Price,MATCH(ROWS($F$5:$F450),Helper,0))</f>
        <v>46.78</v>
      </c>
      <c r="I450" s="91">
        <f>INDEX(Volume,MATCH(ROWS($F$5:$F450),Helper,0))</f>
        <v>32977510</v>
      </c>
      <c r="J450" s="97">
        <f>ROWS($F$5:$F450)</f>
        <v>446</v>
      </c>
      <c r="M450" s="16" t="e">
        <f t="shared" si="28"/>
        <v>#N/A</v>
      </c>
      <c r="N450" s="16" t="e">
        <f t="shared" si="26"/>
        <v>#N/A</v>
      </c>
      <c r="O450" s="72" t="e">
        <f t="shared" ca="1" si="29"/>
        <v>#N/A</v>
      </c>
      <c r="P450" s="100" t="e">
        <f>AVERAGE(INDEX($H$5:$H$1012,M450):INDEX($H$5:$H$1012,N450))</f>
        <v>#N/A</v>
      </c>
      <c r="Q450" s="101" t="e">
        <f>AVERAGE(INDEX($I$5:$I$1012,M450):INDEX($I$5:$I$1012,N450))</f>
        <v>#N/A</v>
      </c>
    </row>
    <row r="451" spans="2:17" x14ac:dyDescent="0.25">
      <c r="B451" s="62">
        <v>42089</v>
      </c>
      <c r="C451" s="70">
        <v>41.21</v>
      </c>
      <c r="D451" s="69">
        <v>37483900</v>
      </c>
      <c r="E451" s="66" t="s">
        <v>81</v>
      </c>
      <c r="F451" s="16">
        <f t="shared" si="27"/>
        <v>562</v>
      </c>
      <c r="G451" s="67" cm="1">
        <f t="array" ref="G451">INDEX(Date,MATCH(ROWS($F$5:$F451),Helper,0))</f>
        <v>41921</v>
      </c>
      <c r="H451" s="85">
        <f>INDEX(Price,MATCH(ROWS($F$5:$F451),Helper,0))</f>
        <v>45.85</v>
      </c>
      <c r="I451" s="91">
        <f>INDEX(Volume,MATCH(ROWS($F$5:$F451),Helper,0))</f>
        <v>34422150</v>
      </c>
      <c r="J451" s="97">
        <f>ROWS($F$5:$F451)</f>
        <v>447</v>
      </c>
      <c r="M451" s="16" t="e">
        <f t="shared" si="28"/>
        <v>#N/A</v>
      </c>
      <c r="N451" s="16" t="e">
        <f t="shared" si="26"/>
        <v>#N/A</v>
      </c>
      <c r="O451" s="72" t="e">
        <f t="shared" ca="1" si="29"/>
        <v>#N/A</v>
      </c>
      <c r="P451" s="100" t="e">
        <f>AVERAGE(INDEX($H$5:$H$1012,M451):INDEX($H$5:$H$1012,N451))</f>
        <v>#N/A</v>
      </c>
      <c r="Q451" s="101" t="e">
        <f>AVERAGE(INDEX($I$5:$I$1012,M451):INDEX($I$5:$I$1012,N451))</f>
        <v>#N/A</v>
      </c>
    </row>
    <row r="452" spans="2:17" x14ac:dyDescent="0.25">
      <c r="B452" s="62">
        <v>42088</v>
      </c>
      <c r="C452" s="70">
        <v>41.46</v>
      </c>
      <c r="D452" s="69">
        <v>43427180</v>
      </c>
      <c r="E452" s="66" t="s">
        <v>81</v>
      </c>
      <c r="F452" s="16">
        <f t="shared" si="27"/>
        <v>561</v>
      </c>
      <c r="G452" s="67" cm="1">
        <f t="array" ref="G452">INDEX(Date,MATCH(ROWS($F$5:$F452),Helper,0))</f>
        <v>41922</v>
      </c>
      <c r="H452" s="85">
        <f>INDEX(Price,MATCH(ROWS($F$5:$F452),Helper,0))</f>
        <v>44.03</v>
      </c>
      <c r="I452" s="91">
        <f>INDEX(Volume,MATCH(ROWS($F$5:$F452),Helper,0))</f>
        <v>51877600</v>
      </c>
      <c r="J452" s="97">
        <f>ROWS($F$5:$F452)</f>
        <v>448</v>
      </c>
      <c r="M452" s="16" t="e">
        <f t="shared" si="28"/>
        <v>#N/A</v>
      </c>
      <c r="N452" s="16" t="e">
        <f t="shared" si="26"/>
        <v>#N/A</v>
      </c>
      <c r="O452" s="72" t="e">
        <f t="shared" ca="1" si="29"/>
        <v>#N/A</v>
      </c>
      <c r="P452" s="100" t="e">
        <f>AVERAGE(INDEX($H$5:$H$1012,M452):INDEX($H$5:$H$1012,N452))</f>
        <v>#N/A</v>
      </c>
      <c r="Q452" s="101" t="e">
        <f>AVERAGE(INDEX($I$5:$I$1012,M452):INDEX($I$5:$I$1012,N452))</f>
        <v>#N/A</v>
      </c>
    </row>
    <row r="453" spans="2:17" x14ac:dyDescent="0.25">
      <c r="B453" s="62">
        <v>42087</v>
      </c>
      <c r="C453" s="70">
        <v>42.9</v>
      </c>
      <c r="D453" s="69">
        <v>25453110</v>
      </c>
      <c r="E453" s="66" t="s">
        <v>81</v>
      </c>
      <c r="F453" s="16">
        <f t="shared" si="27"/>
        <v>560</v>
      </c>
      <c r="G453" s="67" cm="1">
        <f t="array" ref="G453">INDEX(Date,MATCH(ROWS($F$5:$F453),Helper,0))</f>
        <v>41925</v>
      </c>
      <c r="H453" s="85">
        <f>INDEX(Price,MATCH(ROWS($F$5:$F453),Helper,0))</f>
        <v>43.65</v>
      </c>
      <c r="I453" s="91">
        <f>INDEX(Volume,MATCH(ROWS($F$5:$F453),Helper,0))</f>
        <v>37020680</v>
      </c>
      <c r="J453" s="97">
        <f>ROWS($F$5:$F453)</f>
        <v>449</v>
      </c>
      <c r="M453" s="16" t="e">
        <f t="shared" si="28"/>
        <v>#N/A</v>
      </c>
      <c r="N453" s="16" t="e">
        <f t="shared" si="26"/>
        <v>#N/A</v>
      </c>
      <c r="O453" s="72" t="e">
        <f t="shared" ca="1" si="29"/>
        <v>#N/A</v>
      </c>
      <c r="P453" s="100" t="e">
        <f>AVERAGE(INDEX($H$5:$H$1012,M453):INDEX($H$5:$H$1012,N453))</f>
        <v>#N/A</v>
      </c>
      <c r="Q453" s="101" t="e">
        <f>AVERAGE(INDEX($I$5:$I$1012,M453):INDEX($I$5:$I$1012,N453))</f>
        <v>#N/A</v>
      </c>
    </row>
    <row r="454" spans="2:17" x14ac:dyDescent="0.25">
      <c r="B454" s="62">
        <v>42086</v>
      </c>
      <c r="C454" s="70">
        <v>42.854999999999997</v>
      </c>
      <c r="D454" s="69">
        <v>26233420</v>
      </c>
      <c r="E454" s="66" t="s">
        <v>81</v>
      </c>
      <c r="F454" s="16">
        <f t="shared" si="27"/>
        <v>559</v>
      </c>
      <c r="G454" s="67" cm="1">
        <f t="array" ref="G454">INDEX(Date,MATCH(ROWS($F$5:$F454),Helper,0))</f>
        <v>41926</v>
      </c>
      <c r="H454" s="85">
        <f>INDEX(Price,MATCH(ROWS($F$5:$F454),Helper,0))</f>
        <v>43.73</v>
      </c>
      <c r="I454" s="91">
        <f>INDEX(Volume,MATCH(ROWS($F$5:$F454),Helper,0))</f>
        <v>38097300</v>
      </c>
      <c r="J454" s="97">
        <f>ROWS($F$5:$F454)</f>
        <v>450</v>
      </c>
      <c r="M454" s="16" t="e">
        <f t="shared" si="28"/>
        <v>#N/A</v>
      </c>
      <c r="N454" s="16" t="e">
        <f t="shared" ref="N454:N517" si="30">MATCH(L454,$G$5:$G$1012,1)</f>
        <v>#N/A</v>
      </c>
      <c r="O454" s="72" t="e">
        <f t="shared" ca="1" si="29"/>
        <v>#N/A</v>
      </c>
      <c r="P454" s="100" t="e">
        <f>AVERAGE(INDEX($H$5:$H$1012,M454):INDEX($H$5:$H$1012,N454))</f>
        <v>#N/A</v>
      </c>
      <c r="Q454" s="101" t="e">
        <f>AVERAGE(INDEX($I$5:$I$1012,M454):INDEX($I$5:$I$1012,N454))</f>
        <v>#N/A</v>
      </c>
    </row>
    <row r="455" spans="2:17" x14ac:dyDescent="0.25">
      <c r="B455" s="62">
        <v>42083</v>
      </c>
      <c r="C455" s="70">
        <v>42.88</v>
      </c>
      <c r="D455" s="69">
        <v>71754700</v>
      </c>
      <c r="E455" s="66" t="s">
        <v>81</v>
      </c>
      <c r="F455" s="16">
        <f t="shared" ref="F455:F518" si="31">F454-1</f>
        <v>558</v>
      </c>
      <c r="G455" s="67" cm="1">
        <f t="array" ref="G455">INDEX(Date,MATCH(ROWS($F$5:$F455),Helper,0))</f>
        <v>41927</v>
      </c>
      <c r="H455" s="85">
        <f>INDEX(Price,MATCH(ROWS($F$5:$F455),Helper,0))</f>
        <v>43.22</v>
      </c>
      <c r="I455" s="91">
        <f>INDEX(Volume,MATCH(ROWS($F$5:$F455),Helper,0))</f>
        <v>60188290</v>
      </c>
      <c r="J455" s="97">
        <f>ROWS($F$5:$F455)</f>
        <v>451</v>
      </c>
      <c r="M455" s="16" t="e">
        <f t="shared" ref="M455:M518" si="32">N454+1</f>
        <v>#N/A</v>
      </c>
      <c r="N455" s="16" t="e">
        <f t="shared" si="30"/>
        <v>#N/A</v>
      </c>
      <c r="O455" s="72" t="e">
        <f t="shared" ref="O455:O518" ca="1" si="33">SUM(OFFSET($H$5,M455-$M$5,0,N455-N454, 1))</f>
        <v>#N/A</v>
      </c>
      <c r="P455" s="100" t="e">
        <f>AVERAGE(INDEX($H$5:$H$1012,M455):INDEX($H$5:$H$1012,N455))</f>
        <v>#N/A</v>
      </c>
      <c r="Q455" s="101" t="e">
        <f>AVERAGE(INDEX($I$5:$I$1012,M455):INDEX($I$5:$I$1012,N455))</f>
        <v>#N/A</v>
      </c>
    </row>
    <row r="456" spans="2:17" x14ac:dyDescent="0.25">
      <c r="B456" s="62">
        <v>42082</v>
      </c>
      <c r="C456" s="70">
        <v>42.284999999999997</v>
      </c>
      <c r="D456" s="69">
        <v>33836100</v>
      </c>
      <c r="E456" s="66" t="s">
        <v>81</v>
      </c>
      <c r="F456" s="16">
        <f t="shared" si="31"/>
        <v>557</v>
      </c>
      <c r="G456" s="67" cm="1">
        <f t="array" ref="G456">INDEX(Date,MATCH(ROWS($F$5:$F456),Helper,0))</f>
        <v>41928</v>
      </c>
      <c r="H456" s="85">
        <f>INDEX(Price,MATCH(ROWS($F$5:$F456),Helper,0))</f>
        <v>42.74</v>
      </c>
      <c r="I456" s="91">
        <f>INDEX(Volume,MATCH(ROWS($F$5:$F456),Helper,0))</f>
        <v>49007120</v>
      </c>
      <c r="J456" s="97">
        <f>ROWS($F$5:$F456)</f>
        <v>452</v>
      </c>
      <c r="M456" s="16" t="e">
        <f t="shared" si="32"/>
        <v>#N/A</v>
      </c>
      <c r="N456" s="16" t="e">
        <f t="shared" si="30"/>
        <v>#N/A</v>
      </c>
      <c r="O456" s="72" t="e">
        <f t="shared" ca="1" si="33"/>
        <v>#N/A</v>
      </c>
      <c r="P456" s="100" t="e">
        <f>AVERAGE(INDEX($H$5:$H$1012,M456):INDEX($H$5:$H$1012,N456))</f>
        <v>#N/A</v>
      </c>
      <c r="Q456" s="101" t="e">
        <f>AVERAGE(INDEX($I$5:$I$1012,M456):INDEX($I$5:$I$1012,N456))</f>
        <v>#N/A</v>
      </c>
    </row>
    <row r="457" spans="2:17" x14ac:dyDescent="0.25">
      <c r="B457" s="62">
        <v>42081</v>
      </c>
      <c r="C457" s="70">
        <v>42.5</v>
      </c>
      <c r="D457" s="69">
        <v>44178520</v>
      </c>
      <c r="E457" s="66" t="s">
        <v>81</v>
      </c>
      <c r="F457" s="16">
        <f t="shared" si="31"/>
        <v>556</v>
      </c>
      <c r="G457" s="67" cm="1">
        <f t="array" ref="G457">INDEX(Date,MATCH(ROWS($F$5:$F457),Helper,0))</f>
        <v>41929</v>
      </c>
      <c r="H457" s="85">
        <f>INDEX(Price,MATCH(ROWS($F$5:$F457),Helper,0))</f>
        <v>43.63</v>
      </c>
      <c r="I457" s="91">
        <f>INDEX(Volume,MATCH(ROWS($F$5:$F457),Helper,0))</f>
        <v>40654940</v>
      </c>
      <c r="J457" s="97">
        <f>ROWS($F$5:$F457)</f>
        <v>453</v>
      </c>
      <c r="M457" s="16" t="e">
        <f t="shared" si="32"/>
        <v>#N/A</v>
      </c>
      <c r="N457" s="16" t="e">
        <f t="shared" si="30"/>
        <v>#N/A</v>
      </c>
      <c r="O457" s="72" t="e">
        <f t="shared" ca="1" si="33"/>
        <v>#N/A</v>
      </c>
      <c r="P457" s="100" t="e">
        <f>AVERAGE(INDEX($H$5:$H$1012,M457):INDEX($H$5:$H$1012,N457))</f>
        <v>#N/A</v>
      </c>
      <c r="Q457" s="101" t="e">
        <f>AVERAGE(INDEX($I$5:$I$1012,M457):INDEX($I$5:$I$1012,N457))</f>
        <v>#N/A</v>
      </c>
    </row>
    <row r="458" spans="2:17" x14ac:dyDescent="0.25">
      <c r="B458" s="62">
        <v>42080</v>
      </c>
      <c r="C458" s="70">
        <v>41.695</v>
      </c>
      <c r="D458" s="69">
        <v>31669340</v>
      </c>
      <c r="E458" s="66" t="s">
        <v>81</v>
      </c>
      <c r="F458" s="16">
        <f t="shared" si="31"/>
        <v>555</v>
      </c>
      <c r="G458" s="67" cm="1">
        <f t="array" ref="G458">INDEX(Date,MATCH(ROWS($F$5:$F458),Helper,0))</f>
        <v>41932</v>
      </c>
      <c r="H458" s="85">
        <f>INDEX(Price,MATCH(ROWS($F$5:$F458),Helper,0))</f>
        <v>44.08</v>
      </c>
      <c r="I458" s="91">
        <f>INDEX(Volume,MATCH(ROWS($F$5:$F458),Helper,0))</f>
        <v>34523930</v>
      </c>
      <c r="J458" s="97">
        <f>ROWS($F$5:$F458)</f>
        <v>454</v>
      </c>
      <c r="M458" s="16" t="e">
        <f t="shared" si="32"/>
        <v>#N/A</v>
      </c>
      <c r="N458" s="16" t="e">
        <f t="shared" si="30"/>
        <v>#N/A</v>
      </c>
      <c r="O458" s="72" t="e">
        <f t="shared" ca="1" si="33"/>
        <v>#N/A</v>
      </c>
      <c r="P458" s="100" t="e">
        <f>AVERAGE(INDEX($H$5:$H$1012,M458):INDEX($H$5:$H$1012,N458))</f>
        <v>#N/A</v>
      </c>
      <c r="Q458" s="101" t="e">
        <f>AVERAGE(INDEX($I$5:$I$1012,M458):INDEX($I$5:$I$1012,N458))</f>
        <v>#N/A</v>
      </c>
    </row>
    <row r="459" spans="2:17" x14ac:dyDescent="0.25">
      <c r="B459" s="62">
        <v>42079</v>
      </c>
      <c r="C459" s="70">
        <v>41.56</v>
      </c>
      <c r="D459" s="69">
        <v>35257510</v>
      </c>
      <c r="E459" s="66" t="s">
        <v>81</v>
      </c>
      <c r="F459" s="16">
        <f t="shared" si="31"/>
        <v>554</v>
      </c>
      <c r="G459" s="67" cm="1">
        <f t="array" ref="G459">INDEX(Date,MATCH(ROWS($F$5:$F459),Helper,0))</f>
        <v>41933</v>
      </c>
      <c r="H459" s="85">
        <f>INDEX(Price,MATCH(ROWS($F$5:$F459),Helper,0))</f>
        <v>44.88</v>
      </c>
      <c r="I459" s="91">
        <f>INDEX(Volume,MATCH(ROWS($F$5:$F459),Helper,0))</f>
        <v>36234890</v>
      </c>
      <c r="J459" s="97">
        <f>ROWS($F$5:$F459)</f>
        <v>455</v>
      </c>
      <c r="M459" s="16" t="e">
        <f t="shared" si="32"/>
        <v>#N/A</v>
      </c>
      <c r="N459" s="16" t="e">
        <f t="shared" si="30"/>
        <v>#N/A</v>
      </c>
      <c r="O459" s="72" t="e">
        <f t="shared" ca="1" si="33"/>
        <v>#N/A</v>
      </c>
      <c r="P459" s="100" t="e">
        <f>AVERAGE(INDEX($H$5:$H$1012,M459):INDEX($H$5:$H$1012,N459))</f>
        <v>#N/A</v>
      </c>
      <c r="Q459" s="101" t="e">
        <f>AVERAGE(INDEX($I$5:$I$1012,M459):INDEX($I$5:$I$1012,N459))</f>
        <v>#N/A</v>
      </c>
    </row>
    <row r="460" spans="2:17" x14ac:dyDescent="0.25">
      <c r="B460" s="62">
        <v>42076</v>
      </c>
      <c r="C460" s="70">
        <v>41.38</v>
      </c>
      <c r="D460" s="69">
        <v>57972120</v>
      </c>
      <c r="E460" s="66" t="s">
        <v>81</v>
      </c>
      <c r="F460" s="16">
        <f t="shared" si="31"/>
        <v>553</v>
      </c>
      <c r="G460" s="67" cm="1">
        <f t="array" ref="G460">INDEX(Date,MATCH(ROWS($F$5:$F460),Helper,0))</f>
        <v>41934</v>
      </c>
      <c r="H460" s="85">
        <f>INDEX(Price,MATCH(ROWS($F$5:$F460),Helper,0))</f>
        <v>44.38</v>
      </c>
      <c r="I460" s="91">
        <f>INDEX(Volume,MATCH(ROWS($F$5:$F460),Helper,0))</f>
        <v>33570230</v>
      </c>
      <c r="J460" s="97">
        <f>ROWS($F$5:$F460)</f>
        <v>456</v>
      </c>
      <c r="M460" s="16" t="e">
        <f t="shared" si="32"/>
        <v>#N/A</v>
      </c>
      <c r="N460" s="16" t="e">
        <f t="shared" si="30"/>
        <v>#N/A</v>
      </c>
      <c r="O460" s="72" t="e">
        <f t="shared" ca="1" si="33"/>
        <v>#N/A</v>
      </c>
      <c r="P460" s="100" t="e">
        <f>AVERAGE(INDEX($H$5:$H$1012,M460):INDEX($H$5:$H$1012,N460))</f>
        <v>#N/A</v>
      </c>
      <c r="Q460" s="101" t="e">
        <f>AVERAGE(INDEX($I$5:$I$1012,M460):INDEX($I$5:$I$1012,N460))</f>
        <v>#N/A</v>
      </c>
    </row>
    <row r="461" spans="2:17" x14ac:dyDescent="0.25">
      <c r="B461" s="62">
        <v>42075</v>
      </c>
      <c r="C461" s="70">
        <v>41.02</v>
      </c>
      <c r="D461" s="69">
        <v>59984700</v>
      </c>
      <c r="E461" s="66" t="s">
        <v>81</v>
      </c>
      <c r="F461" s="16">
        <f t="shared" si="31"/>
        <v>552</v>
      </c>
      <c r="G461" s="67" cm="1">
        <f t="array" ref="G461">INDEX(Date,MATCH(ROWS($F$5:$F461),Helper,0))</f>
        <v>41935</v>
      </c>
      <c r="H461" s="85">
        <f>INDEX(Price,MATCH(ROWS($F$5:$F461),Helper,0))</f>
        <v>45.02</v>
      </c>
      <c r="I461" s="91">
        <f>INDEX(Volume,MATCH(ROWS($F$5:$F461),Helper,0))</f>
        <v>43844860</v>
      </c>
      <c r="J461" s="97">
        <f>ROWS($F$5:$F461)</f>
        <v>457</v>
      </c>
      <c r="M461" s="16" t="e">
        <f t="shared" si="32"/>
        <v>#N/A</v>
      </c>
      <c r="N461" s="16" t="e">
        <f t="shared" si="30"/>
        <v>#N/A</v>
      </c>
      <c r="O461" s="72" t="e">
        <f t="shared" ca="1" si="33"/>
        <v>#N/A</v>
      </c>
      <c r="P461" s="100" t="e">
        <f>AVERAGE(INDEX($H$5:$H$1012,M461):INDEX($H$5:$H$1012,N461))</f>
        <v>#N/A</v>
      </c>
      <c r="Q461" s="101" t="e">
        <f>AVERAGE(INDEX($I$5:$I$1012,M461):INDEX($I$5:$I$1012,N461))</f>
        <v>#N/A</v>
      </c>
    </row>
    <row r="462" spans="2:17" x14ac:dyDescent="0.25">
      <c r="B462" s="62">
        <v>42074</v>
      </c>
      <c r="C462" s="70">
        <v>41.98</v>
      </c>
      <c r="D462" s="69">
        <v>32214780</v>
      </c>
      <c r="E462" s="66" t="s">
        <v>81</v>
      </c>
      <c r="F462" s="16">
        <f t="shared" si="31"/>
        <v>551</v>
      </c>
      <c r="G462" s="67" cm="1">
        <f t="array" ref="G462">INDEX(Date,MATCH(ROWS($F$5:$F462),Helper,0))</f>
        <v>41936</v>
      </c>
      <c r="H462" s="85">
        <f>INDEX(Price,MATCH(ROWS($F$5:$F462),Helper,0))</f>
        <v>46.13</v>
      </c>
      <c r="I462" s="91">
        <f>INDEX(Volume,MATCH(ROWS($F$5:$F462),Helper,0))</f>
        <v>61053110</v>
      </c>
      <c r="J462" s="97">
        <f>ROWS($F$5:$F462)</f>
        <v>458</v>
      </c>
      <c r="M462" s="16" t="e">
        <f t="shared" si="32"/>
        <v>#N/A</v>
      </c>
      <c r="N462" s="16" t="e">
        <f t="shared" si="30"/>
        <v>#N/A</v>
      </c>
      <c r="O462" s="72" t="e">
        <f t="shared" ca="1" si="33"/>
        <v>#N/A</v>
      </c>
      <c r="P462" s="100" t="e">
        <f>AVERAGE(INDEX($H$5:$H$1012,M462):INDEX($H$5:$H$1012,N462))</f>
        <v>#N/A</v>
      </c>
      <c r="Q462" s="101" t="e">
        <f>AVERAGE(INDEX($I$5:$I$1012,M462):INDEX($I$5:$I$1012,N462))</f>
        <v>#N/A</v>
      </c>
    </row>
    <row r="463" spans="2:17" x14ac:dyDescent="0.25">
      <c r="B463" s="62">
        <v>42073</v>
      </c>
      <c r="C463" s="70">
        <v>42.03</v>
      </c>
      <c r="D463" s="69">
        <v>39158290</v>
      </c>
      <c r="E463" s="66" t="s">
        <v>81</v>
      </c>
      <c r="F463" s="16">
        <f t="shared" si="31"/>
        <v>550</v>
      </c>
      <c r="G463" s="67" cm="1">
        <f t="array" ref="G463">INDEX(Date,MATCH(ROWS($F$5:$F463),Helper,0))</f>
        <v>41939</v>
      </c>
      <c r="H463" s="85">
        <f>INDEX(Price,MATCH(ROWS($F$5:$F463),Helper,0))</f>
        <v>45.91</v>
      </c>
      <c r="I463" s="91">
        <f>INDEX(Volume,MATCH(ROWS($F$5:$F463),Helper,0))</f>
        <v>30319900</v>
      </c>
      <c r="J463" s="97">
        <f>ROWS($F$5:$F463)</f>
        <v>459</v>
      </c>
      <c r="M463" s="16" t="e">
        <f t="shared" si="32"/>
        <v>#N/A</v>
      </c>
      <c r="N463" s="16" t="e">
        <f t="shared" si="30"/>
        <v>#N/A</v>
      </c>
      <c r="O463" s="72" t="e">
        <f t="shared" ca="1" si="33"/>
        <v>#N/A</v>
      </c>
      <c r="P463" s="100" t="e">
        <f>AVERAGE(INDEX($H$5:$H$1012,M463):INDEX($H$5:$H$1012,N463))</f>
        <v>#N/A</v>
      </c>
      <c r="Q463" s="101" t="e">
        <f>AVERAGE(INDEX($I$5:$I$1012,M463):INDEX($I$5:$I$1012,N463))</f>
        <v>#N/A</v>
      </c>
    </row>
    <row r="464" spans="2:17" x14ac:dyDescent="0.25">
      <c r="B464" s="62">
        <v>42072</v>
      </c>
      <c r="C464" s="70">
        <v>42.85</v>
      </c>
      <c r="D464" s="69">
        <v>32106530</v>
      </c>
      <c r="E464" s="66" t="s">
        <v>81</v>
      </c>
      <c r="F464" s="16">
        <f t="shared" si="31"/>
        <v>549</v>
      </c>
      <c r="G464" s="67" cm="1">
        <f t="array" ref="G464">INDEX(Date,MATCH(ROWS($F$5:$F464),Helper,0))</f>
        <v>41940</v>
      </c>
      <c r="H464" s="85">
        <f>INDEX(Price,MATCH(ROWS($F$5:$F464),Helper,0))</f>
        <v>46.49</v>
      </c>
      <c r="I464" s="91">
        <f>INDEX(Volume,MATCH(ROWS($F$5:$F464),Helper,0))</f>
        <v>29001420</v>
      </c>
      <c r="J464" s="97">
        <f>ROWS($F$5:$F464)</f>
        <v>460</v>
      </c>
      <c r="M464" s="16" t="e">
        <f t="shared" si="32"/>
        <v>#N/A</v>
      </c>
      <c r="N464" s="16" t="e">
        <f t="shared" si="30"/>
        <v>#N/A</v>
      </c>
      <c r="O464" s="72" t="e">
        <f t="shared" ca="1" si="33"/>
        <v>#N/A</v>
      </c>
      <c r="P464" s="100" t="e">
        <f>AVERAGE(INDEX($H$5:$H$1012,M464):INDEX($H$5:$H$1012,N464))</f>
        <v>#N/A</v>
      </c>
      <c r="Q464" s="101" t="e">
        <f>AVERAGE(INDEX($I$5:$I$1012,M464):INDEX($I$5:$I$1012,N464))</f>
        <v>#N/A</v>
      </c>
    </row>
    <row r="465" spans="2:17" x14ac:dyDescent="0.25">
      <c r="B465" s="62">
        <v>42069</v>
      </c>
      <c r="C465" s="70">
        <v>42.36</v>
      </c>
      <c r="D465" s="69">
        <v>36120570</v>
      </c>
      <c r="E465" s="66" t="s">
        <v>81</v>
      </c>
      <c r="F465" s="16">
        <f t="shared" si="31"/>
        <v>548</v>
      </c>
      <c r="G465" s="67" cm="1">
        <f t="array" ref="G465">INDEX(Date,MATCH(ROWS($F$5:$F465),Helper,0))</f>
        <v>41941</v>
      </c>
      <c r="H465" s="85">
        <f>INDEX(Price,MATCH(ROWS($F$5:$F465),Helper,0))</f>
        <v>46.62</v>
      </c>
      <c r="I465" s="91">
        <f>INDEX(Volume,MATCH(ROWS($F$5:$F465),Helper,0))</f>
        <v>30274720</v>
      </c>
      <c r="J465" s="97">
        <f>ROWS($F$5:$F465)</f>
        <v>461</v>
      </c>
      <c r="M465" s="16" t="e">
        <f t="shared" si="32"/>
        <v>#N/A</v>
      </c>
      <c r="N465" s="16" t="e">
        <f t="shared" si="30"/>
        <v>#N/A</v>
      </c>
      <c r="O465" s="72" t="e">
        <f t="shared" ca="1" si="33"/>
        <v>#N/A</v>
      </c>
      <c r="P465" s="100" t="e">
        <f>AVERAGE(INDEX($H$5:$H$1012,M465):INDEX($H$5:$H$1012,N465))</f>
        <v>#N/A</v>
      </c>
      <c r="Q465" s="101" t="e">
        <f>AVERAGE(INDEX($I$5:$I$1012,M465):INDEX($I$5:$I$1012,N465))</f>
        <v>#N/A</v>
      </c>
    </row>
    <row r="466" spans="2:17" x14ac:dyDescent="0.25">
      <c r="B466" s="62">
        <v>42068</v>
      </c>
      <c r="C466" s="70">
        <v>43.11</v>
      </c>
      <c r="D466" s="69">
        <v>23176110</v>
      </c>
      <c r="E466" s="66" t="s">
        <v>81</v>
      </c>
      <c r="F466" s="16">
        <f t="shared" si="31"/>
        <v>547</v>
      </c>
      <c r="G466" s="67" cm="1">
        <f t="array" ref="G466">INDEX(Date,MATCH(ROWS($F$5:$F466),Helper,0))</f>
        <v>41942</v>
      </c>
      <c r="H466" s="85">
        <f>INDEX(Price,MATCH(ROWS($F$5:$F466),Helper,0))</f>
        <v>46.05</v>
      </c>
      <c r="I466" s="91">
        <f>INDEX(Volume,MATCH(ROWS($F$5:$F466),Helper,0))</f>
        <v>30040850</v>
      </c>
      <c r="J466" s="97">
        <f>ROWS($F$5:$F466)</f>
        <v>462</v>
      </c>
      <c r="M466" s="16" t="e">
        <f t="shared" si="32"/>
        <v>#N/A</v>
      </c>
      <c r="N466" s="16" t="e">
        <f t="shared" si="30"/>
        <v>#N/A</v>
      </c>
      <c r="O466" s="72" t="e">
        <f t="shared" ca="1" si="33"/>
        <v>#N/A</v>
      </c>
      <c r="P466" s="100" t="e">
        <f>AVERAGE(INDEX($H$5:$H$1012,M466):INDEX($H$5:$H$1012,N466))</f>
        <v>#N/A</v>
      </c>
      <c r="Q466" s="101" t="e">
        <f>AVERAGE(INDEX($I$5:$I$1012,M466):INDEX($I$5:$I$1012,N466))</f>
        <v>#N/A</v>
      </c>
    </row>
    <row r="467" spans="2:17" x14ac:dyDescent="0.25">
      <c r="B467" s="62">
        <v>42067</v>
      </c>
      <c r="C467" s="70">
        <v>43.055</v>
      </c>
      <c r="D467" s="69">
        <v>25746840</v>
      </c>
      <c r="E467" s="66" t="s">
        <v>81</v>
      </c>
      <c r="F467" s="16">
        <f t="shared" si="31"/>
        <v>546</v>
      </c>
      <c r="G467" s="67" cm="1">
        <f t="array" ref="G467">INDEX(Date,MATCH(ROWS($F$5:$F467),Helper,0))</f>
        <v>41943</v>
      </c>
      <c r="H467" s="85">
        <f>INDEX(Price,MATCH(ROWS($F$5:$F467),Helper,0))</f>
        <v>46.95</v>
      </c>
      <c r="I467" s="91">
        <f>INDEX(Volume,MATCH(ROWS($F$5:$F467),Helper,0))</f>
        <v>35826980</v>
      </c>
      <c r="J467" s="97">
        <f>ROWS($F$5:$F467)</f>
        <v>463</v>
      </c>
      <c r="M467" s="16" t="e">
        <f t="shared" si="32"/>
        <v>#N/A</v>
      </c>
      <c r="N467" s="16" t="e">
        <f t="shared" si="30"/>
        <v>#N/A</v>
      </c>
      <c r="O467" s="72" t="e">
        <f t="shared" ca="1" si="33"/>
        <v>#N/A</v>
      </c>
      <c r="P467" s="100" t="e">
        <f>AVERAGE(INDEX($H$5:$H$1012,M467):INDEX($H$5:$H$1012,N467))</f>
        <v>#N/A</v>
      </c>
      <c r="Q467" s="101" t="e">
        <f>AVERAGE(INDEX($I$5:$I$1012,M467):INDEX($I$5:$I$1012,N467))</f>
        <v>#N/A</v>
      </c>
    </row>
    <row r="468" spans="2:17" x14ac:dyDescent="0.25">
      <c r="B468" s="62">
        <v>42066</v>
      </c>
      <c r="C468" s="70">
        <v>43.28</v>
      </c>
      <c r="D468" s="69">
        <v>31685600</v>
      </c>
      <c r="E468" s="66" t="s">
        <v>81</v>
      </c>
      <c r="F468" s="16">
        <f t="shared" si="31"/>
        <v>545</v>
      </c>
      <c r="G468" s="67" cm="1">
        <f t="array" ref="G468">INDEX(Date,MATCH(ROWS($F$5:$F468),Helper,0))</f>
        <v>41946</v>
      </c>
      <c r="H468" s="85">
        <f>INDEX(Price,MATCH(ROWS($F$5:$F468),Helper,0))</f>
        <v>47.44</v>
      </c>
      <c r="I468" s="91">
        <f>INDEX(Volume,MATCH(ROWS($F$5:$F468),Helper,0))</f>
        <v>23078100</v>
      </c>
      <c r="J468" s="97">
        <f>ROWS($F$5:$F468)</f>
        <v>464</v>
      </c>
      <c r="M468" s="16" t="e">
        <f t="shared" si="32"/>
        <v>#N/A</v>
      </c>
      <c r="N468" s="16" t="e">
        <f t="shared" si="30"/>
        <v>#N/A</v>
      </c>
      <c r="O468" s="72" t="e">
        <f t="shared" ca="1" si="33"/>
        <v>#N/A</v>
      </c>
      <c r="P468" s="100" t="e">
        <f>AVERAGE(INDEX($H$5:$H$1012,M468):INDEX($H$5:$H$1012,N468))</f>
        <v>#N/A</v>
      </c>
      <c r="Q468" s="101" t="e">
        <f>AVERAGE(INDEX($I$5:$I$1012,M468):INDEX($I$5:$I$1012,N468))</f>
        <v>#N/A</v>
      </c>
    </row>
    <row r="469" spans="2:17" x14ac:dyDescent="0.25">
      <c r="B469" s="62">
        <v>42065</v>
      </c>
      <c r="C469" s="70">
        <v>43.88</v>
      </c>
      <c r="D469" s="69">
        <v>31766030</v>
      </c>
      <c r="E469" s="66" t="s">
        <v>81</v>
      </c>
      <c r="F469" s="16">
        <f t="shared" si="31"/>
        <v>544</v>
      </c>
      <c r="G469" s="67" cm="1">
        <f t="array" ref="G469">INDEX(Date,MATCH(ROWS($F$5:$F469),Helper,0))</f>
        <v>41947</v>
      </c>
      <c r="H469" s="85">
        <f>INDEX(Price,MATCH(ROWS($F$5:$F469),Helper,0))</f>
        <v>47.57</v>
      </c>
      <c r="I469" s="91">
        <f>INDEX(Volume,MATCH(ROWS($F$5:$F469),Helper,0))</f>
        <v>21287870</v>
      </c>
      <c r="J469" s="97">
        <f>ROWS($F$5:$F469)</f>
        <v>465</v>
      </c>
      <c r="M469" s="16" t="e">
        <f t="shared" si="32"/>
        <v>#N/A</v>
      </c>
      <c r="N469" s="16" t="e">
        <f t="shared" si="30"/>
        <v>#N/A</v>
      </c>
      <c r="O469" s="72" t="e">
        <f t="shared" ca="1" si="33"/>
        <v>#N/A</v>
      </c>
      <c r="P469" s="100" t="e">
        <f>AVERAGE(INDEX($H$5:$H$1012,M469):INDEX($H$5:$H$1012,N469))</f>
        <v>#N/A</v>
      </c>
      <c r="Q469" s="101" t="e">
        <f>AVERAGE(INDEX($I$5:$I$1012,M469):INDEX($I$5:$I$1012,N469))</f>
        <v>#N/A</v>
      </c>
    </row>
    <row r="470" spans="2:17" x14ac:dyDescent="0.25">
      <c r="B470" s="62">
        <v>42062</v>
      </c>
      <c r="C470" s="70">
        <v>43.85</v>
      </c>
      <c r="D470" s="69">
        <v>33784370</v>
      </c>
      <c r="E470" s="66" t="s">
        <v>81</v>
      </c>
      <c r="F470" s="16">
        <f t="shared" si="31"/>
        <v>543</v>
      </c>
      <c r="G470" s="67" cm="1">
        <f t="array" ref="G470">INDEX(Date,MATCH(ROWS($F$5:$F470),Helper,0))</f>
        <v>41948</v>
      </c>
      <c r="H470" s="85">
        <f>INDEX(Price,MATCH(ROWS($F$5:$F470),Helper,0))</f>
        <v>47.86</v>
      </c>
      <c r="I470" s="91">
        <f>INDEX(Volume,MATCH(ROWS($F$5:$F470),Helper,0))</f>
        <v>22447160</v>
      </c>
      <c r="J470" s="97">
        <f>ROWS($F$5:$F470)</f>
        <v>466</v>
      </c>
      <c r="M470" s="16" t="e">
        <f t="shared" si="32"/>
        <v>#N/A</v>
      </c>
      <c r="N470" s="16" t="e">
        <f t="shared" si="30"/>
        <v>#N/A</v>
      </c>
      <c r="O470" s="72" t="e">
        <f t="shared" ca="1" si="33"/>
        <v>#N/A</v>
      </c>
      <c r="P470" s="100" t="e">
        <f>AVERAGE(INDEX($H$5:$H$1012,M470):INDEX($H$5:$H$1012,N470))</f>
        <v>#N/A</v>
      </c>
      <c r="Q470" s="101" t="e">
        <f>AVERAGE(INDEX($I$5:$I$1012,M470):INDEX($I$5:$I$1012,N470))</f>
        <v>#N/A</v>
      </c>
    </row>
    <row r="471" spans="2:17" x14ac:dyDescent="0.25">
      <c r="B471" s="62">
        <v>42061</v>
      </c>
      <c r="C471" s="70">
        <v>44.055</v>
      </c>
      <c r="D471" s="69">
        <v>26524300</v>
      </c>
      <c r="E471" s="66" t="s">
        <v>81</v>
      </c>
      <c r="F471" s="16">
        <f t="shared" si="31"/>
        <v>542</v>
      </c>
      <c r="G471" s="67" cm="1">
        <f t="array" ref="G471">INDEX(Date,MATCH(ROWS($F$5:$F471),Helper,0))</f>
        <v>41949</v>
      </c>
      <c r="H471" s="85">
        <f>INDEX(Price,MATCH(ROWS($F$5:$F471),Helper,0))</f>
        <v>48.7</v>
      </c>
      <c r="I471" s="91">
        <f>INDEX(Volume,MATCH(ROWS($F$5:$F471),Helper,0))</f>
        <v>33033070</v>
      </c>
      <c r="J471" s="97">
        <f>ROWS($F$5:$F471)</f>
        <v>467</v>
      </c>
      <c r="M471" s="16" t="e">
        <f t="shared" si="32"/>
        <v>#N/A</v>
      </c>
      <c r="N471" s="16" t="e">
        <f t="shared" si="30"/>
        <v>#N/A</v>
      </c>
      <c r="O471" s="72" t="e">
        <f t="shared" ca="1" si="33"/>
        <v>#N/A</v>
      </c>
      <c r="P471" s="100" t="e">
        <f>AVERAGE(INDEX($H$5:$H$1012,M471):INDEX($H$5:$H$1012,N471))</f>
        <v>#N/A</v>
      </c>
      <c r="Q471" s="101" t="e">
        <f>AVERAGE(INDEX($I$5:$I$1012,M471):INDEX($I$5:$I$1012,N471))</f>
        <v>#N/A</v>
      </c>
    </row>
    <row r="472" spans="2:17" x14ac:dyDescent="0.25">
      <c r="B472" s="62">
        <v>42060</v>
      </c>
      <c r="C472" s="70">
        <v>43.99</v>
      </c>
      <c r="D472" s="69">
        <v>29749090</v>
      </c>
      <c r="E472" s="66" t="s">
        <v>81</v>
      </c>
      <c r="F472" s="16">
        <f t="shared" si="31"/>
        <v>541</v>
      </c>
      <c r="G472" s="67" cm="1">
        <f t="array" ref="G472">INDEX(Date,MATCH(ROWS($F$5:$F472),Helper,0))</f>
        <v>41950</v>
      </c>
      <c r="H472" s="85">
        <f>INDEX(Price,MATCH(ROWS($F$5:$F472),Helper,0))</f>
        <v>48.68</v>
      </c>
      <c r="I472" s="91">
        <f>INDEX(Volume,MATCH(ROWS($F$5:$F472),Helper,0))</f>
        <v>27987700</v>
      </c>
      <c r="J472" s="97">
        <f>ROWS($F$5:$F472)</f>
        <v>468</v>
      </c>
      <c r="M472" s="16" t="e">
        <f t="shared" si="32"/>
        <v>#N/A</v>
      </c>
      <c r="N472" s="16" t="e">
        <f t="shared" si="30"/>
        <v>#N/A</v>
      </c>
      <c r="O472" s="72" t="e">
        <f t="shared" ca="1" si="33"/>
        <v>#N/A</v>
      </c>
      <c r="P472" s="100" t="e">
        <f>AVERAGE(INDEX($H$5:$H$1012,M472):INDEX($H$5:$H$1012,N472))</f>
        <v>#N/A</v>
      </c>
      <c r="Q472" s="101" t="e">
        <f>AVERAGE(INDEX($I$5:$I$1012,M472):INDEX($I$5:$I$1012,N472))</f>
        <v>#N/A</v>
      </c>
    </row>
    <row r="473" spans="2:17" x14ac:dyDescent="0.25">
      <c r="B473" s="62">
        <v>42059</v>
      </c>
      <c r="C473" s="70">
        <v>44.09</v>
      </c>
      <c r="D473" s="69">
        <v>25262080</v>
      </c>
      <c r="E473" s="66" t="s">
        <v>81</v>
      </c>
      <c r="F473" s="16">
        <f t="shared" si="31"/>
        <v>540</v>
      </c>
      <c r="G473" s="67" cm="1">
        <f t="array" ref="G473">INDEX(Date,MATCH(ROWS($F$5:$F473),Helper,0))</f>
        <v>41953</v>
      </c>
      <c r="H473" s="85">
        <f>INDEX(Price,MATCH(ROWS($F$5:$F473),Helper,0))</f>
        <v>48.89</v>
      </c>
      <c r="I473" s="91">
        <f>INDEX(Volume,MATCH(ROWS($F$5:$F473),Helper,0))</f>
        <v>36364840</v>
      </c>
      <c r="J473" s="97">
        <f>ROWS($F$5:$F473)</f>
        <v>469</v>
      </c>
      <c r="M473" s="16" t="e">
        <f t="shared" si="32"/>
        <v>#N/A</v>
      </c>
      <c r="N473" s="16" t="e">
        <f t="shared" si="30"/>
        <v>#N/A</v>
      </c>
      <c r="O473" s="72" t="e">
        <f t="shared" ca="1" si="33"/>
        <v>#N/A</v>
      </c>
      <c r="P473" s="100" t="e">
        <f>AVERAGE(INDEX($H$5:$H$1012,M473):INDEX($H$5:$H$1012,N473))</f>
        <v>#N/A</v>
      </c>
      <c r="Q473" s="101" t="e">
        <f>AVERAGE(INDEX($I$5:$I$1012,M473):INDEX($I$5:$I$1012,N473))</f>
        <v>#N/A</v>
      </c>
    </row>
    <row r="474" spans="2:17" x14ac:dyDescent="0.25">
      <c r="B474" s="62">
        <v>42058</v>
      </c>
      <c r="C474" s="70">
        <v>44.15</v>
      </c>
      <c r="D474" s="69">
        <v>32510550</v>
      </c>
      <c r="E474" s="66" t="s">
        <v>81</v>
      </c>
      <c r="F474" s="16">
        <f t="shared" si="31"/>
        <v>539</v>
      </c>
      <c r="G474" s="67" cm="1">
        <f t="array" ref="G474">INDEX(Date,MATCH(ROWS($F$5:$F474),Helper,0))</f>
        <v>41954</v>
      </c>
      <c r="H474" s="85">
        <f>INDEX(Price,MATCH(ROWS($F$5:$F474),Helper,0))</f>
        <v>48.87</v>
      </c>
      <c r="I474" s="91">
        <f>INDEX(Volume,MATCH(ROWS($F$5:$F474),Helper,0))</f>
        <v>22180480</v>
      </c>
      <c r="J474" s="97">
        <f>ROWS($F$5:$F474)</f>
        <v>470</v>
      </c>
      <c r="M474" s="16" t="e">
        <f t="shared" si="32"/>
        <v>#N/A</v>
      </c>
      <c r="N474" s="16" t="e">
        <f t="shared" si="30"/>
        <v>#N/A</v>
      </c>
      <c r="O474" s="72" t="e">
        <f t="shared" ca="1" si="33"/>
        <v>#N/A</v>
      </c>
      <c r="P474" s="100" t="e">
        <f>AVERAGE(INDEX($H$5:$H$1012,M474):INDEX($H$5:$H$1012,N474))</f>
        <v>#N/A</v>
      </c>
      <c r="Q474" s="101" t="e">
        <f>AVERAGE(INDEX($I$5:$I$1012,M474):INDEX($I$5:$I$1012,N474))</f>
        <v>#N/A</v>
      </c>
    </row>
    <row r="475" spans="2:17" x14ac:dyDescent="0.25">
      <c r="B475" s="62">
        <v>42055</v>
      </c>
      <c r="C475" s="70">
        <v>43.854999999999997</v>
      </c>
      <c r="D475" s="69">
        <v>29710140</v>
      </c>
      <c r="E475" s="66" t="s">
        <v>81</v>
      </c>
      <c r="F475" s="16">
        <f t="shared" si="31"/>
        <v>538</v>
      </c>
      <c r="G475" s="67" cm="1">
        <f t="array" ref="G475">INDEX(Date,MATCH(ROWS($F$5:$F475),Helper,0))</f>
        <v>41955</v>
      </c>
      <c r="H475" s="85">
        <f>INDEX(Price,MATCH(ROWS($F$5:$F475),Helper,0))</f>
        <v>48.78</v>
      </c>
      <c r="I475" s="91">
        <f>INDEX(Volume,MATCH(ROWS($F$5:$F475),Helper,0))</f>
        <v>22721330</v>
      </c>
      <c r="J475" s="97">
        <f>ROWS($F$5:$F475)</f>
        <v>471</v>
      </c>
      <c r="M475" s="16" t="e">
        <f t="shared" si="32"/>
        <v>#N/A</v>
      </c>
      <c r="N475" s="16" t="e">
        <f t="shared" si="30"/>
        <v>#N/A</v>
      </c>
      <c r="O475" s="72" t="e">
        <f t="shared" ca="1" si="33"/>
        <v>#N/A</v>
      </c>
      <c r="P475" s="100" t="e">
        <f>AVERAGE(INDEX($H$5:$H$1012,M475):INDEX($H$5:$H$1012,N475))</f>
        <v>#N/A</v>
      </c>
      <c r="Q475" s="101" t="e">
        <f>AVERAGE(INDEX($I$5:$I$1012,M475):INDEX($I$5:$I$1012,N475))</f>
        <v>#N/A</v>
      </c>
    </row>
    <row r="476" spans="2:17" x14ac:dyDescent="0.25">
      <c r="B476" s="62">
        <v>42054</v>
      </c>
      <c r="C476" s="70">
        <v>43.5</v>
      </c>
      <c r="D476" s="69">
        <v>27598050</v>
      </c>
      <c r="E476" s="66" t="s">
        <v>81</v>
      </c>
      <c r="F476" s="16">
        <f t="shared" si="31"/>
        <v>537</v>
      </c>
      <c r="G476" s="67" cm="1">
        <f t="array" ref="G476">INDEX(Date,MATCH(ROWS($F$5:$F476),Helper,0))</f>
        <v>41956</v>
      </c>
      <c r="H476" s="85">
        <f>INDEX(Price,MATCH(ROWS($F$5:$F476),Helper,0))</f>
        <v>49.61</v>
      </c>
      <c r="I476" s="91">
        <f>INDEX(Volume,MATCH(ROWS($F$5:$F476),Helper,0))</f>
        <v>26207930</v>
      </c>
      <c r="J476" s="97">
        <f>ROWS($F$5:$F476)</f>
        <v>472</v>
      </c>
      <c r="M476" s="16" t="e">
        <f t="shared" si="32"/>
        <v>#N/A</v>
      </c>
      <c r="N476" s="16" t="e">
        <f t="shared" si="30"/>
        <v>#N/A</v>
      </c>
      <c r="O476" s="72" t="e">
        <f t="shared" ca="1" si="33"/>
        <v>#N/A</v>
      </c>
      <c r="P476" s="100" t="e">
        <f>AVERAGE(INDEX($H$5:$H$1012,M476):INDEX($H$5:$H$1012,N476))</f>
        <v>#N/A</v>
      </c>
      <c r="Q476" s="101" t="e">
        <f>AVERAGE(INDEX($I$5:$I$1012,M476):INDEX($I$5:$I$1012,N476))</f>
        <v>#N/A</v>
      </c>
    </row>
    <row r="477" spans="2:17" x14ac:dyDescent="0.25">
      <c r="B477" s="62">
        <v>42053</v>
      </c>
      <c r="C477" s="70">
        <v>43.53</v>
      </c>
      <c r="D477" s="69">
        <v>27105640</v>
      </c>
      <c r="E477" s="66" t="s">
        <v>81</v>
      </c>
      <c r="F477" s="16">
        <f t="shared" si="31"/>
        <v>536</v>
      </c>
      <c r="G477" s="67" cm="1">
        <f t="array" ref="G477">INDEX(Date,MATCH(ROWS($F$5:$F477),Helper,0))</f>
        <v>41957</v>
      </c>
      <c r="H477" s="85">
        <f>INDEX(Price,MATCH(ROWS($F$5:$F477),Helper,0))</f>
        <v>49.58</v>
      </c>
      <c r="I477" s="91">
        <f>INDEX(Volume,MATCH(ROWS($F$5:$F477),Helper,0))</f>
        <v>29074940</v>
      </c>
      <c r="J477" s="97">
        <f>ROWS($F$5:$F477)</f>
        <v>473</v>
      </c>
      <c r="M477" s="16" t="e">
        <f t="shared" si="32"/>
        <v>#N/A</v>
      </c>
      <c r="N477" s="16" t="e">
        <f t="shared" si="30"/>
        <v>#N/A</v>
      </c>
      <c r="O477" s="72" t="e">
        <f t="shared" ca="1" si="33"/>
        <v>#N/A</v>
      </c>
      <c r="P477" s="100" t="e">
        <f>AVERAGE(INDEX($H$5:$H$1012,M477):INDEX($H$5:$H$1012,N477))</f>
        <v>#N/A</v>
      </c>
      <c r="Q477" s="101" t="e">
        <f>AVERAGE(INDEX($I$5:$I$1012,M477):INDEX($I$5:$I$1012,N477))</f>
        <v>#N/A</v>
      </c>
    </row>
    <row r="478" spans="2:17" x14ac:dyDescent="0.25">
      <c r="B478" s="62">
        <v>42052</v>
      </c>
      <c r="C478" s="70">
        <v>43.58</v>
      </c>
      <c r="D478" s="69">
        <v>33692870</v>
      </c>
      <c r="E478" s="66" t="s">
        <v>81</v>
      </c>
      <c r="F478" s="16">
        <f t="shared" si="31"/>
        <v>535</v>
      </c>
      <c r="G478" s="67" cm="1">
        <f t="array" ref="G478">INDEX(Date,MATCH(ROWS($F$5:$F478),Helper,0))</f>
        <v>41960</v>
      </c>
      <c r="H478" s="85">
        <f>INDEX(Price,MATCH(ROWS($F$5:$F478),Helper,0))</f>
        <v>49.46</v>
      </c>
      <c r="I478" s="91">
        <f>INDEX(Volume,MATCH(ROWS($F$5:$F478),Helper,0))</f>
        <v>30309630</v>
      </c>
      <c r="J478" s="97">
        <f>ROWS($F$5:$F478)</f>
        <v>474</v>
      </c>
      <c r="M478" s="16" t="e">
        <f t="shared" si="32"/>
        <v>#N/A</v>
      </c>
      <c r="N478" s="16" t="e">
        <f t="shared" si="30"/>
        <v>#N/A</v>
      </c>
      <c r="O478" s="72" t="e">
        <f t="shared" ca="1" si="33"/>
        <v>#N/A</v>
      </c>
      <c r="P478" s="100" t="e">
        <f>AVERAGE(INDEX($H$5:$H$1012,M478):INDEX($H$5:$H$1012,N478))</f>
        <v>#N/A</v>
      </c>
      <c r="Q478" s="101" t="e">
        <f>AVERAGE(INDEX($I$5:$I$1012,M478):INDEX($I$5:$I$1012,N478))</f>
        <v>#N/A</v>
      </c>
    </row>
    <row r="479" spans="2:17" x14ac:dyDescent="0.25">
      <c r="B479" s="62">
        <v>42048</v>
      </c>
      <c r="C479" s="70">
        <v>43.87</v>
      </c>
      <c r="D479" s="69">
        <v>40112080</v>
      </c>
      <c r="E479" s="66" t="s">
        <v>81</v>
      </c>
      <c r="F479" s="16">
        <f t="shared" si="31"/>
        <v>534</v>
      </c>
      <c r="G479" s="67" cm="1">
        <f t="array" ref="G479">INDEX(Date,MATCH(ROWS($F$5:$F479),Helper,0))</f>
        <v>41961</v>
      </c>
      <c r="H479" s="85">
        <f>INDEX(Price,MATCH(ROWS($F$5:$F479),Helper,0))</f>
        <v>48.74</v>
      </c>
      <c r="I479" s="91">
        <f>INDEX(Volume,MATCH(ROWS($F$5:$F479),Helper,0))</f>
        <v>23938060</v>
      </c>
      <c r="J479" s="97">
        <f>ROWS($F$5:$F479)</f>
        <v>475</v>
      </c>
      <c r="M479" s="16" t="e">
        <f t="shared" si="32"/>
        <v>#N/A</v>
      </c>
      <c r="N479" s="16" t="e">
        <f t="shared" si="30"/>
        <v>#N/A</v>
      </c>
      <c r="O479" s="72" t="e">
        <f t="shared" ca="1" si="33"/>
        <v>#N/A</v>
      </c>
      <c r="P479" s="100" t="e">
        <f>AVERAGE(INDEX($H$5:$H$1012,M479):INDEX($H$5:$H$1012,N479))</f>
        <v>#N/A</v>
      </c>
      <c r="Q479" s="101" t="e">
        <f>AVERAGE(INDEX($I$5:$I$1012,M479):INDEX($I$5:$I$1012,N479))</f>
        <v>#N/A</v>
      </c>
    </row>
    <row r="480" spans="2:17" x14ac:dyDescent="0.25">
      <c r="B480" s="62">
        <v>42047</v>
      </c>
      <c r="C480" s="70">
        <v>43.09</v>
      </c>
      <c r="D480" s="69">
        <v>33238000</v>
      </c>
      <c r="E480" s="66" t="s">
        <v>81</v>
      </c>
      <c r="F480" s="16">
        <f t="shared" si="31"/>
        <v>533</v>
      </c>
      <c r="G480" s="67" cm="1">
        <f t="array" ref="G480">INDEX(Date,MATCH(ROWS($F$5:$F480),Helper,0))</f>
        <v>41962</v>
      </c>
      <c r="H480" s="85">
        <f>INDEX(Price,MATCH(ROWS($F$5:$F480),Helper,0))</f>
        <v>48.22</v>
      </c>
      <c r="I480" s="91">
        <f>INDEX(Volume,MATCH(ROWS($F$5:$F480),Helper,0))</f>
        <v>26166200</v>
      </c>
      <c r="J480" s="97">
        <f>ROWS($F$5:$F480)</f>
        <v>476</v>
      </c>
      <c r="M480" s="16" t="e">
        <f t="shared" si="32"/>
        <v>#N/A</v>
      </c>
      <c r="N480" s="16" t="e">
        <f t="shared" si="30"/>
        <v>#N/A</v>
      </c>
      <c r="O480" s="72" t="e">
        <f t="shared" ca="1" si="33"/>
        <v>#N/A</v>
      </c>
      <c r="P480" s="100" t="e">
        <f>AVERAGE(INDEX($H$5:$H$1012,M480):INDEX($H$5:$H$1012,N480))</f>
        <v>#N/A</v>
      </c>
      <c r="Q480" s="101" t="e">
        <f>AVERAGE(INDEX($I$5:$I$1012,M480):INDEX($I$5:$I$1012,N480))</f>
        <v>#N/A</v>
      </c>
    </row>
    <row r="481" spans="2:17" x14ac:dyDescent="0.25">
      <c r="B481" s="62">
        <v>42046</v>
      </c>
      <c r="C481" s="70">
        <v>42.38</v>
      </c>
      <c r="D481" s="69">
        <v>38248500</v>
      </c>
      <c r="E481" s="66" t="s">
        <v>81</v>
      </c>
      <c r="F481" s="16">
        <f t="shared" si="31"/>
        <v>532</v>
      </c>
      <c r="G481" s="67" cm="1">
        <f t="array" ref="G481">INDEX(Date,MATCH(ROWS($F$5:$F481),Helper,0))</f>
        <v>41963</v>
      </c>
      <c r="H481" s="85">
        <f>INDEX(Price,MATCH(ROWS($F$5:$F481),Helper,0))</f>
        <v>48.7</v>
      </c>
      <c r="I481" s="91">
        <f>INDEX(Volume,MATCH(ROWS($F$5:$F481),Helper,0))</f>
        <v>21486310</v>
      </c>
      <c r="J481" s="97">
        <f>ROWS($F$5:$F481)</f>
        <v>477</v>
      </c>
      <c r="M481" s="16" t="e">
        <f t="shared" si="32"/>
        <v>#N/A</v>
      </c>
      <c r="N481" s="16" t="e">
        <f t="shared" si="30"/>
        <v>#N/A</v>
      </c>
      <c r="O481" s="72" t="e">
        <f t="shared" ca="1" si="33"/>
        <v>#N/A</v>
      </c>
      <c r="P481" s="100" t="e">
        <f>AVERAGE(INDEX($H$5:$H$1012,M481):INDEX($H$5:$H$1012,N481))</f>
        <v>#N/A</v>
      </c>
      <c r="Q481" s="101" t="e">
        <f>AVERAGE(INDEX($I$5:$I$1012,M481):INDEX($I$5:$I$1012,N481))</f>
        <v>#N/A</v>
      </c>
    </row>
    <row r="482" spans="2:17" x14ac:dyDescent="0.25">
      <c r="B482" s="62">
        <v>42045</v>
      </c>
      <c r="C482" s="70">
        <v>42.6</v>
      </c>
      <c r="D482" s="69">
        <v>29655280</v>
      </c>
      <c r="E482" s="66" t="s">
        <v>81</v>
      </c>
      <c r="F482" s="16">
        <f t="shared" si="31"/>
        <v>531</v>
      </c>
      <c r="G482" s="67" cm="1">
        <f t="array" ref="G482">INDEX(Date,MATCH(ROWS($F$5:$F482),Helper,0))</f>
        <v>41964</v>
      </c>
      <c r="H482" s="85">
        <f>INDEX(Price,MATCH(ROWS($F$5:$F482),Helper,0))</f>
        <v>47.98</v>
      </c>
      <c r="I482" s="91">
        <f>INDEX(Volume,MATCH(ROWS($F$5:$F482),Helper,0))</f>
        <v>42867970</v>
      </c>
      <c r="J482" s="97">
        <f>ROWS($F$5:$F482)</f>
        <v>478</v>
      </c>
      <c r="M482" s="16" t="e">
        <f t="shared" si="32"/>
        <v>#N/A</v>
      </c>
      <c r="N482" s="16" t="e">
        <f t="shared" si="30"/>
        <v>#N/A</v>
      </c>
      <c r="O482" s="72" t="e">
        <f t="shared" ca="1" si="33"/>
        <v>#N/A</v>
      </c>
      <c r="P482" s="100" t="e">
        <f>AVERAGE(INDEX($H$5:$H$1012,M482):INDEX($H$5:$H$1012,N482))</f>
        <v>#N/A</v>
      </c>
      <c r="Q482" s="101" t="e">
        <f>AVERAGE(INDEX($I$5:$I$1012,M482):INDEX($I$5:$I$1012,N482))</f>
        <v>#N/A</v>
      </c>
    </row>
    <row r="483" spans="2:17" x14ac:dyDescent="0.25">
      <c r="B483" s="62">
        <v>42044</v>
      </c>
      <c r="C483" s="70">
        <v>42.36</v>
      </c>
      <c r="D483" s="69">
        <v>27416280</v>
      </c>
      <c r="E483" s="66" t="s">
        <v>81</v>
      </c>
      <c r="F483" s="16">
        <f t="shared" si="31"/>
        <v>530</v>
      </c>
      <c r="G483" s="67" cm="1">
        <f t="array" ref="G483">INDEX(Date,MATCH(ROWS($F$5:$F483),Helper,0))</f>
        <v>41967</v>
      </c>
      <c r="H483" s="85">
        <f>INDEX(Price,MATCH(ROWS($F$5:$F483),Helper,0))</f>
        <v>47.59</v>
      </c>
      <c r="I483" s="91">
        <f>INDEX(Volume,MATCH(ROWS($F$5:$F483),Helper,0))</f>
        <v>34266860</v>
      </c>
      <c r="J483" s="97">
        <f>ROWS($F$5:$F483)</f>
        <v>479</v>
      </c>
      <c r="M483" s="16" t="e">
        <f t="shared" si="32"/>
        <v>#N/A</v>
      </c>
      <c r="N483" s="16" t="e">
        <f t="shared" si="30"/>
        <v>#N/A</v>
      </c>
      <c r="O483" s="72" t="e">
        <f t="shared" ca="1" si="33"/>
        <v>#N/A</v>
      </c>
      <c r="P483" s="100" t="e">
        <f>AVERAGE(INDEX($H$5:$H$1012,M483):INDEX($H$5:$H$1012,N483))</f>
        <v>#N/A</v>
      </c>
      <c r="Q483" s="101" t="e">
        <f>AVERAGE(INDEX($I$5:$I$1012,M483):INDEX($I$5:$I$1012,N483))</f>
        <v>#N/A</v>
      </c>
    </row>
    <row r="484" spans="2:17" x14ac:dyDescent="0.25">
      <c r="B484" s="62">
        <v>42041</v>
      </c>
      <c r="C484" s="70">
        <v>42.41</v>
      </c>
      <c r="D484" s="69">
        <v>34612420</v>
      </c>
      <c r="E484" s="66" t="s">
        <v>81</v>
      </c>
      <c r="F484" s="16">
        <f t="shared" si="31"/>
        <v>529</v>
      </c>
      <c r="G484" s="67" cm="1">
        <f t="array" ref="G484">INDEX(Date,MATCH(ROWS($F$5:$F484),Helper,0))</f>
        <v>41968</v>
      </c>
      <c r="H484" s="85">
        <f>INDEX(Price,MATCH(ROWS($F$5:$F484),Helper,0))</f>
        <v>47.47</v>
      </c>
      <c r="I484" s="91">
        <f>INDEX(Volume,MATCH(ROWS($F$5:$F484),Helper,0))</f>
        <v>27951120</v>
      </c>
      <c r="J484" s="97">
        <f>ROWS($F$5:$F484)</f>
        <v>480</v>
      </c>
      <c r="M484" s="16" t="e">
        <f t="shared" si="32"/>
        <v>#N/A</v>
      </c>
      <c r="N484" s="16" t="e">
        <f t="shared" si="30"/>
        <v>#N/A</v>
      </c>
      <c r="O484" s="72" t="e">
        <f t="shared" ca="1" si="33"/>
        <v>#N/A</v>
      </c>
      <c r="P484" s="100" t="e">
        <f>AVERAGE(INDEX($H$5:$H$1012,M484):INDEX($H$5:$H$1012,N484))</f>
        <v>#N/A</v>
      </c>
      <c r="Q484" s="101" t="e">
        <f>AVERAGE(INDEX($I$5:$I$1012,M484):INDEX($I$5:$I$1012,N484))</f>
        <v>#N/A</v>
      </c>
    </row>
    <row r="485" spans="2:17" x14ac:dyDescent="0.25">
      <c r="B485" s="62">
        <v>42040</v>
      </c>
      <c r="C485" s="70">
        <v>42.45</v>
      </c>
      <c r="D485" s="69">
        <v>36543020</v>
      </c>
      <c r="E485" s="66" t="s">
        <v>81</v>
      </c>
      <c r="F485" s="16">
        <f t="shared" si="31"/>
        <v>528</v>
      </c>
      <c r="G485" s="67" cm="1">
        <f t="array" ref="G485">INDEX(Date,MATCH(ROWS($F$5:$F485),Helper,0))</f>
        <v>41969</v>
      </c>
      <c r="H485" s="85">
        <f>INDEX(Price,MATCH(ROWS($F$5:$F485),Helper,0))</f>
        <v>47.75</v>
      </c>
      <c r="I485" s="91">
        <f>INDEX(Volume,MATCH(ROWS($F$5:$F485),Helper,0))</f>
        <v>27162850</v>
      </c>
      <c r="J485" s="97">
        <f>ROWS($F$5:$F485)</f>
        <v>481</v>
      </c>
      <c r="M485" s="16" t="e">
        <f t="shared" si="32"/>
        <v>#N/A</v>
      </c>
      <c r="N485" s="16" t="e">
        <f t="shared" si="30"/>
        <v>#N/A</v>
      </c>
      <c r="O485" s="72" t="e">
        <f t="shared" ca="1" si="33"/>
        <v>#N/A</v>
      </c>
      <c r="P485" s="100" t="e">
        <f>AVERAGE(INDEX($H$5:$H$1012,M485):INDEX($H$5:$H$1012,N485))</f>
        <v>#N/A</v>
      </c>
      <c r="Q485" s="101" t="e">
        <f>AVERAGE(INDEX($I$5:$I$1012,M485):INDEX($I$5:$I$1012,N485))</f>
        <v>#N/A</v>
      </c>
    </row>
    <row r="486" spans="2:17" x14ac:dyDescent="0.25">
      <c r="B486" s="62">
        <v>42039</v>
      </c>
      <c r="C486" s="70">
        <v>41.84</v>
      </c>
      <c r="D486" s="69">
        <v>41585310</v>
      </c>
      <c r="E486" s="66" t="s">
        <v>81</v>
      </c>
      <c r="F486" s="16">
        <f t="shared" si="31"/>
        <v>527</v>
      </c>
      <c r="G486" s="67" cm="1">
        <f t="array" ref="G486">INDEX(Date,MATCH(ROWS($F$5:$F486),Helper,0))</f>
        <v>41971</v>
      </c>
      <c r="H486" s="85">
        <f>INDEX(Price,MATCH(ROWS($F$5:$F486),Helper,0))</f>
        <v>47.81</v>
      </c>
      <c r="I486" s="91">
        <f>INDEX(Volume,MATCH(ROWS($F$5:$F486),Helper,0))</f>
        <v>21534430</v>
      </c>
      <c r="J486" s="97">
        <f>ROWS($F$5:$F486)</f>
        <v>482</v>
      </c>
      <c r="M486" s="16" t="e">
        <f t="shared" si="32"/>
        <v>#N/A</v>
      </c>
      <c r="N486" s="16" t="e">
        <f t="shared" si="30"/>
        <v>#N/A</v>
      </c>
      <c r="O486" s="72" t="e">
        <f t="shared" ca="1" si="33"/>
        <v>#N/A</v>
      </c>
      <c r="P486" s="100" t="e">
        <f>AVERAGE(INDEX($H$5:$H$1012,M486):INDEX($H$5:$H$1012,N486))</f>
        <v>#N/A</v>
      </c>
      <c r="Q486" s="101" t="e">
        <f>AVERAGE(INDEX($I$5:$I$1012,M486):INDEX($I$5:$I$1012,N486))</f>
        <v>#N/A</v>
      </c>
    </row>
    <row r="487" spans="2:17" x14ac:dyDescent="0.25">
      <c r="B487" s="62">
        <v>42038</v>
      </c>
      <c r="C487" s="70">
        <v>41.6</v>
      </c>
      <c r="D487" s="69">
        <v>52068450</v>
      </c>
      <c r="E487" s="66" t="s">
        <v>81</v>
      </c>
      <c r="F487" s="16">
        <f t="shared" si="31"/>
        <v>526</v>
      </c>
      <c r="G487" s="67" cm="1">
        <f t="array" ref="G487">INDEX(Date,MATCH(ROWS($F$5:$F487),Helper,0))</f>
        <v>41974</v>
      </c>
      <c r="H487" s="85">
        <f>INDEX(Price,MATCH(ROWS($F$5:$F487),Helper,0))</f>
        <v>48.62</v>
      </c>
      <c r="I487" s="91">
        <f>INDEX(Volume,MATCH(ROWS($F$5:$F487),Helper,0))</f>
        <v>31187680</v>
      </c>
      <c r="J487" s="97">
        <f>ROWS($F$5:$F487)</f>
        <v>483</v>
      </c>
      <c r="M487" s="16" t="e">
        <f t="shared" si="32"/>
        <v>#N/A</v>
      </c>
      <c r="N487" s="16" t="e">
        <f t="shared" si="30"/>
        <v>#N/A</v>
      </c>
      <c r="O487" s="72" t="e">
        <f t="shared" ca="1" si="33"/>
        <v>#N/A</v>
      </c>
      <c r="P487" s="100" t="e">
        <f>AVERAGE(INDEX($H$5:$H$1012,M487):INDEX($H$5:$H$1012,N487))</f>
        <v>#N/A</v>
      </c>
      <c r="Q487" s="101" t="e">
        <f>AVERAGE(INDEX($I$5:$I$1012,M487):INDEX($I$5:$I$1012,N487))</f>
        <v>#N/A</v>
      </c>
    </row>
    <row r="488" spans="2:17" x14ac:dyDescent="0.25">
      <c r="B488" s="62">
        <v>42037</v>
      </c>
      <c r="C488" s="70">
        <v>41.28</v>
      </c>
      <c r="D488" s="69">
        <v>50274250</v>
      </c>
      <c r="E488" s="66" t="s">
        <v>81</v>
      </c>
      <c r="F488" s="16">
        <f t="shared" si="31"/>
        <v>525</v>
      </c>
      <c r="G488" s="67" cm="1">
        <f t="array" ref="G488">INDEX(Date,MATCH(ROWS($F$5:$F488),Helper,0))</f>
        <v>41975</v>
      </c>
      <c r="H488" s="85">
        <f>INDEX(Price,MATCH(ROWS($F$5:$F488),Helper,0))</f>
        <v>48.46</v>
      </c>
      <c r="I488" s="91">
        <f>INDEX(Volume,MATCH(ROWS($F$5:$F488),Helper,0))</f>
        <v>25768100</v>
      </c>
      <c r="J488" s="97">
        <f>ROWS($F$5:$F488)</f>
        <v>484</v>
      </c>
      <c r="M488" s="16" t="e">
        <f t="shared" si="32"/>
        <v>#N/A</v>
      </c>
      <c r="N488" s="16" t="e">
        <f t="shared" si="30"/>
        <v>#N/A</v>
      </c>
      <c r="O488" s="72" t="e">
        <f t="shared" ca="1" si="33"/>
        <v>#N/A</v>
      </c>
      <c r="P488" s="100" t="e">
        <f>AVERAGE(INDEX($H$5:$H$1012,M488):INDEX($H$5:$H$1012,N488))</f>
        <v>#N/A</v>
      </c>
      <c r="Q488" s="101" t="e">
        <f>AVERAGE(INDEX($I$5:$I$1012,M488):INDEX($I$5:$I$1012,N488))</f>
        <v>#N/A</v>
      </c>
    </row>
    <row r="489" spans="2:17" x14ac:dyDescent="0.25">
      <c r="B489" s="62">
        <v>42034</v>
      </c>
      <c r="C489" s="70">
        <v>40.4</v>
      </c>
      <c r="D489" s="69">
        <v>77983360</v>
      </c>
      <c r="E489" s="66" t="s">
        <v>81</v>
      </c>
      <c r="F489" s="16">
        <f t="shared" si="31"/>
        <v>524</v>
      </c>
      <c r="G489" s="67" cm="1">
        <f t="array" ref="G489">INDEX(Date,MATCH(ROWS($F$5:$F489),Helper,0))</f>
        <v>41976</v>
      </c>
      <c r="H489" s="85">
        <f>INDEX(Price,MATCH(ROWS($F$5:$F489),Helper,0))</f>
        <v>48.08</v>
      </c>
      <c r="I489" s="91">
        <f>INDEX(Volume,MATCH(ROWS($F$5:$F489),Helper,0))</f>
        <v>23528130</v>
      </c>
      <c r="J489" s="97">
        <f>ROWS($F$5:$F489)</f>
        <v>485</v>
      </c>
      <c r="M489" s="16" t="e">
        <f t="shared" si="32"/>
        <v>#N/A</v>
      </c>
      <c r="N489" s="16" t="e">
        <f t="shared" si="30"/>
        <v>#N/A</v>
      </c>
      <c r="O489" s="72" t="e">
        <f t="shared" ca="1" si="33"/>
        <v>#N/A</v>
      </c>
      <c r="P489" s="100" t="e">
        <f>AVERAGE(INDEX($H$5:$H$1012,M489):INDEX($H$5:$H$1012,N489))</f>
        <v>#N/A</v>
      </c>
      <c r="Q489" s="101" t="e">
        <f>AVERAGE(INDEX($I$5:$I$1012,M489):INDEX($I$5:$I$1012,N489))</f>
        <v>#N/A</v>
      </c>
    </row>
    <row r="490" spans="2:17" x14ac:dyDescent="0.25">
      <c r="B490" s="62">
        <v>42033</v>
      </c>
      <c r="C490" s="70">
        <v>42.01</v>
      </c>
      <c r="D490" s="69">
        <v>63551980</v>
      </c>
      <c r="E490" s="66" t="s">
        <v>81</v>
      </c>
      <c r="F490" s="16">
        <f t="shared" si="31"/>
        <v>523</v>
      </c>
      <c r="G490" s="67" cm="1">
        <f t="array" ref="G490">INDEX(Date,MATCH(ROWS($F$5:$F490),Helper,0))</f>
        <v>41977</v>
      </c>
      <c r="H490" s="85">
        <f>INDEX(Price,MATCH(ROWS($F$5:$F490),Helper,0))</f>
        <v>48.84</v>
      </c>
      <c r="I490" s="91">
        <f>INDEX(Volume,MATCH(ROWS($F$5:$F490),Helper,0))</f>
        <v>30342050</v>
      </c>
      <c r="J490" s="97">
        <f>ROWS($F$5:$F490)</f>
        <v>486</v>
      </c>
      <c r="M490" s="16" t="e">
        <f t="shared" si="32"/>
        <v>#N/A</v>
      </c>
      <c r="N490" s="16" t="e">
        <f t="shared" si="30"/>
        <v>#N/A</v>
      </c>
      <c r="O490" s="72" t="e">
        <f t="shared" ca="1" si="33"/>
        <v>#N/A</v>
      </c>
      <c r="P490" s="100" t="e">
        <f>AVERAGE(INDEX($H$5:$H$1012,M490):INDEX($H$5:$H$1012,N490))</f>
        <v>#N/A</v>
      </c>
      <c r="Q490" s="101" t="e">
        <f>AVERAGE(INDEX($I$5:$I$1012,M490):INDEX($I$5:$I$1012,N490))</f>
        <v>#N/A</v>
      </c>
    </row>
    <row r="491" spans="2:17" x14ac:dyDescent="0.25">
      <c r="B491" s="62">
        <v>42032</v>
      </c>
      <c r="C491" s="70">
        <v>41.19</v>
      </c>
      <c r="D491" s="69">
        <v>84453280</v>
      </c>
      <c r="E491" s="66" t="s">
        <v>81</v>
      </c>
      <c r="F491" s="16">
        <f t="shared" si="31"/>
        <v>522</v>
      </c>
      <c r="G491" s="67" cm="1">
        <f t="array" ref="G491">INDEX(Date,MATCH(ROWS($F$5:$F491),Helper,0))</f>
        <v>41978</v>
      </c>
      <c r="H491" s="85">
        <f>INDEX(Price,MATCH(ROWS($F$5:$F491),Helper,0))</f>
        <v>48.42</v>
      </c>
      <c r="I491" s="91">
        <f>INDEX(Volume,MATCH(ROWS($F$5:$F491),Helper,0))</f>
        <v>26705270</v>
      </c>
      <c r="J491" s="97">
        <f>ROWS($F$5:$F491)</f>
        <v>487</v>
      </c>
      <c r="M491" s="16" t="e">
        <f t="shared" si="32"/>
        <v>#N/A</v>
      </c>
      <c r="N491" s="16" t="e">
        <f t="shared" si="30"/>
        <v>#N/A</v>
      </c>
      <c r="O491" s="72" t="e">
        <f t="shared" ca="1" si="33"/>
        <v>#N/A</v>
      </c>
      <c r="P491" s="100" t="e">
        <f>AVERAGE(INDEX($H$5:$H$1012,M491):INDEX($H$5:$H$1012,N491))</f>
        <v>#N/A</v>
      </c>
      <c r="Q491" s="101" t="e">
        <f>AVERAGE(INDEX($I$5:$I$1012,M491):INDEX($I$5:$I$1012,N491))</f>
        <v>#N/A</v>
      </c>
    </row>
    <row r="492" spans="2:17" x14ac:dyDescent="0.25">
      <c r="B492" s="62">
        <v>42031</v>
      </c>
      <c r="C492" s="70">
        <v>42.66</v>
      </c>
      <c r="D492" s="69">
        <v>169115000</v>
      </c>
      <c r="E492" s="66" t="s">
        <v>81</v>
      </c>
      <c r="F492" s="16">
        <f t="shared" si="31"/>
        <v>521</v>
      </c>
      <c r="G492" s="67" cm="1">
        <f t="array" ref="G492">INDEX(Date,MATCH(ROWS($F$5:$F492),Helper,0))</f>
        <v>41981</v>
      </c>
      <c r="H492" s="85">
        <f>INDEX(Price,MATCH(ROWS($F$5:$F492),Helper,0))</f>
        <v>47.695</v>
      </c>
      <c r="I492" s="91">
        <f>INDEX(Volume,MATCH(ROWS($F$5:$F492),Helper,0))</f>
        <v>26652610</v>
      </c>
      <c r="J492" s="97">
        <f>ROWS($F$5:$F492)</f>
        <v>488</v>
      </c>
      <c r="M492" s="16" t="e">
        <f t="shared" si="32"/>
        <v>#N/A</v>
      </c>
      <c r="N492" s="16" t="e">
        <f t="shared" si="30"/>
        <v>#N/A</v>
      </c>
      <c r="O492" s="72" t="e">
        <f t="shared" ca="1" si="33"/>
        <v>#N/A</v>
      </c>
      <c r="P492" s="100" t="e">
        <f>AVERAGE(INDEX($H$5:$H$1012,M492):INDEX($H$5:$H$1012,N492))</f>
        <v>#N/A</v>
      </c>
      <c r="Q492" s="101" t="e">
        <f>AVERAGE(INDEX($I$5:$I$1012,M492):INDEX($I$5:$I$1012,N492))</f>
        <v>#N/A</v>
      </c>
    </row>
    <row r="493" spans="2:17" x14ac:dyDescent="0.25">
      <c r="B493" s="62">
        <v>42030</v>
      </c>
      <c r="C493" s="70">
        <v>47.01</v>
      </c>
      <c r="D493" s="69">
        <v>40995700</v>
      </c>
      <c r="E493" s="66" t="s">
        <v>81</v>
      </c>
      <c r="F493" s="16">
        <f t="shared" si="31"/>
        <v>520</v>
      </c>
      <c r="G493" s="67" cm="1">
        <f t="array" ref="G493">INDEX(Date,MATCH(ROWS($F$5:$F493),Helper,0))</f>
        <v>41982</v>
      </c>
      <c r="H493" s="85">
        <f>INDEX(Price,MATCH(ROWS($F$5:$F493),Helper,0))</f>
        <v>47.59</v>
      </c>
      <c r="I493" s="91">
        <f>INDEX(Volume,MATCH(ROWS($F$5:$F493),Helper,0))</f>
        <v>24326090</v>
      </c>
      <c r="J493" s="97">
        <f>ROWS($F$5:$F493)</f>
        <v>489</v>
      </c>
      <c r="M493" s="16" t="e">
        <f t="shared" si="32"/>
        <v>#N/A</v>
      </c>
      <c r="N493" s="16" t="e">
        <f t="shared" si="30"/>
        <v>#N/A</v>
      </c>
      <c r="O493" s="72" t="e">
        <f t="shared" ca="1" si="33"/>
        <v>#N/A</v>
      </c>
      <c r="P493" s="100" t="e">
        <f>AVERAGE(INDEX($H$5:$H$1012,M493):INDEX($H$5:$H$1012,N493))</f>
        <v>#N/A</v>
      </c>
      <c r="Q493" s="101" t="e">
        <f>AVERAGE(INDEX($I$5:$I$1012,M493):INDEX($I$5:$I$1012,N493))</f>
        <v>#N/A</v>
      </c>
    </row>
    <row r="494" spans="2:17" x14ac:dyDescent="0.25">
      <c r="B494" s="62">
        <v>42027</v>
      </c>
      <c r="C494" s="70">
        <v>47.18</v>
      </c>
      <c r="D494" s="69">
        <v>26136690</v>
      </c>
      <c r="E494" s="66" t="s">
        <v>81</v>
      </c>
      <c r="F494" s="16">
        <f t="shared" si="31"/>
        <v>519</v>
      </c>
      <c r="G494" s="67" cm="1">
        <f t="array" ref="G494">INDEX(Date,MATCH(ROWS($F$5:$F494),Helper,0))</f>
        <v>41983</v>
      </c>
      <c r="H494" s="85">
        <f>INDEX(Price,MATCH(ROWS($F$5:$F494),Helper,0))</f>
        <v>46.9</v>
      </c>
      <c r="I494" s="91">
        <f>INDEX(Volume,MATCH(ROWS($F$5:$F494),Helper,0))</f>
        <v>30284690</v>
      </c>
      <c r="J494" s="97">
        <f>ROWS($F$5:$F494)</f>
        <v>490</v>
      </c>
      <c r="M494" s="16" t="e">
        <f t="shared" si="32"/>
        <v>#N/A</v>
      </c>
      <c r="N494" s="16" t="e">
        <f t="shared" si="30"/>
        <v>#N/A</v>
      </c>
      <c r="O494" s="72" t="e">
        <f t="shared" ca="1" si="33"/>
        <v>#N/A</v>
      </c>
      <c r="P494" s="100" t="e">
        <f>AVERAGE(INDEX($H$5:$H$1012,M494):INDEX($H$5:$H$1012,N494))</f>
        <v>#N/A</v>
      </c>
      <c r="Q494" s="101" t="e">
        <f>AVERAGE(INDEX($I$5:$I$1012,M494):INDEX($I$5:$I$1012,N494))</f>
        <v>#N/A</v>
      </c>
    </row>
    <row r="495" spans="2:17" x14ac:dyDescent="0.25">
      <c r="B495" s="62">
        <v>42026</v>
      </c>
      <c r="C495" s="70">
        <v>47.13</v>
      </c>
      <c r="D495" s="69">
        <v>35842790</v>
      </c>
      <c r="E495" s="66" t="s">
        <v>81</v>
      </c>
      <c r="F495" s="16">
        <f t="shared" si="31"/>
        <v>518</v>
      </c>
      <c r="G495" s="67" cm="1">
        <f t="array" ref="G495">INDEX(Date,MATCH(ROWS($F$5:$F495),Helper,0))</f>
        <v>41984</v>
      </c>
      <c r="H495" s="85">
        <f>INDEX(Price,MATCH(ROWS($F$5:$F495),Helper,0))</f>
        <v>47.17</v>
      </c>
      <c r="I495" s="91">
        <f>INDEX(Volume,MATCH(ROWS($F$5:$F495),Helper,0))</f>
        <v>29060360</v>
      </c>
      <c r="J495" s="97">
        <f>ROWS($F$5:$F495)</f>
        <v>491</v>
      </c>
      <c r="M495" s="16" t="e">
        <f t="shared" si="32"/>
        <v>#N/A</v>
      </c>
      <c r="N495" s="16" t="e">
        <f t="shared" si="30"/>
        <v>#N/A</v>
      </c>
      <c r="O495" s="72" t="e">
        <f t="shared" ca="1" si="33"/>
        <v>#N/A</v>
      </c>
      <c r="P495" s="100" t="e">
        <f>AVERAGE(INDEX($H$5:$H$1012,M495):INDEX($H$5:$H$1012,N495))</f>
        <v>#N/A</v>
      </c>
      <c r="Q495" s="101" t="e">
        <f>AVERAGE(INDEX($I$5:$I$1012,M495):INDEX($I$5:$I$1012,N495))</f>
        <v>#N/A</v>
      </c>
    </row>
    <row r="496" spans="2:17" x14ac:dyDescent="0.25">
      <c r="B496" s="62">
        <v>42025</v>
      </c>
      <c r="C496" s="70">
        <v>45.92</v>
      </c>
      <c r="D496" s="69">
        <v>37113740</v>
      </c>
      <c r="E496" s="66" t="s">
        <v>81</v>
      </c>
      <c r="F496" s="16">
        <f t="shared" si="31"/>
        <v>517</v>
      </c>
      <c r="G496" s="67" cm="1">
        <f t="array" ref="G496">INDEX(Date,MATCH(ROWS($F$5:$F496),Helper,0))</f>
        <v>41985</v>
      </c>
      <c r="H496" s="85">
        <f>INDEX(Price,MATCH(ROWS($F$5:$F496),Helper,0))</f>
        <v>46.95</v>
      </c>
      <c r="I496" s="91">
        <f>INDEX(Volume,MATCH(ROWS($F$5:$F496),Helper,0))</f>
        <v>34247280</v>
      </c>
      <c r="J496" s="97">
        <f>ROWS($F$5:$F496)</f>
        <v>492</v>
      </c>
      <c r="M496" s="16" t="e">
        <f t="shared" si="32"/>
        <v>#N/A</v>
      </c>
      <c r="N496" s="16" t="e">
        <f t="shared" si="30"/>
        <v>#N/A</v>
      </c>
      <c r="O496" s="72" t="e">
        <f t="shared" ca="1" si="33"/>
        <v>#N/A</v>
      </c>
      <c r="P496" s="100" t="e">
        <f>AVERAGE(INDEX($H$5:$H$1012,M496):INDEX($H$5:$H$1012,N496))</f>
        <v>#N/A</v>
      </c>
      <c r="Q496" s="101" t="e">
        <f>AVERAGE(INDEX($I$5:$I$1012,M496):INDEX($I$5:$I$1012,N496))</f>
        <v>#N/A</v>
      </c>
    </row>
    <row r="497" spans="2:17" x14ac:dyDescent="0.25">
      <c r="B497" s="62">
        <v>42024</v>
      </c>
      <c r="C497" s="70">
        <v>46.39</v>
      </c>
      <c r="D497" s="69">
        <v>36121800</v>
      </c>
      <c r="E497" s="66" t="s">
        <v>81</v>
      </c>
      <c r="F497" s="16">
        <f t="shared" si="31"/>
        <v>516</v>
      </c>
      <c r="G497" s="67" cm="1">
        <f t="array" ref="G497">INDEX(Date,MATCH(ROWS($F$5:$F497),Helper,0))</f>
        <v>41988</v>
      </c>
      <c r="H497" s="85">
        <f>INDEX(Price,MATCH(ROWS($F$5:$F497),Helper,0))</f>
        <v>46.67</v>
      </c>
      <c r="I497" s="91">
        <f>INDEX(Volume,MATCH(ROWS($F$5:$F497),Helper,0))</f>
        <v>29213490</v>
      </c>
      <c r="J497" s="97">
        <f>ROWS($F$5:$F497)</f>
        <v>493</v>
      </c>
      <c r="M497" s="16" t="e">
        <f t="shared" si="32"/>
        <v>#N/A</v>
      </c>
      <c r="N497" s="16" t="e">
        <f t="shared" si="30"/>
        <v>#N/A</v>
      </c>
      <c r="O497" s="72" t="e">
        <f t="shared" ca="1" si="33"/>
        <v>#N/A</v>
      </c>
      <c r="P497" s="100" t="e">
        <f>AVERAGE(INDEX($H$5:$H$1012,M497):INDEX($H$5:$H$1012,N497))</f>
        <v>#N/A</v>
      </c>
      <c r="Q497" s="101" t="e">
        <f>AVERAGE(INDEX($I$5:$I$1012,M497):INDEX($I$5:$I$1012,N497))</f>
        <v>#N/A</v>
      </c>
    </row>
    <row r="498" spans="2:17" x14ac:dyDescent="0.25">
      <c r="B498" s="62">
        <v>42020</v>
      </c>
      <c r="C498" s="70">
        <v>46.24</v>
      </c>
      <c r="D498" s="69">
        <v>35683380</v>
      </c>
      <c r="E498" s="66" t="s">
        <v>81</v>
      </c>
      <c r="F498" s="16">
        <f t="shared" si="31"/>
        <v>515</v>
      </c>
      <c r="G498" s="67" cm="1">
        <f t="array" ref="G498">INDEX(Date,MATCH(ROWS($F$5:$F498),Helper,0))</f>
        <v>41989</v>
      </c>
      <c r="H498" s="85">
        <f>INDEX(Price,MATCH(ROWS($F$5:$F498),Helper,0))</f>
        <v>45.16</v>
      </c>
      <c r="I498" s="91">
        <f>INDEX(Volume,MATCH(ROWS($F$5:$F498),Helper,0))</f>
        <v>47764300</v>
      </c>
      <c r="J498" s="97">
        <f>ROWS($F$5:$F498)</f>
        <v>494</v>
      </c>
      <c r="M498" s="16" t="e">
        <f t="shared" si="32"/>
        <v>#N/A</v>
      </c>
      <c r="N498" s="16" t="e">
        <f t="shared" si="30"/>
        <v>#N/A</v>
      </c>
      <c r="O498" s="72" t="e">
        <f t="shared" ca="1" si="33"/>
        <v>#N/A</v>
      </c>
      <c r="P498" s="100" t="e">
        <f>AVERAGE(INDEX($H$5:$H$1012,M498):INDEX($H$5:$H$1012,N498))</f>
        <v>#N/A</v>
      </c>
      <c r="Q498" s="101" t="e">
        <f>AVERAGE(INDEX($I$5:$I$1012,M498):INDEX($I$5:$I$1012,N498))</f>
        <v>#N/A</v>
      </c>
    </row>
    <row r="499" spans="2:17" x14ac:dyDescent="0.25">
      <c r="B499" s="62">
        <v>42019</v>
      </c>
      <c r="C499" s="70">
        <v>45.48</v>
      </c>
      <c r="D499" s="69">
        <v>32744260</v>
      </c>
      <c r="E499" s="66" t="s">
        <v>81</v>
      </c>
      <c r="F499" s="16">
        <f t="shared" si="31"/>
        <v>514</v>
      </c>
      <c r="G499" s="67" cm="1">
        <f t="array" ref="G499">INDEX(Date,MATCH(ROWS($F$5:$F499),Helper,0))</f>
        <v>41990</v>
      </c>
      <c r="H499" s="85">
        <f>INDEX(Price,MATCH(ROWS($F$5:$F499),Helper,0))</f>
        <v>45.74</v>
      </c>
      <c r="I499" s="91">
        <f>INDEX(Volume,MATCH(ROWS($F$5:$F499),Helper,0))</f>
        <v>34967260</v>
      </c>
      <c r="J499" s="97">
        <f>ROWS($F$5:$F499)</f>
        <v>495</v>
      </c>
      <c r="M499" s="16" t="e">
        <f t="shared" si="32"/>
        <v>#N/A</v>
      </c>
      <c r="N499" s="16" t="e">
        <f t="shared" si="30"/>
        <v>#N/A</v>
      </c>
      <c r="O499" s="72" t="e">
        <f t="shared" ca="1" si="33"/>
        <v>#N/A</v>
      </c>
      <c r="P499" s="100" t="e">
        <f>AVERAGE(INDEX($H$5:$H$1012,M499):INDEX($H$5:$H$1012,N499))</f>
        <v>#N/A</v>
      </c>
      <c r="Q499" s="101" t="e">
        <f>AVERAGE(INDEX($I$5:$I$1012,M499):INDEX($I$5:$I$1012,N499))</f>
        <v>#N/A</v>
      </c>
    </row>
    <row r="500" spans="2:17" x14ac:dyDescent="0.25">
      <c r="B500" s="62">
        <v>42018</v>
      </c>
      <c r="C500" s="70">
        <v>45.954999999999998</v>
      </c>
      <c r="D500" s="69">
        <v>29713190</v>
      </c>
      <c r="E500" s="66" t="s">
        <v>81</v>
      </c>
      <c r="F500" s="16">
        <f t="shared" si="31"/>
        <v>513</v>
      </c>
      <c r="G500" s="67" cm="1">
        <f t="array" ref="G500">INDEX(Date,MATCH(ROWS($F$5:$F500),Helper,0))</f>
        <v>41991</v>
      </c>
      <c r="H500" s="85">
        <f>INDEX(Price,MATCH(ROWS($F$5:$F500),Helper,0))</f>
        <v>47.52</v>
      </c>
      <c r="I500" s="91">
        <f>INDEX(Volume,MATCH(ROWS($F$5:$F500),Helper,0))</f>
        <v>40031480</v>
      </c>
      <c r="J500" s="97">
        <f>ROWS($F$5:$F500)</f>
        <v>496</v>
      </c>
      <c r="M500" s="16" t="e">
        <f t="shared" si="32"/>
        <v>#N/A</v>
      </c>
      <c r="N500" s="16" t="e">
        <f t="shared" si="30"/>
        <v>#N/A</v>
      </c>
      <c r="O500" s="72" t="e">
        <f t="shared" ca="1" si="33"/>
        <v>#N/A</v>
      </c>
      <c r="P500" s="100" t="e">
        <f>AVERAGE(INDEX($H$5:$H$1012,M500):INDEX($H$5:$H$1012,N500))</f>
        <v>#N/A</v>
      </c>
      <c r="Q500" s="101" t="e">
        <f>AVERAGE(INDEX($I$5:$I$1012,M500):INDEX($I$5:$I$1012,N500))</f>
        <v>#N/A</v>
      </c>
    </row>
    <row r="501" spans="2:17" x14ac:dyDescent="0.25">
      <c r="B501" s="62">
        <v>42017</v>
      </c>
      <c r="C501" s="70">
        <v>46.354999999999997</v>
      </c>
      <c r="D501" s="69">
        <v>35258300</v>
      </c>
      <c r="E501" s="66" t="s">
        <v>81</v>
      </c>
      <c r="F501" s="16">
        <f t="shared" si="31"/>
        <v>512</v>
      </c>
      <c r="G501" s="67" cm="1">
        <f t="array" ref="G501">INDEX(Date,MATCH(ROWS($F$5:$F501),Helper,0))</f>
        <v>41992</v>
      </c>
      <c r="H501" s="85">
        <f>INDEX(Price,MATCH(ROWS($F$5:$F501),Helper,0))</f>
        <v>47.66</v>
      </c>
      <c r="I501" s="91">
        <f>INDEX(Volume,MATCH(ROWS($F$5:$F501),Helper,0))</f>
        <v>64504160</v>
      </c>
      <c r="J501" s="97">
        <f>ROWS($F$5:$F501)</f>
        <v>497</v>
      </c>
      <c r="M501" s="16" t="e">
        <f t="shared" si="32"/>
        <v>#N/A</v>
      </c>
      <c r="N501" s="16" t="e">
        <f t="shared" si="30"/>
        <v>#N/A</v>
      </c>
      <c r="O501" s="72" t="e">
        <f t="shared" ca="1" si="33"/>
        <v>#N/A</v>
      </c>
      <c r="P501" s="100" t="e">
        <f>AVERAGE(INDEX($H$5:$H$1012,M501):INDEX($H$5:$H$1012,N501))</f>
        <v>#N/A</v>
      </c>
      <c r="Q501" s="101" t="e">
        <f>AVERAGE(INDEX($I$5:$I$1012,M501):INDEX($I$5:$I$1012,N501))</f>
        <v>#N/A</v>
      </c>
    </row>
    <row r="502" spans="2:17" x14ac:dyDescent="0.25">
      <c r="B502" s="62">
        <v>42016</v>
      </c>
      <c r="C502" s="70">
        <v>46.6</v>
      </c>
      <c r="D502" s="69">
        <v>23623970</v>
      </c>
      <c r="E502" s="66" t="s">
        <v>81</v>
      </c>
      <c r="F502" s="16">
        <f t="shared" si="31"/>
        <v>511</v>
      </c>
      <c r="G502" s="67" cm="1">
        <f t="array" ref="G502">INDEX(Date,MATCH(ROWS($F$5:$F502),Helper,0))</f>
        <v>41995</v>
      </c>
      <c r="H502" s="85">
        <f>INDEX(Price,MATCH(ROWS($F$5:$F502),Helper,0))</f>
        <v>47.98</v>
      </c>
      <c r="I502" s="91">
        <f>INDEX(Volume,MATCH(ROWS($F$5:$F502),Helper,0))</f>
        <v>26561880</v>
      </c>
      <c r="J502" s="97">
        <f>ROWS($F$5:$F502)</f>
        <v>498</v>
      </c>
      <c r="M502" s="16" t="e">
        <f t="shared" si="32"/>
        <v>#N/A</v>
      </c>
      <c r="N502" s="16" t="e">
        <f t="shared" si="30"/>
        <v>#N/A</v>
      </c>
      <c r="O502" s="72" t="e">
        <f t="shared" ca="1" si="33"/>
        <v>#N/A</v>
      </c>
      <c r="P502" s="100" t="e">
        <f>AVERAGE(INDEX($H$5:$H$1012,M502):INDEX($H$5:$H$1012,N502))</f>
        <v>#N/A</v>
      </c>
      <c r="Q502" s="101" t="e">
        <f>AVERAGE(INDEX($I$5:$I$1012,M502):INDEX($I$5:$I$1012,N502))</f>
        <v>#N/A</v>
      </c>
    </row>
    <row r="503" spans="2:17" x14ac:dyDescent="0.25">
      <c r="B503" s="62">
        <v>42013</v>
      </c>
      <c r="C503" s="70">
        <v>47.19</v>
      </c>
      <c r="D503" s="69">
        <v>23942750</v>
      </c>
      <c r="E503" s="66" t="s">
        <v>81</v>
      </c>
      <c r="F503" s="16">
        <f t="shared" si="31"/>
        <v>510</v>
      </c>
      <c r="G503" s="67" cm="1">
        <f t="array" ref="G503">INDEX(Date,MATCH(ROWS($F$5:$F503),Helper,0))</f>
        <v>41996</v>
      </c>
      <c r="H503" s="85">
        <f>INDEX(Price,MATCH(ROWS($F$5:$F503),Helper,0))</f>
        <v>48.45</v>
      </c>
      <c r="I503" s="91">
        <f>INDEX(Volume,MATCH(ROWS($F$5:$F503),Helper,0))</f>
        <v>23654190</v>
      </c>
      <c r="J503" s="97">
        <f>ROWS($F$5:$F503)</f>
        <v>499</v>
      </c>
      <c r="M503" s="16" t="e">
        <f t="shared" si="32"/>
        <v>#N/A</v>
      </c>
      <c r="N503" s="16" t="e">
        <f t="shared" si="30"/>
        <v>#N/A</v>
      </c>
      <c r="O503" s="72" t="e">
        <f t="shared" ca="1" si="33"/>
        <v>#N/A</v>
      </c>
      <c r="P503" s="100" t="e">
        <f>AVERAGE(INDEX($H$5:$H$1012,M503):INDEX($H$5:$H$1012,N503))</f>
        <v>#N/A</v>
      </c>
      <c r="Q503" s="101" t="e">
        <f>AVERAGE(INDEX($I$5:$I$1012,M503):INDEX($I$5:$I$1012,N503))</f>
        <v>#N/A</v>
      </c>
    </row>
    <row r="504" spans="2:17" x14ac:dyDescent="0.25">
      <c r="B504" s="62">
        <v>42012</v>
      </c>
      <c r="C504" s="70">
        <v>47.59</v>
      </c>
      <c r="D504" s="69">
        <v>29634030</v>
      </c>
      <c r="E504" s="66" t="s">
        <v>81</v>
      </c>
      <c r="F504" s="16">
        <f t="shared" si="31"/>
        <v>509</v>
      </c>
      <c r="G504" s="67" cm="1">
        <f t="array" ref="G504">INDEX(Date,MATCH(ROWS($F$5:$F504),Helper,0))</f>
        <v>41997</v>
      </c>
      <c r="H504" s="85">
        <f>INDEX(Price,MATCH(ROWS($F$5:$F504),Helper,0))</f>
        <v>48.14</v>
      </c>
      <c r="I504" s="91">
        <f>INDEX(Volume,MATCH(ROWS($F$5:$F504),Helper,0))</f>
        <v>11442790</v>
      </c>
      <c r="J504" s="97">
        <f>ROWS($F$5:$F504)</f>
        <v>500</v>
      </c>
      <c r="M504" s="16" t="e">
        <f t="shared" si="32"/>
        <v>#N/A</v>
      </c>
      <c r="N504" s="16" t="e">
        <f t="shared" si="30"/>
        <v>#N/A</v>
      </c>
      <c r="O504" s="72" t="e">
        <f t="shared" ca="1" si="33"/>
        <v>#N/A</v>
      </c>
      <c r="P504" s="100" t="e">
        <f>AVERAGE(INDEX($H$5:$H$1012,M504):INDEX($H$5:$H$1012,N504))</f>
        <v>#N/A</v>
      </c>
      <c r="Q504" s="101" t="e">
        <f>AVERAGE(INDEX($I$5:$I$1012,M504):INDEX($I$5:$I$1012,N504))</f>
        <v>#N/A</v>
      </c>
    </row>
    <row r="505" spans="2:17" x14ac:dyDescent="0.25">
      <c r="B505" s="62">
        <v>42011</v>
      </c>
      <c r="C505" s="70">
        <v>46.23</v>
      </c>
      <c r="D505" s="69">
        <v>29103920</v>
      </c>
      <c r="E505" s="66" t="s">
        <v>81</v>
      </c>
      <c r="F505" s="16">
        <f t="shared" si="31"/>
        <v>508</v>
      </c>
      <c r="G505" s="67" cm="1">
        <f t="array" ref="G505">INDEX(Date,MATCH(ROWS($F$5:$F505),Helper,0))</f>
        <v>41999</v>
      </c>
      <c r="H505" s="85">
        <f>INDEX(Price,MATCH(ROWS($F$5:$F505),Helper,0))</f>
        <v>47.88</v>
      </c>
      <c r="I505" s="91">
        <f>INDEX(Volume,MATCH(ROWS($F$5:$F505),Helper,0))</f>
        <v>13197120</v>
      </c>
      <c r="J505" s="97">
        <f>ROWS($F$5:$F505)</f>
        <v>501</v>
      </c>
      <c r="M505" s="16" t="e">
        <f t="shared" si="32"/>
        <v>#N/A</v>
      </c>
      <c r="N505" s="16" t="e">
        <f t="shared" si="30"/>
        <v>#N/A</v>
      </c>
      <c r="O505" s="72" t="e">
        <f t="shared" ca="1" si="33"/>
        <v>#N/A</v>
      </c>
      <c r="P505" s="100" t="e">
        <f>AVERAGE(INDEX($H$5:$H$1012,M505):INDEX($H$5:$H$1012,N505))</f>
        <v>#N/A</v>
      </c>
      <c r="Q505" s="101" t="e">
        <f>AVERAGE(INDEX($I$5:$I$1012,M505):INDEX($I$5:$I$1012,N505))</f>
        <v>#N/A</v>
      </c>
    </row>
    <row r="506" spans="2:17" x14ac:dyDescent="0.25">
      <c r="B506" s="62">
        <v>42010</v>
      </c>
      <c r="C506" s="70">
        <v>45.65</v>
      </c>
      <c r="D506" s="69">
        <v>36434980</v>
      </c>
      <c r="E506" s="66" t="s">
        <v>81</v>
      </c>
      <c r="F506" s="16">
        <f t="shared" si="31"/>
        <v>507</v>
      </c>
      <c r="G506" s="67" cm="1">
        <f t="array" ref="G506">INDEX(Date,MATCH(ROWS($F$5:$F506),Helper,0))</f>
        <v>42002</v>
      </c>
      <c r="H506" s="85">
        <f>INDEX(Price,MATCH(ROWS($F$5:$F506),Helper,0))</f>
        <v>47.45</v>
      </c>
      <c r="I506" s="91">
        <f>INDEX(Volume,MATCH(ROWS($F$5:$F506),Helper,0))</f>
        <v>14417170</v>
      </c>
      <c r="J506" s="97">
        <f>ROWS($F$5:$F506)</f>
        <v>502</v>
      </c>
      <c r="M506" s="16" t="e">
        <f t="shared" si="32"/>
        <v>#N/A</v>
      </c>
      <c r="N506" s="16" t="e">
        <f t="shared" si="30"/>
        <v>#N/A</v>
      </c>
      <c r="O506" s="72" t="e">
        <f t="shared" ca="1" si="33"/>
        <v>#N/A</v>
      </c>
      <c r="P506" s="100" t="e">
        <f>AVERAGE(INDEX($H$5:$H$1012,M506):INDEX($H$5:$H$1012,N506))</f>
        <v>#N/A</v>
      </c>
      <c r="Q506" s="101" t="e">
        <f>AVERAGE(INDEX($I$5:$I$1012,M506):INDEX($I$5:$I$1012,N506))</f>
        <v>#N/A</v>
      </c>
    </row>
    <row r="507" spans="2:17" x14ac:dyDescent="0.25">
      <c r="B507" s="62">
        <v>42009</v>
      </c>
      <c r="C507" s="70">
        <v>46.325000000000003</v>
      </c>
      <c r="D507" s="69">
        <v>39667400</v>
      </c>
      <c r="E507" s="66" t="s">
        <v>81</v>
      </c>
      <c r="F507" s="16">
        <f t="shared" si="31"/>
        <v>506</v>
      </c>
      <c r="G507" s="67" cm="1">
        <f t="array" ref="G507">INDEX(Date,MATCH(ROWS($F$5:$F507),Helper,0))</f>
        <v>42003</v>
      </c>
      <c r="H507" s="85">
        <f>INDEX(Price,MATCH(ROWS($F$5:$F507),Helper,0))</f>
        <v>47.02</v>
      </c>
      <c r="I507" s="91">
        <f>INDEX(Volume,MATCH(ROWS($F$5:$F507),Helper,0))</f>
        <v>16380820</v>
      </c>
      <c r="J507" s="97">
        <f>ROWS($F$5:$F507)</f>
        <v>503</v>
      </c>
      <c r="M507" s="16" t="e">
        <f t="shared" si="32"/>
        <v>#N/A</v>
      </c>
      <c r="N507" s="16" t="e">
        <f t="shared" si="30"/>
        <v>#N/A</v>
      </c>
      <c r="O507" s="72" t="e">
        <f t="shared" ca="1" si="33"/>
        <v>#N/A</v>
      </c>
      <c r="P507" s="100" t="e">
        <f>AVERAGE(INDEX($H$5:$H$1012,M507):INDEX($H$5:$H$1012,N507))</f>
        <v>#N/A</v>
      </c>
      <c r="Q507" s="101" t="e">
        <f>AVERAGE(INDEX($I$5:$I$1012,M507):INDEX($I$5:$I$1012,N507))</f>
        <v>#N/A</v>
      </c>
    </row>
    <row r="508" spans="2:17" x14ac:dyDescent="0.25">
      <c r="B508" s="62">
        <v>42006</v>
      </c>
      <c r="C508" s="70">
        <v>46.76</v>
      </c>
      <c r="D508" s="69">
        <v>27843560</v>
      </c>
      <c r="E508" s="66" t="s">
        <v>81</v>
      </c>
      <c r="F508" s="16">
        <f t="shared" si="31"/>
        <v>505</v>
      </c>
      <c r="G508" s="67" cm="1">
        <f t="array" ref="G508">INDEX(Date,MATCH(ROWS($F$5:$F508),Helper,0))</f>
        <v>42004</v>
      </c>
      <c r="H508" s="85">
        <f>INDEX(Price,MATCH(ROWS($F$5:$F508),Helper,0))</f>
        <v>46.45</v>
      </c>
      <c r="I508" s="91">
        <f>INDEX(Volume,MATCH(ROWS($F$5:$F508),Helper,0))</f>
        <v>21551090</v>
      </c>
      <c r="J508" s="97">
        <f>ROWS($F$5:$F508)</f>
        <v>504</v>
      </c>
      <c r="M508" s="16" t="e">
        <f t="shared" si="32"/>
        <v>#N/A</v>
      </c>
      <c r="N508" s="16" t="e">
        <f t="shared" si="30"/>
        <v>#N/A</v>
      </c>
      <c r="O508" s="72" t="e">
        <f t="shared" ca="1" si="33"/>
        <v>#N/A</v>
      </c>
      <c r="P508" s="100" t="e">
        <f>AVERAGE(INDEX($H$5:$H$1012,M508):INDEX($H$5:$H$1012,N508))</f>
        <v>#N/A</v>
      </c>
      <c r="Q508" s="101" t="e">
        <f>AVERAGE(INDEX($I$5:$I$1012,M508):INDEX($I$5:$I$1012,N508))</f>
        <v>#N/A</v>
      </c>
    </row>
    <row r="509" spans="2:17" x14ac:dyDescent="0.25">
      <c r="B509" s="62">
        <v>42004</v>
      </c>
      <c r="C509" s="70">
        <v>46.45</v>
      </c>
      <c r="D509" s="69">
        <v>21551090</v>
      </c>
      <c r="E509" s="66" t="s">
        <v>81</v>
      </c>
      <c r="F509" s="16">
        <f t="shared" si="31"/>
        <v>504</v>
      </c>
      <c r="G509" s="67" cm="1">
        <f t="array" ref="G509">INDEX(Date,MATCH(ROWS($F$5:$F509),Helper,0))</f>
        <v>42006</v>
      </c>
      <c r="H509" s="85">
        <f>INDEX(Price,MATCH(ROWS($F$5:$F509),Helper,0))</f>
        <v>46.76</v>
      </c>
      <c r="I509" s="91">
        <f>INDEX(Volume,MATCH(ROWS($F$5:$F509),Helper,0))</f>
        <v>27843560</v>
      </c>
      <c r="J509" s="97">
        <f>ROWS($F$5:$F509)</f>
        <v>505</v>
      </c>
      <c r="M509" s="16" t="e">
        <f t="shared" si="32"/>
        <v>#N/A</v>
      </c>
      <c r="N509" s="16" t="e">
        <f t="shared" si="30"/>
        <v>#N/A</v>
      </c>
      <c r="O509" s="72" t="e">
        <f t="shared" ca="1" si="33"/>
        <v>#N/A</v>
      </c>
      <c r="P509" s="100" t="e">
        <f>AVERAGE(INDEX($H$5:$H$1012,M509):INDEX($H$5:$H$1012,N509))</f>
        <v>#N/A</v>
      </c>
      <c r="Q509" s="101" t="e">
        <f>AVERAGE(INDEX($I$5:$I$1012,M509):INDEX($I$5:$I$1012,N509))</f>
        <v>#N/A</v>
      </c>
    </row>
    <row r="510" spans="2:17" x14ac:dyDescent="0.25">
      <c r="B510" s="62">
        <v>42003</v>
      </c>
      <c r="C510" s="70">
        <v>47.02</v>
      </c>
      <c r="D510" s="69">
        <v>16380820</v>
      </c>
      <c r="E510" s="66" t="s">
        <v>81</v>
      </c>
      <c r="F510" s="16">
        <f t="shared" si="31"/>
        <v>503</v>
      </c>
      <c r="G510" s="67" cm="1">
        <f t="array" ref="G510">INDEX(Date,MATCH(ROWS($F$5:$F510),Helper,0))</f>
        <v>42009</v>
      </c>
      <c r="H510" s="85">
        <f>INDEX(Price,MATCH(ROWS($F$5:$F510),Helper,0))</f>
        <v>46.325000000000003</v>
      </c>
      <c r="I510" s="91">
        <f>INDEX(Volume,MATCH(ROWS($F$5:$F510),Helper,0))</f>
        <v>39667400</v>
      </c>
      <c r="J510" s="97">
        <f>ROWS($F$5:$F510)</f>
        <v>506</v>
      </c>
      <c r="M510" s="16" t="e">
        <f t="shared" si="32"/>
        <v>#N/A</v>
      </c>
      <c r="N510" s="16" t="e">
        <f t="shared" si="30"/>
        <v>#N/A</v>
      </c>
      <c r="O510" s="72" t="e">
        <f t="shared" ca="1" si="33"/>
        <v>#N/A</v>
      </c>
      <c r="P510" s="100" t="e">
        <f>AVERAGE(INDEX($H$5:$H$1012,M510):INDEX($H$5:$H$1012,N510))</f>
        <v>#N/A</v>
      </c>
      <c r="Q510" s="101" t="e">
        <f>AVERAGE(INDEX($I$5:$I$1012,M510):INDEX($I$5:$I$1012,N510))</f>
        <v>#N/A</v>
      </c>
    </row>
    <row r="511" spans="2:17" x14ac:dyDescent="0.25">
      <c r="B511" s="62">
        <v>42002</v>
      </c>
      <c r="C511" s="70">
        <v>47.45</v>
      </c>
      <c r="D511" s="69">
        <v>14417170</v>
      </c>
      <c r="E511" s="66" t="s">
        <v>81</v>
      </c>
      <c r="F511" s="16">
        <f t="shared" si="31"/>
        <v>502</v>
      </c>
      <c r="G511" s="67" cm="1">
        <f t="array" ref="G511">INDEX(Date,MATCH(ROWS($F$5:$F511),Helper,0))</f>
        <v>42010</v>
      </c>
      <c r="H511" s="85">
        <f>INDEX(Price,MATCH(ROWS($F$5:$F511),Helper,0))</f>
        <v>45.65</v>
      </c>
      <c r="I511" s="91">
        <f>INDEX(Volume,MATCH(ROWS($F$5:$F511),Helper,0))</f>
        <v>36434980</v>
      </c>
      <c r="J511" s="97">
        <f>ROWS($F$5:$F511)</f>
        <v>507</v>
      </c>
      <c r="M511" s="16" t="e">
        <f t="shared" si="32"/>
        <v>#N/A</v>
      </c>
      <c r="N511" s="16" t="e">
        <f t="shared" si="30"/>
        <v>#N/A</v>
      </c>
      <c r="O511" s="72" t="e">
        <f t="shared" ca="1" si="33"/>
        <v>#N/A</v>
      </c>
      <c r="P511" s="100" t="e">
        <f>AVERAGE(INDEX($H$5:$H$1012,M511):INDEX($H$5:$H$1012,N511))</f>
        <v>#N/A</v>
      </c>
      <c r="Q511" s="101" t="e">
        <f>AVERAGE(INDEX($I$5:$I$1012,M511):INDEX($I$5:$I$1012,N511))</f>
        <v>#N/A</v>
      </c>
    </row>
    <row r="512" spans="2:17" x14ac:dyDescent="0.25">
      <c r="B512" s="62">
        <v>41999</v>
      </c>
      <c r="C512" s="70">
        <v>47.88</v>
      </c>
      <c r="D512" s="69">
        <v>13197120</v>
      </c>
      <c r="E512" s="66" t="s">
        <v>81</v>
      </c>
      <c r="F512" s="16">
        <f t="shared" si="31"/>
        <v>501</v>
      </c>
      <c r="G512" s="67" cm="1">
        <f t="array" ref="G512">INDEX(Date,MATCH(ROWS($F$5:$F512),Helper,0))</f>
        <v>42011</v>
      </c>
      <c r="H512" s="85">
        <f>INDEX(Price,MATCH(ROWS($F$5:$F512),Helper,0))</f>
        <v>46.23</v>
      </c>
      <c r="I512" s="91">
        <f>INDEX(Volume,MATCH(ROWS($F$5:$F512),Helper,0))</f>
        <v>29103920</v>
      </c>
      <c r="J512" s="97">
        <f>ROWS($F$5:$F512)</f>
        <v>508</v>
      </c>
      <c r="M512" s="16" t="e">
        <f t="shared" si="32"/>
        <v>#N/A</v>
      </c>
      <c r="N512" s="16" t="e">
        <f t="shared" si="30"/>
        <v>#N/A</v>
      </c>
      <c r="O512" s="72" t="e">
        <f t="shared" ca="1" si="33"/>
        <v>#N/A</v>
      </c>
      <c r="P512" s="100" t="e">
        <f>AVERAGE(INDEX($H$5:$H$1012,M512):INDEX($H$5:$H$1012,N512))</f>
        <v>#N/A</v>
      </c>
      <c r="Q512" s="101" t="e">
        <f>AVERAGE(INDEX($I$5:$I$1012,M512):INDEX($I$5:$I$1012,N512))</f>
        <v>#N/A</v>
      </c>
    </row>
    <row r="513" spans="2:17" x14ac:dyDescent="0.25">
      <c r="B513" s="62">
        <v>41997</v>
      </c>
      <c r="C513" s="70">
        <v>48.14</v>
      </c>
      <c r="D513" s="69">
        <v>11442790</v>
      </c>
      <c r="E513" s="66" t="s">
        <v>81</v>
      </c>
      <c r="F513" s="16">
        <f t="shared" si="31"/>
        <v>500</v>
      </c>
      <c r="G513" s="67" cm="1">
        <f t="array" ref="G513">INDEX(Date,MATCH(ROWS($F$5:$F513),Helper,0))</f>
        <v>42012</v>
      </c>
      <c r="H513" s="85">
        <f>INDEX(Price,MATCH(ROWS($F$5:$F513),Helper,0))</f>
        <v>47.59</v>
      </c>
      <c r="I513" s="91">
        <f>INDEX(Volume,MATCH(ROWS($F$5:$F513),Helper,0))</f>
        <v>29634030</v>
      </c>
      <c r="J513" s="97">
        <f>ROWS($F$5:$F513)</f>
        <v>509</v>
      </c>
      <c r="M513" s="16" t="e">
        <f t="shared" si="32"/>
        <v>#N/A</v>
      </c>
      <c r="N513" s="16" t="e">
        <f t="shared" si="30"/>
        <v>#N/A</v>
      </c>
      <c r="O513" s="72" t="e">
        <f t="shared" ca="1" si="33"/>
        <v>#N/A</v>
      </c>
      <c r="P513" s="100" t="e">
        <f>AVERAGE(INDEX($H$5:$H$1012,M513):INDEX($H$5:$H$1012,N513))</f>
        <v>#N/A</v>
      </c>
      <c r="Q513" s="101" t="e">
        <f>AVERAGE(INDEX($I$5:$I$1012,M513):INDEX($I$5:$I$1012,N513))</f>
        <v>#N/A</v>
      </c>
    </row>
    <row r="514" spans="2:17" x14ac:dyDescent="0.25">
      <c r="B514" s="62">
        <v>41996</v>
      </c>
      <c r="C514" s="70">
        <v>48.45</v>
      </c>
      <c r="D514" s="69">
        <v>23654190</v>
      </c>
      <c r="E514" s="66" t="s">
        <v>81</v>
      </c>
      <c r="F514" s="16">
        <f t="shared" si="31"/>
        <v>499</v>
      </c>
      <c r="G514" s="67" cm="1">
        <f t="array" ref="G514">INDEX(Date,MATCH(ROWS($F$5:$F514),Helper,0))</f>
        <v>42013</v>
      </c>
      <c r="H514" s="85">
        <f>INDEX(Price,MATCH(ROWS($F$5:$F514),Helper,0))</f>
        <v>47.19</v>
      </c>
      <c r="I514" s="91">
        <f>INDEX(Volume,MATCH(ROWS($F$5:$F514),Helper,0))</f>
        <v>23942750</v>
      </c>
      <c r="J514" s="97">
        <f>ROWS($F$5:$F514)</f>
        <v>510</v>
      </c>
      <c r="M514" s="16" t="e">
        <f t="shared" si="32"/>
        <v>#N/A</v>
      </c>
      <c r="N514" s="16" t="e">
        <f t="shared" si="30"/>
        <v>#N/A</v>
      </c>
      <c r="O514" s="72" t="e">
        <f t="shared" ca="1" si="33"/>
        <v>#N/A</v>
      </c>
      <c r="P514" s="100" t="e">
        <f>AVERAGE(INDEX($H$5:$H$1012,M514):INDEX($H$5:$H$1012,N514))</f>
        <v>#N/A</v>
      </c>
      <c r="Q514" s="101" t="e">
        <f>AVERAGE(INDEX($I$5:$I$1012,M514):INDEX($I$5:$I$1012,N514))</f>
        <v>#N/A</v>
      </c>
    </row>
    <row r="515" spans="2:17" x14ac:dyDescent="0.25">
      <c r="B515" s="62">
        <v>41995</v>
      </c>
      <c r="C515" s="70">
        <v>47.98</v>
      </c>
      <c r="D515" s="69">
        <v>26561880</v>
      </c>
      <c r="E515" s="66" t="s">
        <v>81</v>
      </c>
      <c r="F515" s="16">
        <f t="shared" si="31"/>
        <v>498</v>
      </c>
      <c r="G515" s="67" cm="1">
        <f t="array" ref="G515">INDEX(Date,MATCH(ROWS($F$5:$F515),Helper,0))</f>
        <v>42016</v>
      </c>
      <c r="H515" s="85">
        <f>INDEX(Price,MATCH(ROWS($F$5:$F515),Helper,0))</f>
        <v>46.6</v>
      </c>
      <c r="I515" s="91">
        <f>INDEX(Volume,MATCH(ROWS($F$5:$F515),Helper,0))</f>
        <v>23623970</v>
      </c>
      <c r="J515" s="97">
        <f>ROWS($F$5:$F515)</f>
        <v>511</v>
      </c>
      <c r="M515" s="16" t="e">
        <f t="shared" si="32"/>
        <v>#N/A</v>
      </c>
      <c r="N515" s="16" t="e">
        <f t="shared" si="30"/>
        <v>#N/A</v>
      </c>
      <c r="O515" s="72" t="e">
        <f t="shared" ca="1" si="33"/>
        <v>#N/A</v>
      </c>
      <c r="P515" s="100" t="e">
        <f>AVERAGE(INDEX($H$5:$H$1012,M515):INDEX($H$5:$H$1012,N515))</f>
        <v>#N/A</v>
      </c>
      <c r="Q515" s="101" t="e">
        <f>AVERAGE(INDEX($I$5:$I$1012,M515):INDEX($I$5:$I$1012,N515))</f>
        <v>#N/A</v>
      </c>
    </row>
    <row r="516" spans="2:17" x14ac:dyDescent="0.25">
      <c r="B516" s="62">
        <v>41992</v>
      </c>
      <c r="C516" s="70">
        <v>47.66</v>
      </c>
      <c r="D516" s="69">
        <v>64504160</v>
      </c>
      <c r="E516" s="66" t="s">
        <v>81</v>
      </c>
      <c r="F516" s="16">
        <f t="shared" si="31"/>
        <v>497</v>
      </c>
      <c r="G516" s="67" cm="1">
        <f t="array" ref="G516">INDEX(Date,MATCH(ROWS($F$5:$F516),Helper,0))</f>
        <v>42017</v>
      </c>
      <c r="H516" s="85">
        <f>INDEX(Price,MATCH(ROWS($F$5:$F516),Helper,0))</f>
        <v>46.354999999999997</v>
      </c>
      <c r="I516" s="91">
        <f>INDEX(Volume,MATCH(ROWS($F$5:$F516),Helper,0))</f>
        <v>35258300</v>
      </c>
      <c r="J516" s="97">
        <f>ROWS($F$5:$F516)</f>
        <v>512</v>
      </c>
      <c r="M516" s="16" t="e">
        <f t="shared" si="32"/>
        <v>#N/A</v>
      </c>
      <c r="N516" s="16" t="e">
        <f t="shared" si="30"/>
        <v>#N/A</v>
      </c>
      <c r="O516" s="72" t="e">
        <f t="shared" ca="1" si="33"/>
        <v>#N/A</v>
      </c>
      <c r="P516" s="100" t="e">
        <f>AVERAGE(INDEX($H$5:$H$1012,M516):INDEX($H$5:$H$1012,N516))</f>
        <v>#N/A</v>
      </c>
      <c r="Q516" s="101" t="e">
        <f>AVERAGE(INDEX($I$5:$I$1012,M516):INDEX($I$5:$I$1012,N516))</f>
        <v>#N/A</v>
      </c>
    </row>
    <row r="517" spans="2:17" x14ac:dyDescent="0.25">
      <c r="B517" s="62">
        <v>41991</v>
      </c>
      <c r="C517" s="70">
        <v>47.52</v>
      </c>
      <c r="D517" s="69">
        <v>40031480</v>
      </c>
      <c r="E517" s="66" t="s">
        <v>81</v>
      </c>
      <c r="F517" s="16">
        <f t="shared" si="31"/>
        <v>496</v>
      </c>
      <c r="G517" s="67" cm="1">
        <f t="array" ref="G517">INDEX(Date,MATCH(ROWS($F$5:$F517),Helper,0))</f>
        <v>42018</v>
      </c>
      <c r="H517" s="85">
        <f>INDEX(Price,MATCH(ROWS($F$5:$F517),Helper,0))</f>
        <v>45.954999999999998</v>
      </c>
      <c r="I517" s="91">
        <f>INDEX(Volume,MATCH(ROWS($F$5:$F517),Helper,0))</f>
        <v>29713190</v>
      </c>
      <c r="J517" s="97">
        <f>ROWS($F$5:$F517)</f>
        <v>513</v>
      </c>
      <c r="M517" s="16" t="e">
        <f t="shared" si="32"/>
        <v>#N/A</v>
      </c>
      <c r="N517" s="16" t="e">
        <f t="shared" si="30"/>
        <v>#N/A</v>
      </c>
      <c r="O517" s="72" t="e">
        <f t="shared" ca="1" si="33"/>
        <v>#N/A</v>
      </c>
      <c r="P517" s="100" t="e">
        <f>AVERAGE(INDEX($H$5:$H$1012,M517):INDEX($H$5:$H$1012,N517))</f>
        <v>#N/A</v>
      </c>
      <c r="Q517" s="101" t="e">
        <f>AVERAGE(INDEX($I$5:$I$1012,M517):INDEX($I$5:$I$1012,N517))</f>
        <v>#N/A</v>
      </c>
    </row>
    <row r="518" spans="2:17" x14ac:dyDescent="0.25">
      <c r="B518" s="62">
        <v>41990</v>
      </c>
      <c r="C518" s="70">
        <v>45.74</v>
      </c>
      <c r="D518" s="69">
        <v>34967260</v>
      </c>
      <c r="E518" s="66" t="s">
        <v>81</v>
      </c>
      <c r="F518" s="16">
        <f t="shared" si="31"/>
        <v>495</v>
      </c>
      <c r="G518" s="67" cm="1">
        <f t="array" ref="G518">INDEX(Date,MATCH(ROWS($F$5:$F518),Helper,0))</f>
        <v>42019</v>
      </c>
      <c r="H518" s="85">
        <f>INDEX(Price,MATCH(ROWS($F$5:$F518),Helper,0))</f>
        <v>45.48</v>
      </c>
      <c r="I518" s="91">
        <f>INDEX(Volume,MATCH(ROWS($F$5:$F518),Helper,0))</f>
        <v>32744260</v>
      </c>
      <c r="J518" s="97">
        <f>ROWS($F$5:$F518)</f>
        <v>514</v>
      </c>
      <c r="M518" s="16" t="e">
        <f t="shared" si="32"/>
        <v>#N/A</v>
      </c>
      <c r="N518" s="16" t="e">
        <f t="shared" ref="N518:N581" si="34">MATCH(L518,$G$5:$G$1012,1)</f>
        <v>#N/A</v>
      </c>
      <c r="O518" s="72" t="e">
        <f t="shared" ca="1" si="33"/>
        <v>#N/A</v>
      </c>
      <c r="P518" s="100" t="e">
        <f>AVERAGE(INDEX($H$5:$H$1012,M518):INDEX($H$5:$H$1012,N518))</f>
        <v>#N/A</v>
      </c>
      <c r="Q518" s="101" t="e">
        <f>AVERAGE(INDEX($I$5:$I$1012,M518):INDEX($I$5:$I$1012,N518))</f>
        <v>#N/A</v>
      </c>
    </row>
    <row r="519" spans="2:17" x14ac:dyDescent="0.25">
      <c r="B519" s="62">
        <v>41989</v>
      </c>
      <c r="C519" s="70">
        <v>45.16</v>
      </c>
      <c r="D519" s="69">
        <v>47764300</v>
      </c>
      <c r="E519" s="66" t="s">
        <v>81</v>
      </c>
      <c r="F519" s="16">
        <f t="shared" ref="F519:F582" si="35">F518-1</f>
        <v>494</v>
      </c>
      <c r="G519" s="67" cm="1">
        <f t="array" ref="G519">INDEX(Date,MATCH(ROWS($F$5:$F519),Helper,0))</f>
        <v>42020</v>
      </c>
      <c r="H519" s="85">
        <f>INDEX(Price,MATCH(ROWS($F$5:$F519),Helper,0))</f>
        <v>46.24</v>
      </c>
      <c r="I519" s="91">
        <f>INDEX(Volume,MATCH(ROWS($F$5:$F519),Helper,0))</f>
        <v>35683380</v>
      </c>
      <c r="J519" s="97">
        <f>ROWS($F$5:$F519)</f>
        <v>515</v>
      </c>
      <c r="M519" s="16" t="e">
        <f t="shared" ref="M519:M582" si="36">N518+1</f>
        <v>#N/A</v>
      </c>
      <c r="N519" s="16" t="e">
        <f t="shared" si="34"/>
        <v>#N/A</v>
      </c>
      <c r="O519" s="72" t="e">
        <f t="shared" ref="O519:O582" ca="1" si="37">SUM(OFFSET($H$5,M519-$M$5,0,N519-N518, 1))</f>
        <v>#N/A</v>
      </c>
      <c r="P519" s="100" t="e">
        <f>AVERAGE(INDEX($H$5:$H$1012,M519):INDEX($H$5:$H$1012,N519))</f>
        <v>#N/A</v>
      </c>
      <c r="Q519" s="101" t="e">
        <f>AVERAGE(INDEX($I$5:$I$1012,M519):INDEX($I$5:$I$1012,N519))</f>
        <v>#N/A</v>
      </c>
    </row>
    <row r="520" spans="2:17" x14ac:dyDescent="0.25">
      <c r="B520" s="62">
        <v>41988</v>
      </c>
      <c r="C520" s="70">
        <v>46.67</v>
      </c>
      <c r="D520" s="69">
        <v>29213490</v>
      </c>
      <c r="E520" s="66" t="s">
        <v>81</v>
      </c>
      <c r="F520" s="16">
        <f t="shared" si="35"/>
        <v>493</v>
      </c>
      <c r="G520" s="67" cm="1">
        <f t="array" ref="G520">INDEX(Date,MATCH(ROWS($F$5:$F520),Helper,0))</f>
        <v>42024</v>
      </c>
      <c r="H520" s="85">
        <f>INDEX(Price,MATCH(ROWS($F$5:$F520),Helper,0))</f>
        <v>46.39</v>
      </c>
      <c r="I520" s="91">
        <f>INDEX(Volume,MATCH(ROWS($F$5:$F520),Helper,0))</f>
        <v>36121800</v>
      </c>
      <c r="J520" s="97">
        <f>ROWS($F$5:$F520)</f>
        <v>516</v>
      </c>
      <c r="M520" s="16" t="e">
        <f t="shared" si="36"/>
        <v>#N/A</v>
      </c>
      <c r="N520" s="16" t="e">
        <f t="shared" si="34"/>
        <v>#N/A</v>
      </c>
      <c r="O520" s="72" t="e">
        <f t="shared" ca="1" si="37"/>
        <v>#N/A</v>
      </c>
      <c r="P520" s="100" t="e">
        <f>AVERAGE(INDEX($H$5:$H$1012,M520):INDEX($H$5:$H$1012,N520))</f>
        <v>#N/A</v>
      </c>
      <c r="Q520" s="101" t="e">
        <f>AVERAGE(INDEX($I$5:$I$1012,M520):INDEX($I$5:$I$1012,N520))</f>
        <v>#N/A</v>
      </c>
    </row>
    <row r="521" spans="2:17" x14ac:dyDescent="0.25">
      <c r="B521" s="62">
        <v>41985</v>
      </c>
      <c r="C521" s="70">
        <v>46.95</v>
      </c>
      <c r="D521" s="69">
        <v>34247280</v>
      </c>
      <c r="E521" s="66" t="s">
        <v>81</v>
      </c>
      <c r="F521" s="16">
        <f t="shared" si="35"/>
        <v>492</v>
      </c>
      <c r="G521" s="67" cm="1">
        <f t="array" ref="G521">INDEX(Date,MATCH(ROWS($F$5:$F521),Helper,0))</f>
        <v>42025</v>
      </c>
      <c r="H521" s="85">
        <f>INDEX(Price,MATCH(ROWS($F$5:$F521),Helper,0))</f>
        <v>45.92</v>
      </c>
      <c r="I521" s="91">
        <f>INDEX(Volume,MATCH(ROWS($F$5:$F521),Helper,0))</f>
        <v>37113740</v>
      </c>
      <c r="J521" s="97">
        <f>ROWS($F$5:$F521)</f>
        <v>517</v>
      </c>
      <c r="M521" s="16" t="e">
        <f t="shared" si="36"/>
        <v>#N/A</v>
      </c>
      <c r="N521" s="16" t="e">
        <f t="shared" si="34"/>
        <v>#N/A</v>
      </c>
      <c r="O521" s="72" t="e">
        <f t="shared" ca="1" si="37"/>
        <v>#N/A</v>
      </c>
      <c r="P521" s="100" t="e">
        <f>AVERAGE(INDEX($H$5:$H$1012,M521):INDEX($H$5:$H$1012,N521))</f>
        <v>#N/A</v>
      </c>
      <c r="Q521" s="101" t="e">
        <f>AVERAGE(INDEX($I$5:$I$1012,M521):INDEX($I$5:$I$1012,N521))</f>
        <v>#N/A</v>
      </c>
    </row>
    <row r="522" spans="2:17" x14ac:dyDescent="0.25">
      <c r="B522" s="62">
        <v>41984</v>
      </c>
      <c r="C522" s="70">
        <v>47.17</v>
      </c>
      <c r="D522" s="69">
        <v>29060360</v>
      </c>
      <c r="E522" s="66" t="s">
        <v>81</v>
      </c>
      <c r="F522" s="16">
        <f t="shared" si="35"/>
        <v>491</v>
      </c>
      <c r="G522" s="67" cm="1">
        <f t="array" ref="G522">INDEX(Date,MATCH(ROWS($F$5:$F522),Helper,0))</f>
        <v>42026</v>
      </c>
      <c r="H522" s="85">
        <f>INDEX(Price,MATCH(ROWS($F$5:$F522),Helper,0))</f>
        <v>47.13</v>
      </c>
      <c r="I522" s="91">
        <f>INDEX(Volume,MATCH(ROWS($F$5:$F522),Helper,0))</f>
        <v>35842790</v>
      </c>
      <c r="J522" s="97">
        <f>ROWS($F$5:$F522)</f>
        <v>518</v>
      </c>
      <c r="M522" s="16" t="e">
        <f t="shared" si="36"/>
        <v>#N/A</v>
      </c>
      <c r="N522" s="16" t="e">
        <f t="shared" si="34"/>
        <v>#N/A</v>
      </c>
      <c r="O522" s="72" t="e">
        <f t="shared" ca="1" si="37"/>
        <v>#N/A</v>
      </c>
      <c r="P522" s="100" t="e">
        <f>AVERAGE(INDEX($H$5:$H$1012,M522):INDEX($H$5:$H$1012,N522))</f>
        <v>#N/A</v>
      </c>
      <c r="Q522" s="101" t="e">
        <f>AVERAGE(INDEX($I$5:$I$1012,M522):INDEX($I$5:$I$1012,N522))</f>
        <v>#N/A</v>
      </c>
    </row>
    <row r="523" spans="2:17" x14ac:dyDescent="0.25">
      <c r="B523" s="62">
        <v>41983</v>
      </c>
      <c r="C523" s="70">
        <v>46.9</v>
      </c>
      <c r="D523" s="69">
        <v>30284690</v>
      </c>
      <c r="E523" s="66" t="s">
        <v>81</v>
      </c>
      <c r="F523" s="16">
        <f t="shared" si="35"/>
        <v>490</v>
      </c>
      <c r="G523" s="67" cm="1">
        <f t="array" ref="G523">INDEX(Date,MATCH(ROWS($F$5:$F523),Helper,0))</f>
        <v>42027</v>
      </c>
      <c r="H523" s="85">
        <f>INDEX(Price,MATCH(ROWS($F$5:$F523),Helper,0))</f>
        <v>47.18</v>
      </c>
      <c r="I523" s="91">
        <f>INDEX(Volume,MATCH(ROWS($F$5:$F523),Helper,0))</f>
        <v>26136690</v>
      </c>
      <c r="J523" s="97">
        <f>ROWS($F$5:$F523)</f>
        <v>519</v>
      </c>
      <c r="M523" s="16" t="e">
        <f t="shared" si="36"/>
        <v>#N/A</v>
      </c>
      <c r="N523" s="16" t="e">
        <f t="shared" si="34"/>
        <v>#N/A</v>
      </c>
      <c r="O523" s="72" t="e">
        <f t="shared" ca="1" si="37"/>
        <v>#N/A</v>
      </c>
      <c r="P523" s="100" t="e">
        <f>AVERAGE(INDEX($H$5:$H$1012,M523):INDEX($H$5:$H$1012,N523))</f>
        <v>#N/A</v>
      </c>
      <c r="Q523" s="101" t="e">
        <f>AVERAGE(INDEX($I$5:$I$1012,M523):INDEX($I$5:$I$1012,N523))</f>
        <v>#N/A</v>
      </c>
    </row>
    <row r="524" spans="2:17" x14ac:dyDescent="0.25">
      <c r="B524" s="62">
        <v>41982</v>
      </c>
      <c r="C524" s="70">
        <v>47.59</v>
      </c>
      <c r="D524" s="69">
        <v>24326090</v>
      </c>
      <c r="E524" s="66" t="s">
        <v>81</v>
      </c>
      <c r="F524" s="16">
        <f t="shared" si="35"/>
        <v>489</v>
      </c>
      <c r="G524" s="67" cm="1">
        <f t="array" ref="G524">INDEX(Date,MATCH(ROWS($F$5:$F524),Helper,0))</f>
        <v>42030</v>
      </c>
      <c r="H524" s="85">
        <f>INDEX(Price,MATCH(ROWS($F$5:$F524),Helper,0))</f>
        <v>47.01</v>
      </c>
      <c r="I524" s="91">
        <f>INDEX(Volume,MATCH(ROWS($F$5:$F524),Helper,0))</f>
        <v>40995700</v>
      </c>
      <c r="J524" s="97">
        <f>ROWS($F$5:$F524)</f>
        <v>520</v>
      </c>
      <c r="M524" s="16" t="e">
        <f t="shared" si="36"/>
        <v>#N/A</v>
      </c>
      <c r="N524" s="16" t="e">
        <f t="shared" si="34"/>
        <v>#N/A</v>
      </c>
      <c r="O524" s="72" t="e">
        <f t="shared" ca="1" si="37"/>
        <v>#N/A</v>
      </c>
      <c r="P524" s="100" t="e">
        <f>AVERAGE(INDEX($H$5:$H$1012,M524):INDEX($H$5:$H$1012,N524))</f>
        <v>#N/A</v>
      </c>
      <c r="Q524" s="101" t="e">
        <f>AVERAGE(INDEX($I$5:$I$1012,M524):INDEX($I$5:$I$1012,N524))</f>
        <v>#N/A</v>
      </c>
    </row>
    <row r="525" spans="2:17" x14ac:dyDescent="0.25">
      <c r="B525" s="62">
        <v>41981</v>
      </c>
      <c r="C525" s="70">
        <v>47.695</v>
      </c>
      <c r="D525" s="69">
        <v>26652610</v>
      </c>
      <c r="E525" s="66" t="s">
        <v>81</v>
      </c>
      <c r="F525" s="16">
        <f t="shared" si="35"/>
        <v>488</v>
      </c>
      <c r="G525" s="67" cm="1">
        <f t="array" ref="G525">INDEX(Date,MATCH(ROWS($F$5:$F525),Helper,0))</f>
        <v>42031</v>
      </c>
      <c r="H525" s="85">
        <f>INDEX(Price,MATCH(ROWS($F$5:$F525),Helper,0))</f>
        <v>42.66</v>
      </c>
      <c r="I525" s="91">
        <f>INDEX(Volume,MATCH(ROWS($F$5:$F525),Helper,0))</f>
        <v>169115000</v>
      </c>
      <c r="J525" s="97">
        <f>ROWS($F$5:$F525)</f>
        <v>521</v>
      </c>
      <c r="M525" s="16" t="e">
        <f t="shared" si="36"/>
        <v>#N/A</v>
      </c>
      <c r="N525" s="16" t="e">
        <f t="shared" si="34"/>
        <v>#N/A</v>
      </c>
      <c r="O525" s="72" t="e">
        <f t="shared" ca="1" si="37"/>
        <v>#N/A</v>
      </c>
      <c r="P525" s="100" t="e">
        <f>AVERAGE(INDEX($H$5:$H$1012,M525):INDEX($H$5:$H$1012,N525))</f>
        <v>#N/A</v>
      </c>
      <c r="Q525" s="101" t="e">
        <f>AVERAGE(INDEX($I$5:$I$1012,M525):INDEX($I$5:$I$1012,N525))</f>
        <v>#N/A</v>
      </c>
    </row>
    <row r="526" spans="2:17" x14ac:dyDescent="0.25">
      <c r="B526" s="62">
        <v>41978</v>
      </c>
      <c r="C526" s="70">
        <v>48.42</v>
      </c>
      <c r="D526" s="69">
        <v>26705270</v>
      </c>
      <c r="E526" s="66" t="s">
        <v>81</v>
      </c>
      <c r="F526" s="16">
        <f t="shared" si="35"/>
        <v>487</v>
      </c>
      <c r="G526" s="67" cm="1">
        <f t="array" ref="G526">INDEX(Date,MATCH(ROWS($F$5:$F526),Helper,0))</f>
        <v>42032</v>
      </c>
      <c r="H526" s="85">
        <f>INDEX(Price,MATCH(ROWS($F$5:$F526),Helper,0))</f>
        <v>41.19</v>
      </c>
      <c r="I526" s="91">
        <f>INDEX(Volume,MATCH(ROWS($F$5:$F526),Helper,0))</f>
        <v>84453280</v>
      </c>
      <c r="J526" s="97">
        <f>ROWS($F$5:$F526)</f>
        <v>522</v>
      </c>
      <c r="M526" s="16" t="e">
        <f t="shared" si="36"/>
        <v>#N/A</v>
      </c>
      <c r="N526" s="16" t="e">
        <f t="shared" si="34"/>
        <v>#N/A</v>
      </c>
      <c r="O526" s="72" t="e">
        <f t="shared" ca="1" si="37"/>
        <v>#N/A</v>
      </c>
      <c r="P526" s="100" t="e">
        <f>AVERAGE(INDEX($H$5:$H$1012,M526):INDEX($H$5:$H$1012,N526))</f>
        <v>#N/A</v>
      </c>
      <c r="Q526" s="101" t="e">
        <f>AVERAGE(INDEX($I$5:$I$1012,M526):INDEX($I$5:$I$1012,N526))</f>
        <v>#N/A</v>
      </c>
    </row>
    <row r="527" spans="2:17" x14ac:dyDescent="0.25">
      <c r="B527" s="62">
        <v>41977</v>
      </c>
      <c r="C527" s="70">
        <v>48.84</v>
      </c>
      <c r="D527" s="69">
        <v>30342050</v>
      </c>
      <c r="E527" s="66" t="s">
        <v>81</v>
      </c>
      <c r="F527" s="16">
        <f t="shared" si="35"/>
        <v>486</v>
      </c>
      <c r="G527" s="67" cm="1">
        <f t="array" ref="G527">INDEX(Date,MATCH(ROWS($F$5:$F527),Helper,0))</f>
        <v>42033</v>
      </c>
      <c r="H527" s="85">
        <f>INDEX(Price,MATCH(ROWS($F$5:$F527),Helper,0))</f>
        <v>42.01</v>
      </c>
      <c r="I527" s="91">
        <f>INDEX(Volume,MATCH(ROWS($F$5:$F527),Helper,0))</f>
        <v>63551980</v>
      </c>
      <c r="J527" s="97">
        <f>ROWS($F$5:$F527)</f>
        <v>523</v>
      </c>
      <c r="M527" s="16" t="e">
        <f t="shared" si="36"/>
        <v>#N/A</v>
      </c>
      <c r="N527" s="16" t="e">
        <f t="shared" si="34"/>
        <v>#N/A</v>
      </c>
      <c r="O527" s="72" t="e">
        <f t="shared" ca="1" si="37"/>
        <v>#N/A</v>
      </c>
      <c r="P527" s="100" t="e">
        <f>AVERAGE(INDEX($H$5:$H$1012,M527):INDEX($H$5:$H$1012,N527))</f>
        <v>#N/A</v>
      </c>
      <c r="Q527" s="101" t="e">
        <f>AVERAGE(INDEX($I$5:$I$1012,M527):INDEX($I$5:$I$1012,N527))</f>
        <v>#N/A</v>
      </c>
    </row>
    <row r="528" spans="2:17" x14ac:dyDescent="0.25">
      <c r="B528" s="62">
        <v>41976</v>
      </c>
      <c r="C528" s="70">
        <v>48.08</v>
      </c>
      <c r="D528" s="69">
        <v>23528130</v>
      </c>
      <c r="E528" s="66" t="s">
        <v>81</v>
      </c>
      <c r="F528" s="16">
        <f t="shared" si="35"/>
        <v>485</v>
      </c>
      <c r="G528" s="67" cm="1">
        <f t="array" ref="G528">INDEX(Date,MATCH(ROWS($F$5:$F528),Helper,0))</f>
        <v>42034</v>
      </c>
      <c r="H528" s="85">
        <f>INDEX(Price,MATCH(ROWS($F$5:$F528),Helper,0))</f>
        <v>40.4</v>
      </c>
      <c r="I528" s="91">
        <f>INDEX(Volume,MATCH(ROWS($F$5:$F528),Helper,0))</f>
        <v>77983360</v>
      </c>
      <c r="J528" s="97">
        <f>ROWS($F$5:$F528)</f>
        <v>524</v>
      </c>
      <c r="M528" s="16" t="e">
        <f t="shared" si="36"/>
        <v>#N/A</v>
      </c>
      <c r="N528" s="16" t="e">
        <f t="shared" si="34"/>
        <v>#N/A</v>
      </c>
      <c r="O528" s="72" t="e">
        <f t="shared" ca="1" si="37"/>
        <v>#N/A</v>
      </c>
      <c r="P528" s="100" t="e">
        <f>AVERAGE(INDEX($H$5:$H$1012,M528):INDEX($H$5:$H$1012,N528))</f>
        <v>#N/A</v>
      </c>
      <c r="Q528" s="101" t="e">
        <f>AVERAGE(INDEX($I$5:$I$1012,M528):INDEX($I$5:$I$1012,N528))</f>
        <v>#N/A</v>
      </c>
    </row>
    <row r="529" spans="2:17" x14ac:dyDescent="0.25">
      <c r="B529" s="62">
        <v>41975</v>
      </c>
      <c r="C529" s="70">
        <v>48.46</v>
      </c>
      <c r="D529" s="69">
        <v>25768100</v>
      </c>
      <c r="E529" s="66" t="s">
        <v>81</v>
      </c>
      <c r="F529" s="16">
        <f t="shared" si="35"/>
        <v>484</v>
      </c>
      <c r="G529" s="67" cm="1">
        <f t="array" ref="G529">INDEX(Date,MATCH(ROWS($F$5:$F529),Helper,0))</f>
        <v>42037</v>
      </c>
      <c r="H529" s="85">
        <f>INDEX(Price,MATCH(ROWS($F$5:$F529),Helper,0))</f>
        <v>41.28</v>
      </c>
      <c r="I529" s="91">
        <f>INDEX(Volume,MATCH(ROWS($F$5:$F529),Helper,0))</f>
        <v>50274250</v>
      </c>
      <c r="J529" s="97">
        <f>ROWS($F$5:$F529)</f>
        <v>525</v>
      </c>
      <c r="M529" s="16" t="e">
        <f t="shared" si="36"/>
        <v>#N/A</v>
      </c>
      <c r="N529" s="16" t="e">
        <f t="shared" si="34"/>
        <v>#N/A</v>
      </c>
      <c r="O529" s="72" t="e">
        <f t="shared" ca="1" si="37"/>
        <v>#N/A</v>
      </c>
      <c r="P529" s="100" t="e">
        <f>AVERAGE(INDEX($H$5:$H$1012,M529):INDEX($H$5:$H$1012,N529))</f>
        <v>#N/A</v>
      </c>
      <c r="Q529" s="101" t="e">
        <f>AVERAGE(INDEX($I$5:$I$1012,M529):INDEX($I$5:$I$1012,N529))</f>
        <v>#N/A</v>
      </c>
    </row>
    <row r="530" spans="2:17" x14ac:dyDescent="0.25">
      <c r="B530" s="62">
        <v>41974</v>
      </c>
      <c r="C530" s="70">
        <v>48.62</v>
      </c>
      <c r="D530" s="69">
        <v>31187680</v>
      </c>
      <c r="E530" s="66" t="s">
        <v>81</v>
      </c>
      <c r="F530" s="16">
        <f t="shared" si="35"/>
        <v>483</v>
      </c>
      <c r="G530" s="67" cm="1">
        <f t="array" ref="G530">INDEX(Date,MATCH(ROWS($F$5:$F530),Helper,0))</f>
        <v>42038</v>
      </c>
      <c r="H530" s="85">
        <f>INDEX(Price,MATCH(ROWS($F$5:$F530),Helper,0))</f>
        <v>41.6</v>
      </c>
      <c r="I530" s="91">
        <f>INDEX(Volume,MATCH(ROWS($F$5:$F530),Helper,0))</f>
        <v>52068450</v>
      </c>
      <c r="J530" s="97">
        <f>ROWS($F$5:$F530)</f>
        <v>526</v>
      </c>
      <c r="M530" s="16" t="e">
        <f t="shared" si="36"/>
        <v>#N/A</v>
      </c>
      <c r="N530" s="16" t="e">
        <f t="shared" si="34"/>
        <v>#N/A</v>
      </c>
      <c r="O530" s="72" t="e">
        <f t="shared" ca="1" si="37"/>
        <v>#N/A</v>
      </c>
      <c r="P530" s="100" t="e">
        <f>AVERAGE(INDEX($H$5:$H$1012,M530):INDEX($H$5:$H$1012,N530))</f>
        <v>#N/A</v>
      </c>
      <c r="Q530" s="101" t="e">
        <f>AVERAGE(INDEX($I$5:$I$1012,M530):INDEX($I$5:$I$1012,N530))</f>
        <v>#N/A</v>
      </c>
    </row>
    <row r="531" spans="2:17" x14ac:dyDescent="0.25">
      <c r="B531" s="62">
        <v>41971</v>
      </c>
      <c r="C531" s="70">
        <v>47.81</v>
      </c>
      <c r="D531" s="69">
        <v>21534430</v>
      </c>
      <c r="E531" s="66" t="s">
        <v>81</v>
      </c>
      <c r="F531" s="16">
        <f t="shared" si="35"/>
        <v>482</v>
      </c>
      <c r="G531" s="67" cm="1">
        <f t="array" ref="G531">INDEX(Date,MATCH(ROWS($F$5:$F531),Helper,0))</f>
        <v>42039</v>
      </c>
      <c r="H531" s="85">
        <f>INDEX(Price,MATCH(ROWS($F$5:$F531),Helper,0))</f>
        <v>41.84</v>
      </c>
      <c r="I531" s="91">
        <f>INDEX(Volume,MATCH(ROWS($F$5:$F531),Helper,0))</f>
        <v>41585310</v>
      </c>
      <c r="J531" s="97">
        <f>ROWS($F$5:$F531)</f>
        <v>527</v>
      </c>
      <c r="M531" s="16" t="e">
        <f t="shared" si="36"/>
        <v>#N/A</v>
      </c>
      <c r="N531" s="16" t="e">
        <f t="shared" si="34"/>
        <v>#N/A</v>
      </c>
      <c r="O531" s="72" t="e">
        <f t="shared" ca="1" si="37"/>
        <v>#N/A</v>
      </c>
      <c r="P531" s="100" t="e">
        <f>AVERAGE(INDEX($H$5:$H$1012,M531):INDEX($H$5:$H$1012,N531))</f>
        <v>#N/A</v>
      </c>
      <c r="Q531" s="101" t="e">
        <f>AVERAGE(INDEX($I$5:$I$1012,M531):INDEX($I$5:$I$1012,N531))</f>
        <v>#N/A</v>
      </c>
    </row>
    <row r="532" spans="2:17" x14ac:dyDescent="0.25">
      <c r="B532" s="62">
        <v>41969</v>
      </c>
      <c r="C532" s="70">
        <v>47.75</v>
      </c>
      <c r="D532" s="69">
        <v>27162850</v>
      </c>
      <c r="E532" s="66" t="s">
        <v>81</v>
      </c>
      <c r="F532" s="16">
        <f t="shared" si="35"/>
        <v>481</v>
      </c>
      <c r="G532" s="67" cm="1">
        <f t="array" ref="G532">INDEX(Date,MATCH(ROWS($F$5:$F532),Helper,0))</f>
        <v>42040</v>
      </c>
      <c r="H532" s="85">
        <f>INDEX(Price,MATCH(ROWS($F$5:$F532),Helper,0))</f>
        <v>42.45</v>
      </c>
      <c r="I532" s="91">
        <f>INDEX(Volume,MATCH(ROWS($F$5:$F532),Helper,0))</f>
        <v>36543020</v>
      </c>
      <c r="J532" s="97">
        <f>ROWS($F$5:$F532)</f>
        <v>528</v>
      </c>
      <c r="M532" s="16" t="e">
        <f t="shared" si="36"/>
        <v>#N/A</v>
      </c>
      <c r="N532" s="16" t="e">
        <f t="shared" si="34"/>
        <v>#N/A</v>
      </c>
      <c r="O532" s="72" t="e">
        <f t="shared" ca="1" si="37"/>
        <v>#N/A</v>
      </c>
      <c r="P532" s="100" t="e">
        <f>AVERAGE(INDEX($H$5:$H$1012,M532):INDEX($H$5:$H$1012,N532))</f>
        <v>#N/A</v>
      </c>
      <c r="Q532" s="101" t="e">
        <f>AVERAGE(INDEX($I$5:$I$1012,M532):INDEX($I$5:$I$1012,N532))</f>
        <v>#N/A</v>
      </c>
    </row>
    <row r="533" spans="2:17" x14ac:dyDescent="0.25">
      <c r="B533" s="62">
        <v>41968</v>
      </c>
      <c r="C533" s="70">
        <v>47.47</v>
      </c>
      <c r="D533" s="69">
        <v>27951120</v>
      </c>
      <c r="E533" s="66" t="s">
        <v>81</v>
      </c>
      <c r="F533" s="16">
        <f t="shared" si="35"/>
        <v>480</v>
      </c>
      <c r="G533" s="67" cm="1">
        <f t="array" ref="G533">INDEX(Date,MATCH(ROWS($F$5:$F533),Helper,0))</f>
        <v>42041</v>
      </c>
      <c r="H533" s="85">
        <f>INDEX(Price,MATCH(ROWS($F$5:$F533),Helper,0))</f>
        <v>42.41</v>
      </c>
      <c r="I533" s="91">
        <f>INDEX(Volume,MATCH(ROWS($F$5:$F533),Helper,0))</f>
        <v>34612420</v>
      </c>
      <c r="J533" s="97">
        <f>ROWS($F$5:$F533)</f>
        <v>529</v>
      </c>
      <c r="M533" s="16" t="e">
        <f t="shared" si="36"/>
        <v>#N/A</v>
      </c>
      <c r="N533" s="16" t="e">
        <f t="shared" si="34"/>
        <v>#N/A</v>
      </c>
      <c r="O533" s="72" t="e">
        <f t="shared" ca="1" si="37"/>
        <v>#N/A</v>
      </c>
      <c r="P533" s="100" t="e">
        <f>AVERAGE(INDEX($H$5:$H$1012,M533):INDEX($H$5:$H$1012,N533))</f>
        <v>#N/A</v>
      </c>
      <c r="Q533" s="101" t="e">
        <f>AVERAGE(INDEX($I$5:$I$1012,M533):INDEX($I$5:$I$1012,N533))</f>
        <v>#N/A</v>
      </c>
    </row>
    <row r="534" spans="2:17" x14ac:dyDescent="0.25">
      <c r="B534" s="62">
        <v>41967</v>
      </c>
      <c r="C534" s="70">
        <v>47.59</v>
      </c>
      <c r="D534" s="69">
        <v>34266860</v>
      </c>
      <c r="E534" s="66" t="s">
        <v>81</v>
      </c>
      <c r="F534" s="16">
        <f t="shared" si="35"/>
        <v>479</v>
      </c>
      <c r="G534" s="67" cm="1">
        <f t="array" ref="G534">INDEX(Date,MATCH(ROWS($F$5:$F534),Helper,0))</f>
        <v>42044</v>
      </c>
      <c r="H534" s="85">
        <f>INDEX(Price,MATCH(ROWS($F$5:$F534),Helper,0))</f>
        <v>42.36</v>
      </c>
      <c r="I534" s="91">
        <f>INDEX(Volume,MATCH(ROWS($F$5:$F534),Helper,0))</f>
        <v>27416280</v>
      </c>
      <c r="J534" s="97">
        <f>ROWS($F$5:$F534)</f>
        <v>530</v>
      </c>
      <c r="M534" s="16" t="e">
        <f t="shared" si="36"/>
        <v>#N/A</v>
      </c>
      <c r="N534" s="16" t="e">
        <f t="shared" si="34"/>
        <v>#N/A</v>
      </c>
      <c r="O534" s="72" t="e">
        <f t="shared" ca="1" si="37"/>
        <v>#N/A</v>
      </c>
      <c r="P534" s="100" t="e">
        <f>AVERAGE(INDEX($H$5:$H$1012,M534):INDEX($H$5:$H$1012,N534))</f>
        <v>#N/A</v>
      </c>
      <c r="Q534" s="101" t="e">
        <f>AVERAGE(INDEX($I$5:$I$1012,M534):INDEX($I$5:$I$1012,N534))</f>
        <v>#N/A</v>
      </c>
    </row>
    <row r="535" spans="2:17" x14ac:dyDescent="0.25">
      <c r="B535" s="62">
        <v>41964</v>
      </c>
      <c r="C535" s="70">
        <v>47.98</v>
      </c>
      <c r="D535" s="69">
        <v>42867970</v>
      </c>
      <c r="E535" s="66" t="s">
        <v>81</v>
      </c>
      <c r="F535" s="16">
        <f t="shared" si="35"/>
        <v>478</v>
      </c>
      <c r="G535" s="67" cm="1">
        <f t="array" ref="G535">INDEX(Date,MATCH(ROWS($F$5:$F535),Helper,0))</f>
        <v>42045</v>
      </c>
      <c r="H535" s="85">
        <f>INDEX(Price,MATCH(ROWS($F$5:$F535),Helper,0))</f>
        <v>42.6</v>
      </c>
      <c r="I535" s="91">
        <f>INDEX(Volume,MATCH(ROWS($F$5:$F535),Helper,0))</f>
        <v>29655280</v>
      </c>
      <c r="J535" s="97">
        <f>ROWS($F$5:$F535)</f>
        <v>531</v>
      </c>
      <c r="M535" s="16" t="e">
        <f t="shared" si="36"/>
        <v>#N/A</v>
      </c>
      <c r="N535" s="16" t="e">
        <f t="shared" si="34"/>
        <v>#N/A</v>
      </c>
      <c r="O535" s="72" t="e">
        <f t="shared" ca="1" si="37"/>
        <v>#N/A</v>
      </c>
      <c r="P535" s="100" t="e">
        <f>AVERAGE(INDEX($H$5:$H$1012,M535):INDEX($H$5:$H$1012,N535))</f>
        <v>#N/A</v>
      </c>
      <c r="Q535" s="101" t="e">
        <f>AVERAGE(INDEX($I$5:$I$1012,M535):INDEX($I$5:$I$1012,N535))</f>
        <v>#N/A</v>
      </c>
    </row>
    <row r="536" spans="2:17" x14ac:dyDescent="0.25">
      <c r="B536" s="62">
        <v>41963</v>
      </c>
      <c r="C536" s="70">
        <v>48.7</v>
      </c>
      <c r="D536" s="69">
        <v>21486310</v>
      </c>
      <c r="E536" s="66" t="s">
        <v>81</v>
      </c>
      <c r="F536" s="16">
        <f t="shared" si="35"/>
        <v>477</v>
      </c>
      <c r="G536" s="67" cm="1">
        <f t="array" ref="G536">INDEX(Date,MATCH(ROWS($F$5:$F536),Helper,0))</f>
        <v>42046</v>
      </c>
      <c r="H536" s="85">
        <f>INDEX(Price,MATCH(ROWS($F$5:$F536),Helper,0))</f>
        <v>42.38</v>
      </c>
      <c r="I536" s="91">
        <f>INDEX(Volume,MATCH(ROWS($F$5:$F536),Helper,0))</f>
        <v>38248500</v>
      </c>
      <c r="J536" s="97">
        <f>ROWS($F$5:$F536)</f>
        <v>532</v>
      </c>
      <c r="M536" s="16" t="e">
        <f t="shared" si="36"/>
        <v>#N/A</v>
      </c>
      <c r="N536" s="16" t="e">
        <f t="shared" si="34"/>
        <v>#N/A</v>
      </c>
      <c r="O536" s="72" t="e">
        <f t="shared" ca="1" si="37"/>
        <v>#N/A</v>
      </c>
      <c r="P536" s="100" t="e">
        <f>AVERAGE(INDEX($H$5:$H$1012,M536):INDEX($H$5:$H$1012,N536))</f>
        <v>#N/A</v>
      </c>
      <c r="Q536" s="101" t="e">
        <f>AVERAGE(INDEX($I$5:$I$1012,M536):INDEX($I$5:$I$1012,N536))</f>
        <v>#N/A</v>
      </c>
    </row>
    <row r="537" spans="2:17" x14ac:dyDescent="0.25">
      <c r="B537" s="62">
        <v>41962</v>
      </c>
      <c r="C537" s="70">
        <v>48.22</v>
      </c>
      <c r="D537" s="69">
        <v>26166200</v>
      </c>
      <c r="E537" s="66" t="s">
        <v>81</v>
      </c>
      <c r="F537" s="16">
        <f t="shared" si="35"/>
        <v>476</v>
      </c>
      <c r="G537" s="67" cm="1">
        <f t="array" ref="G537">INDEX(Date,MATCH(ROWS($F$5:$F537),Helper,0))</f>
        <v>42047</v>
      </c>
      <c r="H537" s="85">
        <f>INDEX(Price,MATCH(ROWS($F$5:$F537),Helper,0))</f>
        <v>43.09</v>
      </c>
      <c r="I537" s="91">
        <f>INDEX(Volume,MATCH(ROWS($F$5:$F537),Helper,0))</f>
        <v>33238000</v>
      </c>
      <c r="J537" s="97">
        <f>ROWS($F$5:$F537)</f>
        <v>533</v>
      </c>
      <c r="M537" s="16" t="e">
        <f t="shared" si="36"/>
        <v>#N/A</v>
      </c>
      <c r="N537" s="16" t="e">
        <f t="shared" si="34"/>
        <v>#N/A</v>
      </c>
      <c r="O537" s="72" t="e">
        <f t="shared" ca="1" si="37"/>
        <v>#N/A</v>
      </c>
      <c r="P537" s="100" t="e">
        <f>AVERAGE(INDEX($H$5:$H$1012,M537):INDEX($H$5:$H$1012,N537))</f>
        <v>#N/A</v>
      </c>
      <c r="Q537" s="101" t="e">
        <f>AVERAGE(INDEX($I$5:$I$1012,M537):INDEX($I$5:$I$1012,N537))</f>
        <v>#N/A</v>
      </c>
    </row>
    <row r="538" spans="2:17" x14ac:dyDescent="0.25">
      <c r="B538" s="62">
        <v>41961</v>
      </c>
      <c r="C538" s="70">
        <v>48.74</v>
      </c>
      <c r="D538" s="69">
        <v>23938060</v>
      </c>
      <c r="E538" s="66" t="s">
        <v>81</v>
      </c>
      <c r="F538" s="16">
        <f t="shared" si="35"/>
        <v>475</v>
      </c>
      <c r="G538" s="67" cm="1">
        <f t="array" ref="G538">INDEX(Date,MATCH(ROWS($F$5:$F538),Helper,0))</f>
        <v>42048</v>
      </c>
      <c r="H538" s="85">
        <f>INDEX(Price,MATCH(ROWS($F$5:$F538),Helper,0))</f>
        <v>43.87</v>
      </c>
      <c r="I538" s="91">
        <f>INDEX(Volume,MATCH(ROWS($F$5:$F538),Helper,0))</f>
        <v>40112080</v>
      </c>
      <c r="J538" s="97">
        <f>ROWS($F$5:$F538)</f>
        <v>534</v>
      </c>
      <c r="M538" s="16" t="e">
        <f t="shared" si="36"/>
        <v>#N/A</v>
      </c>
      <c r="N538" s="16" t="e">
        <f t="shared" si="34"/>
        <v>#N/A</v>
      </c>
      <c r="O538" s="72" t="e">
        <f t="shared" ca="1" si="37"/>
        <v>#N/A</v>
      </c>
      <c r="P538" s="100" t="e">
        <f>AVERAGE(INDEX($H$5:$H$1012,M538):INDEX($H$5:$H$1012,N538))</f>
        <v>#N/A</v>
      </c>
      <c r="Q538" s="101" t="e">
        <f>AVERAGE(INDEX($I$5:$I$1012,M538):INDEX($I$5:$I$1012,N538))</f>
        <v>#N/A</v>
      </c>
    </row>
    <row r="539" spans="2:17" x14ac:dyDescent="0.25">
      <c r="B539" s="62">
        <v>41960</v>
      </c>
      <c r="C539" s="70">
        <v>49.46</v>
      </c>
      <c r="D539" s="69">
        <v>30309630</v>
      </c>
      <c r="E539" s="66" t="s">
        <v>81</v>
      </c>
      <c r="F539" s="16">
        <f t="shared" si="35"/>
        <v>474</v>
      </c>
      <c r="G539" s="67" cm="1">
        <f t="array" ref="G539">INDEX(Date,MATCH(ROWS($F$5:$F539),Helper,0))</f>
        <v>42052</v>
      </c>
      <c r="H539" s="85">
        <f>INDEX(Price,MATCH(ROWS($F$5:$F539),Helper,0))</f>
        <v>43.58</v>
      </c>
      <c r="I539" s="91">
        <f>INDEX(Volume,MATCH(ROWS($F$5:$F539),Helper,0))</f>
        <v>33692870</v>
      </c>
      <c r="J539" s="97">
        <f>ROWS($F$5:$F539)</f>
        <v>535</v>
      </c>
      <c r="M539" s="16" t="e">
        <f t="shared" si="36"/>
        <v>#N/A</v>
      </c>
      <c r="N539" s="16" t="e">
        <f t="shared" si="34"/>
        <v>#N/A</v>
      </c>
      <c r="O539" s="72" t="e">
        <f t="shared" ca="1" si="37"/>
        <v>#N/A</v>
      </c>
      <c r="P539" s="100" t="e">
        <f>AVERAGE(INDEX($H$5:$H$1012,M539):INDEX($H$5:$H$1012,N539))</f>
        <v>#N/A</v>
      </c>
      <c r="Q539" s="101" t="e">
        <f>AVERAGE(INDEX($I$5:$I$1012,M539):INDEX($I$5:$I$1012,N539))</f>
        <v>#N/A</v>
      </c>
    </row>
    <row r="540" spans="2:17" x14ac:dyDescent="0.25">
      <c r="B540" s="62">
        <v>41957</v>
      </c>
      <c r="C540" s="70">
        <v>49.58</v>
      </c>
      <c r="D540" s="69">
        <v>29074940</v>
      </c>
      <c r="E540" s="66" t="s">
        <v>81</v>
      </c>
      <c r="F540" s="16">
        <f t="shared" si="35"/>
        <v>473</v>
      </c>
      <c r="G540" s="67" cm="1">
        <f t="array" ref="G540">INDEX(Date,MATCH(ROWS($F$5:$F540),Helper,0))</f>
        <v>42053</v>
      </c>
      <c r="H540" s="85">
        <f>INDEX(Price,MATCH(ROWS($F$5:$F540),Helper,0))</f>
        <v>43.53</v>
      </c>
      <c r="I540" s="91">
        <f>INDEX(Volume,MATCH(ROWS($F$5:$F540),Helper,0))</f>
        <v>27105640</v>
      </c>
      <c r="J540" s="97">
        <f>ROWS($F$5:$F540)</f>
        <v>536</v>
      </c>
      <c r="M540" s="16" t="e">
        <f t="shared" si="36"/>
        <v>#N/A</v>
      </c>
      <c r="N540" s="16" t="e">
        <f t="shared" si="34"/>
        <v>#N/A</v>
      </c>
      <c r="O540" s="72" t="e">
        <f t="shared" ca="1" si="37"/>
        <v>#N/A</v>
      </c>
      <c r="P540" s="100" t="e">
        <f>AVERAGE(INDEX($H$5:$H$1012,M540):INDEX($H$5:$H$1012,N540))</f>
        <v>#N/A</v>
      </c>
      <c r="Q540" s="101" t="e">
        <f>AVERAGE(INDEX($I$5:$I$1012,M540):INDEX($I$5:$I$1012,N540))</f>
        <v>#N/A</v>
      </c>
    </row>
    <row r="541" spans="2:17" x14ac:dyDescent="0.25">
      <c r="B541" s="62">
        <v>41956</v>
      </c>
      <c r="C541" s="70">
        <v>49.61</v>
      </c>
      <c r="D541" s="69">
        <v>26207930</v>
      </c>
      <c r="E541" s="66" t="s">
        <v>81</v>
      </c>
      <c r="F541" s="16">
        <f t="shared" si="35"/>
        <v>472</v>
      </c>
      <c r="G541" s="67" cm="1">
        <f t="array" ref="G541">INDEX(Date,MATCH(ROWS($F$5:$F541),Helper,0))</f>
        <v>42054</v>
      </c>
      <c r="H541" s="85">
        <f>INDEX(Price,MATCH(ROWS($F$5:$F541),Helper,0))</f>
        <v>43.5</v>
      </c>
      <c r="I541" s="91">
        <f>INDEX(Volume,MATCH(ROWS($F$5:$F541),Helper,0))</f>
        <v>27598050</v>
      </c>
      <c r="J541" s="97">
        <f>ROWS($F$5:$F541)</f>
        <v>537</v>
      </c>
      <c r="M541" s="16" t="e">
        <f t="shared" si="36"/>
        <v>#N/A</v>
      </c>
      <c r="N541" s="16" t="e">
        <f t="shared" si="34"/>
        <v>#N/A</v>
      </c>
      <c r="O541" s="72" t="e">
        <f t="shared" ca="1" si="37"/>
        <v>#N/A</v>
      </c>
      <c r="P541" s="100" t="e">
        <f>AVERAGE(INDEX($H$5:$H$1012,M541):INDEX($H$5:$H$1012,N541))</f>
        <v>#N/A</v>
      </c>
      <c r="Q541" s="101" t="e">
        <f>AVERAGE(INDEX($I$5:$I$1012,M541):INDEX($I$5:$I$1012,N541))</f>
        <v>#N/A</v>
      </c>
    </row>
    <row r="542" spans="2:17" x14ac:dyDescent="0.25">
      <c r="B542" s="62">
        <v>41955</v>
      </c>
      <c r="C542" s="70">
        <v>48.78</v>
      </c>
      <c r="D542" s="69">
        <v>22721330</v>
      </c>
      <c r="E542" s="66" t="s">
        <v>81</v>
      </c>
      <c r="F542" s="16">
        <f t="shared" si="35"/>
        <v>471</v>
      </c>
      <c r="G542" s="67" cm="1">
        <f t="array" ref="G542">INDEX(Date,MATCH(ROWS($F$5:$F542),Helper,0))</f>
        <v>42055</v>
      </c>
      <c r="H542" s="85">
        <f>INDEX(Price,MATCH(ROWS($F$5:$F542),Helper,0))</f>
        <v>43.854999999999997</v>
      </c>
      <c r="I542" s="91">
        <f>INDEX(Volume,MATCH(ROWS($F$5:$F542),Helper,0))</f>
        <v>29710140</v>
      </c>
      <c r="J542" s="97">
        <f>ROWS($F$5:$F542)</f>
        <v>538</v>
      </c>
      <c r="M542" s="16" t="e">
        <f t="shared" si="36"/>
        <v>#N/A</v>
      </c>
      <c r="N542" s="16" t="e">
        <f t="shared" si="34"/>
        <v>#N/A</v>
      </c>
      <c r="O542" s="72" t="e">
        <f t="shared" ca="1" si="37"/>
        <v>#N/A</v>
      </c>
      <c r="P542" s="100" t="e">
        <f>AVERAGE(INDEX($H$5:$H$1012,M542):INDEX($H$5:$H$1012,N542))</f>
        <v>#N/A</v>
      </c>
      <c r="Q542" s="101" t="e">
        <f>AVERAGE(INDEX($I$5:$I$1012,M542):INDEX($I$5:$I$1012,N542))</f>
        <v>#N/A</v>
      </c>
    </row>
    <row r="543" spans="2:17" x14ac:dyDescent="0.25">
      <c r="B543" s="62">
        <v>41954</v>
      </c>
      <c r="C543" s="70">
        <v>48.87</v>
      </c>
      <c r="D543" s="69">
        <v>22180480</v>
      </c>
      <c r="E543" s="66" t="s">
        <v>81</v>
      </c>
      <c r="F543" s="16">
        <f t="shared" si="35"/>
        <v>470</v>
      </c>
      <c r="G543" s="67" cm="1">
        <f t="array" ref="G543">INDEX(Date,MATCH(ROWS($F$5:$F543),Helper,0))</f>
        <v>42058</v>
      </c>
      <c r="H543" s="85">
        <f>INDEX(Price,MATCH(ROWS($F$5:$F543),Helper,0))</f>
        <v>44.15</v>
      </c>
      <c r="I543" s="91">
        <f>INDEX(Volume,MATCH(ROWS($F$5:$F543),Helper,0))</f>
        <v>32510550</v>
      </c>
      <c r="J543" s="97">
        <f>ROWS($F$5:$F543)</f>
        <v>539</v>
      </c>
      <c r="M543" s="16" t="e">
        <f t="shared" si="36"/>
        <v>#N/A</v>
      </c>
      <c r="N543" s="16" t="e">
        <f t="shared" si="34"/>
        <v>#N/A</v>
      </c>
      <c r="O543" s="72" t="e">
        <f t="shared" ca="1" si="37"/>
        <v>#N/A</v>
      </c>
      <c r="P543" s="100" t="e">
        <f>AVERAGE(INDEX($H$5:$H$1012,M543):INDEX($H$5:$H$1012,N543))</f>
        <v>#N/A</v>
      </c>
      <c r="Q543" s="101" t="e">
        <f>AVERAGE(INDEX($I$5:$I$1012,M543):INDEX($I$5:$I$1012,N543))</f>
        <v>#N/A</v>
      </c>
    </row>
    <row r="544" spans="2:17" x14ac:dyDescent="0.25">
      <c r="B544" s="62">
        <v>41953</v>
      </c>
      <c r="C544" s="70">
        <v>48.89</v>
      </c>
      <c r="D544" s="69">
        <v>36364840</v>
      </c>
      <c r="E544" s="66" t="s">
        <v>81</v>
      </c>
      <c r="F544" s="16">
        <f t="shared" si="35"/>
        <v>469</v>
      </c>
      <c r="G544" s="67" cm="1">
        <f t="array" ref="G544">INDEX(Date,MATCH(ROWS($F$5:$F544),Helper,0))</f>
        <v>42059</v>
      </c>
      <c r="H544" s="85">
        <f>INDEX(Price,MATCH(ROWS($F$5:$F544),Helper,0))</f>
        <v>44.09</v>
      </c>
      <c r="I544" s="91">
        <f>INDEX(Volume,MATCH(ROWS($F$5:$F544),Helper,0))</f>
        <v>25262080</v>
      </c>
      <c r="J544" s="97">
        <f>ROWS($F$5:$F544)</f>
        <v>540</v>
      </c>
      <c r="M544" s="16" t="e">
        <f t="shared" si="36"/>
        <v>#N/A</v>
      </c>
      <c r="N544" s="16" t="e">
        <f t="shared" si="34"/>
        <v>#N/A</v>
      </c>
      <c r="O544" s="72" t="e">
        <f t="shared" ca="1" si="37"/>
        <v>#N/A</v>
      </c>
      <c r="P544" s="100" t="e">
        <f>AVERAGE(INDEX($H$5:$H$1012,M544):INDEX($H$5:$H$1012,N544))</f>
        <v>#N/A</v>
      </c>
      <c r="Q544" s="101" t="e">
        <f>AVERAGE(INDEX($I$5:$I$1012,M544):INDEX($I$5:$I$1012,N544))</f>
        <v>#N/A</v>
      </c>
    </row>
    <row r="545" spans="2:17" x14ac:dyDescent="0.25">
      <c r="B545" s="62">
        <v>41950</v>
      </c>
      <c r="C545" s="70">
        <v>48.68</v>
      </c>
      <c r="D545" s="69">
        <v>27987700</v>
      </c>
      <c r="E545" s="66" t="s">
        <v>81</v>
      </c>
      <c r="F545" s="16">
        <f t="shared" si="35"/>
        <v>468</v>
      </c>
      <c r="G545" s="67" cm="1">
        <f t="array" ref="G545">INDEX(Date,MATCH(ROWS($F$5:$F545),Helper,0))</f>
        <v>42060</v>
      </c>
      <c r="H545" s="85">
        <f>INDEX(Price,MATCH(ROWS($F$5:$F545),Helper,0))</f>
        <v>43.99</v>
      </c>
      <c r="I545" s="91">
        <f>INDEX(Volume,MATCH(ROWS($F$5:$F545),Helper,0))</f>
        <v>29749090</v>
      </c>
      <c r="J545" s="97">
        <f>ROWS($F$5:$F545)</f>
        <v>541</v>
      </c>
      <c r="M545" s="16" t="e">
        <f t="shared" si="36"/>
        <v>#N/A</v>
      </c>
      <c r="N545" s="16" t="e">
        <f t="shared" si="34"/>
        <v>#N/A</v>
      </c>
      <c r="O545" s="72" t="e">
        <f t="shared" ca="1" si="37"/>
        <v>#N/A</v>
      </c>
      <c r="P545" s="100" t="e">
        <f>AVERAGE(INDEX($H$5:$H$1012,M545):INDEX($H$5:$H$1012,N545))</f>
        <v>#N/A</v>
      </c>
      <c r="Q545" s="101" t="e">
        <f>AVERAGE(INDEX($I$5:$I$1012,M545):INDEX($I$5:$I$1012,N545))</f>
        <v>#N/A</v>
      </c>
    </row>
    <row r="546" spans="2:17" x14ac:dyDescent="0.25">
      <c r="B546" s="62">
        <v>41949</v>
      </c>
      <c r="C546" s="70">
        <v>48.7</v>
      </c>
      <c r="D546" s="69">
        <v>33033070</v>
      </c>
      <c r="E546" s="66" t="s">
        <v>81</v>
      </c>
      <c r="F546" s="16">
        <f t="shared" si="35"/>
        <v>467</v>
      </c>
      <c r="G546" s="67" cm="1">
        <f t="array" ref="G546">INDEX(Date,MATCH(ROWS($F$5:$F546),Helper,0))</f>
        <v>42061</v>
      </c>
      <c r="H546" s="85">
        <f>INDEX(Price,MATCH(ROWS($F$5:$F546),Helper,0))</f>
        <v>44.055</v>
      </c>
      <c r="I546" s="91">
        <f>INDEX(Volume,MATCH(ROWS($F$5:$F546),Helper,0))</f>
        <v>26524300</v>
      </c>
      <c r="J546" s="97">
        <f>ROWS($F$5:$F546)</f>
        <v>542</v>
      </c>
      <c r="M546" s="16" t="e">
        <f t="shared" si="36"/>
        <v>#N/A</v>
      </c>
      <c r="N546" s="16" t="e">
        <f t="shared" si="34"/>
        <v>#N/A</v>
      </c>
      <c r="O546" s="72" t="e">
        <f t="shared" ca="1" si="37"/>
        <v>#N/A</v>
      </c>
      <c r="P546" s="100" t="e">
        <f>AVERAGE(INDEX($H$5:$H$1012,M546):INDEX($H$5:$H$1012,N546))</f>
        <v>#N/A</v>
      </c>
      <c r="Q546" s="101" t="e">
        <f>AVERAGE(INDEX($I$5:$I$1012,M546):INDEX($I$5:$I$1012,N546))</f>
        <v>#N/A</v>
      </c>
    </row>
    <row r="547" spans="2:17" x14ac:dyDescent="0.25">
      <c r="B547" s="62">
        <v>41948</v>
      </c>
      <c r="C547" s="70">
        <v>47.86</v>
      </c>
      <c r="D547" s="69">
        <v>22447160</v>
      </c>
      <c r="E547" s="66" t="s">
        <v>81</v>
      </c>
      <c r="F547" s="16">
        <f t="shared" si="35"/>
        <v>466</v>
      </c>
      <c r="G547" s="67" cm="1">
        <f t="array" ref="G547">INDEX(Date,MATCH(ROWS($F$5:$F547),Helper,0))</f>
        <v>42062</v>
      </c>
      <c r="H547" s="85">
        <f>INDEX(Price,MATCH(ROWS($F$5:$F547),Helper,0))</f>
        <v>43.85</v>
      </c>
      <c r="I547" s="91">
        <f>INDEX(Volume,MATCH(ROWS($F$5:$F547),Helper,0))</f>
        <v>33784370</v>
      </c>
      <c r="J547" s="97">
        <f>ROWS($F$5:$F547)</f>
        <v>543</v>
      </c>
      <c r="M547" s="16" t="e">
        <f t="shared" si="36"/>
        <v>#N/A</v>
      </c>
      <c r="N547" s="16" t="e">
        <f t="shared" si="34"/>
        <v>#N/A</v>
      </c>
      <c r="O547" s="72" t="e">
        <f t="shared" ca="1" si="37"/>
        <v>#N/A</v>
      </c>
      <c r="P547" s="100" t="e">
        <f>AVERAGE(INDEX($H$5:$H$1012,M547):INDEX($H$5:$H$1012,N547))</f>
        <v>#N/A</v>
      </c>
      <c r="Q547" s="101" t="e">
        <f>AVERAGE(INDEX($I$5:$I$1012,M547):INDEX($I$5:$I$1012,N547))</f>
        <v>#N/A</v>
      </c>
    </row>
    <row r="548" spans="2:17" x14ac:dyDescent="0.25">
      <c r="B548" s="62">
        <v>41947</v>
      </c>
      <c r="C548" s="70">
        <v>47.57</v>
      </c>
      <c r="D548" s="69">
        <v>21287870</v>
      </c>
      <c r="E548" s="66" t="s">
        <v>81</v>
      </c>
      <c r="F548" s="16">
        <f t="shared" si="35"/>
        <v>465</v>
      </c>
      <c r="G548" s="67" cm="1">
        <f t="array" ref="G548">INDEX(Date,MATCH(ROWS($F$5:$F548),Helper,0))</f>
        <v>42065</v>
      </c>
      <c r="H548" s="85">
        <f>INDEX(Price,MATCH(ROWS($F$5:$F548),Helper,0))</f>
        <v>43.88</v>
      </c>
      <c r="I548" s="91">
        <f>INDEX(Volume,MATCH(ROWS($F$5:$F548),Helper,0))</f>
        <v>31766030</v>
      </c>
      <c r="J548" s="97">
        <f>ROWS($F$5:$F548)</f>
        <v>544</v>
      </c>
      <c r="M548" s="16" t="e">
        <f t="shared" si="36"/>
        <v>#N/A</v>
      </c>
      <c r="N548" s="16" t="e">
        <f t="shared" si="34"/>
        <v>#N/A</v>
      </c>
      <c r="O548" s="72" t="e">
        <f t="shared" ca="1" si="37"/>
        <v>#N/A</v>
      </c>
      <c r="P548" s="100" t="e">
        <f>AVERAGE(INDEX($H$5:$H$1012,M548):INDEX($H$5:$H$1012,N548))</f>
        <v>#N/A</v>
      </c>
      <c r="Q548" s="101" t="e">
        <f>AVERAGE(INDEX($I$5:$I$1012,M548):INDEX($I$5:$I$1012,N548))</f>
        <v>#N/A</v>
      </c>
    </row>
    <row r="549" spans="2:17" x14ac:dyDescent="0.25">
      <c r="B549" s="62">
        <v>41946</v>
      </c>
      <c r="C549" s="70">
        <v>47.44</v>
      </c>
      <c r="D549" s="69">
        <v>23078100</v>
      </c>
      <c r="E549" s="66" t="s">
        <v>81</v>
      </c>
      <c r="F549" s="16">
        <f t="shared" si="35"/>
        <v>464</v>
      </c>
      <c r="G549" s="67" cm="1">
        <f t="array" ref="G549">INDEX(Date,MATCH(ROWS($F$5:$F549),Helper,0))</f>
        <v>42066</v>
      </c>
      <c r="H549" s="85">
        <f>INDEX(Price,MATCH(ROWS($F$5:$F549),Helper,0))</f>
        <v>43.28</v>
      </c>
      <c r="I549" s="91">
        <f>INDEX(Volume,MATCH(ROWS($F$5:$F549),Helper,0))</f>
        <v>31685600</v>
      </c>
      <c r="J549" s="97">
        <f>ROWS($F$5:$F549)</f>
        <v>545</v>
      </c>
      <c r="M549" s="16" t="e">
        <f t="shared" si="36"/>
        <v>#N/A</v>
      </c>
      <c r="N549" s="16" t="e">
        <f t="shared" si="34"/>
        <v>#N/A</v>
      </c>
      <c r="O549" s="72" t="e">
        <f t="shared" ca="1" si="37"/>
        <v>#N/A</v>
      </c>
      <c r="P549" s="100" t="e">
        <f>AVERAGE(INDEX($H$5:$H$1012,M549):INDEX($H$5:$H$1012,N549))</f>
        <v>#N/A</v>
      </c>
      <c r="Q549" s="101" t="e">
        <f>AVERAGE(INDEX($I$5:$I$1012,M549):INDEX($I$5:$I$1012,N549))</f>
        <v>#N/A</v>
      </c>
    </row>
    <row r="550" spans="2:17" x14ac:dyDescent="0.25">
      <c r="B550" s="62">
        <v>41943</v>
      </c>
      <c r="C550" s="70">
        <v>46.95</v>
      </c>
      <c r="D550" s="69">
        <v>35826980</v>
      </c>
      <c r="E550" s="66" t="s">
        <v>81</v>
      </c>
      <c r="F550" s="16">
        <f t="shared" si="35"/>
        <v>463</v>
      </c>
      <c r="G550" s="67" cm="1">
        <f t="array" ref="G550">INDEX(Date,MATCH(ROWS($F$5:$F550),Helper,0))</f>
        <v>42067</v>
      </c>
      <c r="H550" s="85">
        <f>INDEX(Price,MATCH(ROWS($F$5:$F550),Helper,0))</f>
        <v>43.055</v>
      </c>
      <c r="I550" s="91">
        <f>INDEX(Volume,MATCH(ROWS($F$5:$F550),Helper,0))</f>
        <v>25746840</v>
      </c>
      <c r="J550" s="97">
        <f>ROWS($F$5:$F550)</f>
        <v>546</v>
      </c>
      <c r="M550" s="16" t="e">
        <f t="shared" si="36"/>
        <v>#N/A</v>
      </c>
      <c r="N550" s="16" t="e">
        <f t="shared" si="34"/>
        <v>#N/A</v>
      </c>
      <c r="O550" s="72" t="e">
        <f t="shared" ca="1" si="37"/>
        <v>#N/A</v>
      </c>
      <c r="P550" s="100" t="e">
        <f>AVERAGE(INDEX($H$5:$H$1012,M550):INDEX($H$5:$H$1012,N550))</f>
        <v>#N/A</v>
      </c>
      <c r="Q550" s="101" t="e">
        <f>AVERAGE(INDEX($I$5:$I$1012,M550):INDEX($I$5:$I$1012,N550))</f>
        <v>#N/A</v>
      </c>
    </row>
    <row r="551" spans="2:17" x14ac:dyDescent="0.25">
      <c r="B551" s="62">
        <v>41942</v>
      </c>
      <c r="C551" s="70">
        <v>46.05</v>
      </c>
      <c r="D551" s="69">
        <v>30040850</v>
      </c>
      <c r="E551" s="66" t="s">
        <v>81</v>
      </c>
      <c r="F551" s="16">
        <f t="shared" si="35"/>
        <v>462</v>
      </c>
      <c r="G551" s="67" cm="1">
        <f t="array" ref="G551">INDEX(Date,MATCH(ROWS($F$5:$F551),Helper,0))</f>
        <v>42068</v>
      </c>
      <c r="H551" s="85">
        <f>INDEX(Price,MATCH(ROWS($F$5:$F551),Helper,0))</f>
        <v>43.11</v>
      </c>
      <c r="I551" s="91">
        <f>INDEX(Volume,MATCH(ROWS($F$5:$F551),Helper,0))</f>
        <v>23176110</v>
      </c>
      <c r="J551" s="97">
        <f>ROWS($F$5:$F551)</f>
        <v>547</v>
      </c>
      <c r="M551" s="16" t="e">
        <f t="shared" si="36"/>
        <v>#N/A</v>
      </c>
      <c r="N551" s="16" t="e">
        <f t="shared" si="34"/>
        <v>#N/A</v>
      </c>
      <c r="O551" s="72" t="e">
        <f t="shared" ca="1" si="37"/>
        <v>#N/A</v>
      </c>
      <c r="P551" s="100" t="e">
        <f>AVERAGE(INDEX($H$5:$H$1012,M551):INDEX($H$5:$H$1012,N551))</f>
        <v>#N/A</v>
      </c>
      <c r="Q551" s="101" t="e">
        <f>AVERAGE(INDEX($I$5:$I$1012,M551):INDEX($I$5:$I$1012,N551))</f>
        <v>#N/A</v>
      </c>
    </row>
    <row r="552" spans="2:17" x14ac:dyDescent="0.25">
      <c r="B552" s="62">
        <v>41941</v>
      </c>
      <c r="C552" s="70">
        <v>46.62</v>
      </c>
      <c r="D552" s="69">
        <v>30274720</v>
      </c>
      <c r="E552" s="66" t="s">
        <v>81</v>
      </c>
      <c r="F552" s="16">
        <f t="shared" si="35"/>
        <v>461</v>
      </c>
      <c r="G552" s="67" cm="1">
        <f t="array" ref="G552">INDEX(Date,MATCH(ROWS($F$5:$F552),Helper,0))</f>
        <v>42069</v>
      </c>
      <c r="H552" s="85">
        <f>INDEX(Price,MATCH(ROWS($F$5:$F552),Helper,0))</f>
        <v>42.36</v>
      </c>
      <c r="I552" s="91">
        <f>INDEX(Volume,MATCH(ROWS($F$5:$F552),Helper,0))</f>
        <v>36120570</v>
      </c>
      <c r="J552" s="97">
        <f>ROWS($F$5:$F552)</f>
        <v>548</v>
      </c>
      <c r="M552" s="16" t="e">
        <f t="shared" si="36"/>
        <v>#N/A</v>
      </c>
      <c r="N552" s="16" t="e">
        <f t="shared" si="34"/>
        <v>#N/A</v>
      </c>
      <c r="O552" s="72" t="e">
        <f t="shared" ca="1" si="37"/>
        <v>#N/A</v>
      </c>
      <c r="P552" s="100" t="e">
        <f>AVERAGE(INDEX($H$5:$H$1012,M552):INDEX($H$5:$H$1012,N552))</f>
        <v>#N/A</v>
      </c>
      <c r="Q552" s="101" t="e">
        <f>AVERAGE(INDEX($I$5:$I$1012,M552):INDEX($I$5:$I$1012,N552))</f>
        <v>#N/A</v>
      </c>
    </row>
    <row r="553" spans="2:17" x14ac:dyDescent="0.25">
      <c r="B553" s="62">
        <v>41940</v>
      </c>
      <c r="C553" s="70">
        <v>46.49</v>
      </c>
      <c r="D553" s="69">
        <v>29001420</v>
      </c>
      <c r="E553" s="66" t="s">
        <v>81</v>
      </c>
      <c r="F553" s="16">
        <f t="shared" si="35"/>
        <v>460</v>
      </c>
      <c r="G553" s="67" cm="1">
        <f t="array" ref="G553">INDEX(Date,MATCH(ROWS($F$5:$F553),Helper,0))</f>
        <v>42072</v>
      </c>
      <c r="H553" s="85">
        <f>INDEX(Price,MATCH(ROWS($F$5:$F553),Helper,0))</f>
        <v>42.85</v>
      </c>
      <c r="I553" s="91">
        <f>INDEX(Volume,MATCH(ROWS($F$5:$F553),Helper,0))</f>
        <v>32106530</v>
      </c>
      <c r="J553" s="97">
        <f>ROWS($F$5:$F553)</f>
        <v>549</v>
      </c>
      <c r="M553" s="16" t="e">
        <f t="shared" si="36"/>
        <v>#N/A</v>
      </c>
      <c r="N553" s="16" t="e">
        <f t="shared" si="34"/>
        <v>#N/A</v>
      </c>
      <c r="O553" s="72" t="e">
        <f t="shared" ca="1" si="37"/>
        <v>#N/A</v>
      </c>
      <c r="P553" s="100" t="e">
        <f>AVERAGE(INDEX($H$5:$H$1012,M553):INDEX($H$5:$H$1012,N553))</f>
        <v>#N/A</v>
      </c>
      <c r="Q553" s="101" t="e">
        <f>AVERAGE(INDEX($I$5:$I$1012,M553):INDEX($I$5:$I$1012,N553))</f>
        <v>#N/A</v>
      </c>
    </row>
    <row r="554" spans="2:17" x14ac:dyDescent="0.25">
      <c r="B554" s="62">
        <v>41939</v>
      </c>
      <c r="C554" s="70">
        <v>45.91</v>
      </c>
      <c r="D554" s="69">
        <v>30319900</v>
      </c>
      <c r="E554" s="66" t="s">
        <v>81</v>
      </c>
      <c r="F554" s="16">
        <f t="shared" si="35"/>
        <v>459</v>
      </c>
      <c r="G554" s="67" cm="1">
        <f t="array" ref="G554">INDEX(Date,MATCH(ROWS($F$5:$F554),Helper,0))</f>
        <v>42073</v>
      </c>
      <c r="H554" s="85">
        <f>INDEX(Price,MATCH(ROWS($F$5:$F554),Helper,0))</f>
        <v>42.03</v>
      </c>
      <c r="I554" s="91">
        <f>INDEX(Volume,MATCH(ROWS($F$5:$F554),Helper,0))</f>
        <v>39158290</v>
      </c>
      <c r="J554" s="97">
        <f>ROWS($F$5:$F554)</f>
        <v>550</v>
      </c>
      <c r="M554" s="16" t="e">
        <f t="shared" si="36"/>
        <v>#N/A</v>
      </c>
      <c r="N554" s="16" t="e">
        <f t="shared" si="34"/>
        <v>#N/A</v>
      </c>
      <c r="O554" s="72" t="e">
        <f t="shared" ca="1" si="37"/>
        <v>#N/A</v>
      </c>
      <c r="P554" s="100" t="e">
        <f>AVERAGE(INDEX($H$5:$H$1012,M554):INDEX($H$5:$H$1012,N554))</f>
        <v>#N/A</v>
      </c>
      <c r="Q554" s="101" t="e">
        <f>AVERAGE(INDEX($I$5:$I$1012,M554):INDEX($I$5:$I$1012,N554))</f>
        <v>#N/A</v>
      </c>
    </row>
    <row r="555" spans="2:17" x14ac:dyDescent="0.25">
      <c r="B555" s="62">
        <v>41936</v>
      </c>
      <c r="C555" s="70">
        <v>46.13</v>
      </c>
      <c r="D555" s="69">
        <v>61053110</v>
      </c>
      <c r="E555" s="66" t="s">
        <v>81</v>
      </c>
      <c r="F555" s="16">
        <f t="shared" si="35"/>
        <v>458</v>
      </c>
      <c r="G555" s="67" cm="1">
        <f t="array" ref="G555">INDEX(Date,MATCH(ROWS($F$5:$F555),Helper,0))</f>
        <v>42074</v>
      </c>
      <c r="H555" s="85">
        <f>INDEX(Price,MATCH(ROWS($F$5:$F555),Helper,0))</f>
        <v>41.98</v>
      </c>
      <c r="I555" s="91">
        <f>INDEX(Volume,MATCH(ROWS($F$5:$F555),Helper,0))</f>
        <v>32214780</v>
      </c>
      <c r="J555" s="97">
        <f>ROWS($F$5:$F555)</f>
        <v>551</v>
      </c>
      <c r="M555" s="16" t="e">
        <f t="shared" si="36"/>
        <v>#N/A</v>
      </c>
      <c r="N555" s="16" t="e">
        <f t="shared" si="34"/>
        <v>#N/A</v>
      </c>
      <c r="O555" s="72" t="e">
        <f t="shared" ca="1" si="37"/>
        <v>#N/A</v>
      </c>
      <c r="P555" s="100" t="e">
        <f>AVERAGE(INDEX($H$5:$H$1012,M555):INDEX($H$5:$H$1012,N555))</f>
        <v>#N/A</v>
      </c>
      <c r="Q555" s="101" t="e">
        <f>AVERAGE(INDEX($I$5:$I$1012,M555):INDEX($I$5:$I$1012,N555))</f>
        <v>#N/A</v>
      </c>
    </row>
    <row r="556" spans="2:17" x14ac:dyDescent="0.25">
      <c r="B556" s="62">
        <v>41935</v>
      </c>
      <c r="C556" s="70">
        <v>45.02</v>
      </c>
      <c r="D556" s="69">
        <v>43844860</v>
      </c>
      <c r="E556" s="66" t="s">
        <v>81</v>
      </c>
      <c r="F556" s="16">
        <f t="shared" si="35"/>
        <v>457</v>
      </c>
      <c r="G556" s="67" cm="1">
        <f t="array" ref="G556">INDEX(Date,MATCH(ROWS($F$5:$F556),Helper,0))</f>
        <v>42075</v>
      </c>
      <c r="H556" s="85">
        <f>INDEX(Price,MATCH(ROWS($F$5:$F556),Helper,0))</f>
        <v>41.02</v>
      </c>
      <c r="I556" s="91">
        <f>INDEX(Volume,MATCH(ROWS($F$5:$F556),Helper,0))</f>
        <v>59984700</v>
      </c>
      <c r="J556" s="97">
        <f>ROWS($F$5:$F556)</f>
        <v>552</v>
      </c>
      <c r="M556" s="16" t="e">
        <f t="shared" si="36"/>
        <v>#N/A</v>
      </c>
      <c r="N556" s="16" t="e">
        <f t="shared" si="34"/>
        <v>#N/A</v>
      </c>
      <c r="O556" s="72" t="e">
        <f t="shared" ca="1" si="37"/>
        <v>#N/A</v>
      </c>
      <c r="P556" s="100" t="e">
        <f>AVERAGE(INDEX($H$5:$H$1012,M556):INDEX($H$5:$H$1012,N556))</f>
        <v>#N/A</v>
      </c>
      <c r="Q556" s="101" t="e">
        <f>AVERAGE(INDEX($I$5:$I$1012,M556):INDEX($I$5:$I$1012,N556))</f>
        <v>#N/A</v>
      </c>
    </row>
    <row r="557" spans="2:17" x14ac:dyDescent="0.25">
      <c r="B557" s="62">
        <v>41934</v>
      </c>
      <c r="C557" s="70">
        <v>44.38</v>
      </c>
      <c r="D557" s="69">
        <v>33570230</v>
      </c>
      <c r="E557" s="66" t="s">
        <v>81</v>
      </c>
      <c r="F557" s="16">
        <f t="shared" si="35"/>
        <v>456</v>
      </c>
      <c r="G557" s="67" cm="1">
        <f t="array" ref="G557">INDEX(Date,MATCH(ROWS($F$5:$F557),Helper,0))</f>
        <v>42076</v>
      </c>
      <c r="H557" s="85">
        <f>INDEX(Price,MATCH(ROWS($F$5:$F557),Helper,0))</f>
        <v>41.38</v>
      </c>
      <c r="I557" s="91">
        <f>INDEX(Volume,MATCH(ROWS($F$5:$F557),Helper,0))</f>
        <v>57972120</v>
      </c>
      <c r="J557" s="97">
        <f>ROWS($F$5:$F557)</f>
        <v>553</v>
      </c>
      <c r="M557" s="16" t="e">
        <f t="shared" si="36"/>
        <v>#N/A</v>
      </c>
      <c r="N557" s="16" t="e">
        <f t="shared" si="34"/>
        <v>#N/A</v>
      </c>
      <c r="O557" s="72" t="e">
        <f t="shared" ca="1" si="37"/>
        <v>#N/A</v>
      </c>
      <c r="P557" s="100" t="e">
        <f>AVERAGE(INDEX($H$5:$H$1012,M557):INDEX($H$5:$H$1012,N557))</f>
        <v>#N/A</v>
      </c>
      <c r="Q557" s="101" t="e">
        <f>AVERAGE(INDEX($I$5:$I$1012,M557):INDEX($I$5:$I$1012,N557))</f>
        <v>#N/A</v>
      </c>
    </row>
    <row r="558" spans="2:17" x14ac:dyDescent="0.25">
      <c r="B558" s="62">
        <v>41933</v>
      </c>
      <c r="C558" s="70">
        <v>44.88</v>
      </c>
      <c r="D558" s="69">
        <v>36234890</v>
      </c>
      <c r="E558" s="66" t="s">
        <v>81</v>
      </c>
      <c r="F558" s="16">
        <f t="shared" si="35"/>
        <v>455</v>
      </c>
      <c r="G558" s="67" cm="1">
        <f t="array" ref="G558">INDEX(Date,MATCH(ROWS($F$5:$F558),Helper,0))</f>
        <v>42079</v>
      </c>
      <c r="H558" s="85">
        <f>INDEX(Price,MATCH(ROWS($F$5:$F558),Helper,0))</f>
        <v>41.56</v>
      </c>
      <c r="I558" s="91">
        <f>INDEX(Volume,MATCH(ROWS($F$5:$F558),Helper,0))</f>
        <v>35257510</v>
      </c>
      <c r="J558" s="97">
        <f>ROWS($F$5:$F558)</f>
        <v>554</v>
      </c>
      <c r="M558" s="16" t="e">
        <f t="shared" si="36"/>
        <v>#N/A</v>
      </c>
      <c r="N558" s="16" t="e">
        <f t="shared" si="34"/>
        <v>#N/A</v>
      </c>
      <c r="O558" s="72" t="e">
        <f t="shared" ca="1" si="37"/>
        <v>#N/A</v>
      </c>
      <c r="P558" s="100" t="e">
        <f>AVERAGE(INDEX($H$5:$H$1012,M558):INDEX($H$5:$H$1012,N558))</f>
        <v>#N/A</v>
      </c>
      <c r="Q558" s="101" t="e">
        <f>AVERAGE(INDEX($I$5:$I$1012,M558):INDEX($I$5:$I$1012,N558))</f>
        <v>#N/A</v>
      </c>
    </row>
    <row r="559" spans="2:17" x14ac:dyDescent="0.25">
      <c r="B559" s="62">
        <v>41932</v>
      </c>
      <c r="C559" s="70">
        <v>44.08</v>
      </c>
      <c r="D559" s="69">
        <v>34523930</v>
      </c>
      <c r="E559" s="66" t="s">
        <v>81</v>
      </c>
      <c r="F559" s="16">
        <f t="shared" si="35"/>
        <v>454</v>
      </c>
      <c r="G559" s="67" cm="1">
        <f t="array" ref="G559">INDEX(Date,MATCH(ROWS($F$5:$F559),Helper,0))</f>
        <v>42080</v>
      </c>
      <c r="H559" s="85">
        <f>INDEX(Price,MATCH(ROWS($F$5:$F559),Helper,0))</f>
        <v>41.695</v>
      </c>
      <c r="I559" s="91">
        <f>INDEX(Volume,MATCH(ROWS($F$5:$F559),Helper,0))</f>
        <v>31669340</v>
      </c>
      <c r="J559" s="97">
        <f>ROWS($F$5:$F559)</f>
        <v>555</v>
      </c>
      <c r="M559" s="16" t="e">
        <f t="shared" si="36"/>
        <v>#N/A</v>
      </c>
      <c r="N559" s="16" t="e">
        <f t="shared" si="34"/>
        <v>#N/A</v>
      </c>
      <c r="O559" s="72" t="e">
        <f t="shared" ca="1" si="37"/>
        <v>#N/A</v>
      </c>
      <c r="P559" s="100" t="e">
        <f>AVERAGE(INDEX($H$5:$H$1012,M559):INDEX($H$5:$H$1012,N559))</f>
        <v>#N/A</v>
      </c>
      <c r="Q559" s="101" t="e">
        <f>AVERAGE(INDEX($I$5:$I$1012,M559):INDEX($I$5:$I$1012,N559))</f>
        <v>#N/A</v>
      </c>
    </row>
    <row r="560" spans="2:17" x14ac:dyDescent="0.25">
      <c r="B560" s="62">
        <v>41929</v>
      </c>
      <c r="C560" s="70">
        <v>43.63</v>
      </c>
      <c r="D560" s="69">
        <v>40654940</v>
      </c>
      <c r="E560" s="66" t="s">
        <v>81</v>
      </c>
      <c r="F560" s="16">
        <f t="shared" si="35"/>
        <v>453</v>
      </c>
      <c r="G560" s="67" cm="1">
        <f t="array" ref="G560">INDEX(Date,MATCH(ROWS($F$5:$F560),Helper,0))</f>
        <v>42081</v>
      </c>
      <c r="H560" s="85">
        <f>INDEX(Price,MATCH(ROWS($F$5:$F560),Helper,0))</f>
        <v>42.5</v>
      </c>
      <c r="I560" s="91">
        <f>INDEX(Volume,MATCH(ROWS($F$5:$F560),Helper,0))</f>
        <v>44178520</v>
      </c>
      <c r="J560" s="97">
        <f>ROWS($F$5:$F560)</f>
        <v>556</v>
      </c>
      <c r="M560" s="16" t="e">
        <f t="shared" si="36"/>
        <v>#N/A</v>
      </c>
      <c r="N560" s="16" t="e">
        <f t="shared" si="34"/>
        <v>#N/A</v>
      </c>
      <c r="O560" s="72" t="e">
        <f t="shared" ca="1" si="37"/>
        <v>#N/A</v>
      </c>
      <c r="P560" s="100" t="e">
        <f>AVERAGE(INDEX($H$5:$H$1012,M560):INDEX($H$5:$H$1012,N560))</f>
        <v>#N/A</v>
      </c>
      <c r="Q560" s="101" t="e">
        <f>AVERAGE(INDEX($I$5:$I$1012,M560):INDEX($I$5:$I$1012,N560))</f>
        <v>#N/A</v>
      </c>
    </row>
    <row r="561" spans="2:17" x14ac:dyDescent="0.25">
      <c r="B561" s="62">
        <v>41928</v>
      </c>
      <c r="C561" s="70">
        <v>42.74</v>
      </c>
      <c r="D561" s="69">
        <v>49007120</v>
      </c>
      <c r="E561" s="66" t="s">
        <v>81</v>
      </c>
      <c r="F561" s="16">
        <f t="shared" si="35"/>
        <v>452</v>
      </c>
      <c r="G561" s="67" cm="1">
        <f t="array" ref="G561">INDEX(Date,MATCH(ROWS($F$5:$F561),Helper,0))</f>
        <v>42082</v>
      </c>
      <c r="H561" s="85">
        <f>INDEX(Price,MATCH(ROWS($F$5:$F561),Helper,0))</f>
        <v>42.284999999999997</v>
      </c>
      <c r="I561" s="91">
        <f>INDEX(Volume,MATCH(ROWS($F$5:$F561),Helper,0))</f>
        <v>33836100</v>
      </c>
      <c r="J561" s="97">
        <f>ROWS($F$5:$F561)</f>
        <v>557</v>
      </c>
      <c r="M561" s="16" t="e">
        <f t="shared" si="36"/>
        <v>#N/A</v>
      </c>
      <c r="N561" s="16" t="e">
        <f t="shared" si="34"/>
        <v>#N/A</v>
      </c>
      <c r="O561" s="72" t="e">
        <f t="shared" ca="1" si="37"/>
        <v>#N/A</v>
      </c>
      <c r="P561" s="100" t="e">
        <f>AVERAGE(INDEX($H$5:$H$1012,M561):INDEX($H$5:$H$1012,N561))</f>
        <v>#N/A</v>
      </c>
      <c r="Q561" s="101" t="e">
        <f>AVERAGE(INDEX($I$5:$I$1012,M561):INDEX($I$5:$I$1012,N561))</f>
        <v>#N/A</v>
      </c>
    </row>
    <row r="562" spans="2:17" x14ac:dyDescent="0.25">
      <c r="B562" s="62">
        <v>41927</v>
      </c>
      <c r="C562" s="70">
        <v>43.22</v>
      </c>
      <c r="D562" s="69">
        <v>60188290</v>
      </c>
      <c r="E562" s="66" t="s">
        <v>81</v>
      </c>
      <c r="F562" s="16">
        <f t="shared" si="35"/>
        <v>451</v>
      </c>
      <c r="G562" s="67" cm="1">
        <f t="array" ref="G562">INDEX(Date,MATCH(ROWS($F$5:$F562),Helper,0))</f>
        <v>42083</v>
      </c>
      <c r="H562" s="85">
        <f>INDEX(Price,MATCH(ROWS($F$5:$F562),Helper,0))</f>
        <v>42.88</v>
      </c>
      <c r="I562" s="91">
        <f>INDEX(Volume,MATCH(ROWS($F$5:$F562),Helper,0))</f>
        <v>71754700</v>
      </c>
      <c r="J562" s="97">
        <f>ROWS($F$5:$F562)</f>
        <v>558</v>
      </c>
      <c r="M562" s="16" t="e">
        <f t="shared" si="36"/>
        <v>#N/A</v>
      </c>
      <c r="N562" s="16" t="e">
        <f t="shared" si="34"/>
        <v>#N/A</v>
      </c>
      <c r="O562" s="72" t="e">
        <f t="shared" ca="1" si="37"/>
        <v>#N/A</v>
      </c>
      <c r="P562" s="100" t="e">
        <f>AVERAGE(INDEX($H$5:$H$1012,M562):INDEX($H$5:$H$1012,N562))</f>
        <v>#N/A</v>
      </c>
      <c r="Q562" s="101" t="e">
        <f>AVERAGE(INDEX($I$5:$I$1012,M562):INDEX($I$5:$I$1012,N562))</f>
        <v>#N/A</v>
      </c>
    </row>
    <row r="563" spans="2:17" x14ac:dyDescent="0.25">
      <c r="B563" s="62">
        <v>41926</v>
      </c>
      <c r="C563" s="70">
        <v>43.73</v>
      </c>
      <c r="D563" s="69">
        <v>38097300</v>
      </c>
      <c r="E563" s="66" t="s">
        <v>81</v>
      </c>
      <c r="F563" s="16">
        <f t="shared" si="35"/>
        <v>450</v>
      </c>
      <c r="G563" s="67" cm="1">
        <f t="array" ref="G563">INDEX(Date,MATCH(ROWS($F$5:$F563),Helper,0))</f>
        <v>42086</v>
      </c>
      <c r="H563" s="85">
        <f>INDEX(Price,MATCH(ROWS($F$5:$F563),Helper,0))</f>
        <v>42.854999999999997</v>
      </c>
      <c r="I563" s="91">
        <f>INDEX(Volume,MATCH(ROWS($F$5:$F563),Helper,0))</f>
        <v>26233420</v>
      </c>
      <c r="J563" s="97">
        <f>ROWS($F$5:$F563)</f>
        <v>559</v>
      </c>
      <c r="M563" s="16" t="e">
        <f t="shared" si="36"/>
        <v>#N/A</v>
      </c>
      <c r="N563" s="16" t="e">
        <f t="shared" si="34"/>
        <v>#N/A</v>
      </c>
      <c r="O563" s="72" t="e">
        <f t="shared" ca="1" si="37"/>
        <v>#N/A</v>
      </c>
      <c r="P563" s="100" t="e">
        <f>AVERAGE(INDEX($H$5:$H$1012,M563):INDEX($H$5:$H$1012,N563))</f>
        <v>#N/A</v>
      </c>
      <c r="Q563" s="101" t="e">
        <f>AVERAGE(INDEX($I$5:$I$1012,M563):INDEX($I$5:$I$1012,N563))</f>
        <v>#N/A</v>
      </c>
    </row>
    <row r="564" spans="2:17" x14ac:dyDescent="0.25">
      <c r="B564" s="62">
        <v>41925</v>
      </c>
      <c r="C564" s="70">
        <v>43.65</v>
      </c>
      <c r="D564" s="69">
        <v>37020680</v>
      </c>
      <c r="E564" s="66" t="s">
        <v>81</v>
      </c>
      <c r="F564" s="16">
        <f t="shared" si="35"/>
        <v>449</v>
      </c>
      <c r="G564" s="67" cm="1">
        <f t="array" ref="G564">INDEX(Date,MATCH(ROWS($F$5:$F564),Helper,0))</f>
        <v>42087</v>
      </c>
      <c r="H564" s="85">
        <f>INDEX(Price,MATCH(ROWS($F$5:$F564),Helper,0))</f>
        <v>42.9</v>
      </c>
      <c r="I564" s="91">
        <f>INDEX(Volume,MATCH(ROWS($F$5:$F564),Helper,0))</f>
        <v>25453110</v>
      </c>
      <c r="J564" s="97">
        <f>ROWS($F$5:$F564)</f>
        <v>560</v>
      </c>
      <c r="M564" s="16" t="e">
        <f t="shared" si="36"/>
        <v>#N/A</v>
      </c>
      <c r="N564" s="16" t="e">
        <f t="shared" si="34"/>
        <v>#N/A</v>
      </c>
      <c r="O564" s="72" t="e">
        <f t="shared" ca="1" si="37"/>
        <v>#N/A</v>
      </c>
      <c r="P564" s="100" t="e">
        <f>AVERAGE(INDEX($H$5:$H$1012,M564):INDEX($H$5:$H$1012,N564))</f>
        <v>#N/A</v>
      </c>
      <c r="Q564" s="101" t="e">
        <f>AVERAGE(INDEX($I$5:$I$1012,M564):INDEX($I$5:$I$1012,N564))</f>
        <v>#N/A</v>
      </c>
    </row>
    <row r="565" spans="2:17" x14ac:dyDescent="0.25">
      <c r="B565" s="62">
        <v>41922</v>
      </c>
      <c r="C565" s="70">
        <v>44.03</v>
      </c>
      <c r="D565" s="69">
        <v>51877600</v>
      </c>
      <c r="E565" s="66" t="s">
        <v>81</v>
      </c>
      <c r="F565" s="16">
        <f t="shared" si="35"/>
        <v>448</v>
      </c>
      <c r="G565" s="67" cm="1">
        <f t="array" ref="G565">INDEX(Date,MATCH(ROWS($F$5:$F565),Helper,0))</f>
        <v>42088</v>
      </c>
      <c r="H565" s="85">
        <f>INDEX(Price,MATCH(ROWS($F$5:$F565),Helper,0))</f>
        <v>41.46</v>
      </c>
      <c r="I565" s="91">
        <f>INDEX(Volume,MATCH(ROWS($F$5:$F565),Helper,0))</f>
        <v>43427180</v>
      </c>
      <c r="J565" s="97">
        <f>ROWS($F$5:$F565)</f>
        <v>561</v>
      </c>
      <c r="M565" s="16" t="e">
        <f t="shared" si="36"/>
        <v>#N/A</v>
      </c>
      <c r="N565" s="16" t="e">
        <f t="shared" si="34"/>
        <v>#N/A</v>
      </c>
      <c r="O565" s="72" t="e">
        <f t="shared" ca="1" si="37"/>
        <v>#N/A</v>
      </c>
      <c r="P565" s="100" t="e">
        <f>AVERAGE(INDEX($H$5:$H$1012,M565):INDEX($H$5:$H$1012,N565))</f>
        <v>#N/A</v>
      </c>
      <c r="Q565" s="101" t="e">
        <f>AVERAGE(INDEX($I$5:$I$1012,M565):INDEX($I$5:$I$1012,N565))</f>
        <v>#N/A</v>
      </c>
    </row>
    <row r="566" spans="2:17" x14ac:dyDescent="0.25">
      <c r="B566" s="62">
        <v>41921</v>
      </c>
      <c r="C566" s="70">
        <v>45.85</v>
      </c>
      <c r="D566" s="69">
        <v>34422150</v>
      </c>
      <c r="E566" s="66" t="s">
        <v>81</v>
      </c>
      <c r="F566" s="16">
        <f t="shared" si="35"/>
        <v>447</v>
      </c>
      <c r="G566" s="67" cm="1">
        <f t="array" ref="G566">INDEX(Date,MATCH(ROWS($F$5:$F566),Helper,0))</f>
        <v>42089</v>
      </c>
      <c r="H566" s="85">
        <f>INDEX(Price,MATCH(ROWS($F$5:$F566),Helper,0))</f>
        <v>41.21</v>
      </c>
      <c r="I566" s="91">
        <f>INDEX(Volume,MATCH(ROWS($F$5:$F566),Helper,0))</f>
        <v>37483900</v>
      </c>
      <c r="J566" s="97">
        <f>ROWS($F$5:$F566)</f>
        <v>562</v>
      </c>
      <c r="M566" s="16" t="e">
        <f t="shared" si="36"/>
        <v>#N/A</v>
      </c>
      <c r="N566" s="16" t="e">
        <f t="shared" si="34"/>
        <v>#N/A</v>
      </c>
      <c r="O566" s="72" t="e">
        <f t="shared" ca="1" si="37"/>
        <v>#N/A</v>
      </c>
      <c r="P566" s="100" t="e">
        <f>AVERAGE(INDEX($H$5:$H$1012,M566):INDEX($H$5:$H$1012,N566))</f>
        <v>#N/A</v>
      </c>
      <c r="Q566" s="101" t="e">
        <f>AVERAGE(INDEX($I$5:$I$1012,M566):INDEX($I$5:$I$1012,N566))</f>
        <v>#N/A</v>
      </c>
    </row>
    <row r="567" spans="2:17" x14ac:dyDescent="0.25">
      <c r="B567" s="62">
        <v>41920</v>
      </c>
      <c r="C567" s="70">
        <v>46.78</v>
      </c>
      <c r="D567" s="69">
        <v>32977510</v>
      </c>
      <c r="E567" s="66" t="s">
        <v>81</v>
      </c>
      <c r="F567" s="16">
        <f t="shared" si="35"/>
        <v>446</v>
      </c>
      <c r="G567" s="67" cm="1">
        <f t="array" ref="G567">INDEX(Date,MATCH(ROWS($F$5:$F567),Helper,0))</f>
        <v>42090</v>
      </c>
      <c r="H567" s="85">
        <f>INDEX(Price,MATCH(ROWS($F$5:$F567),Helper,0))</f>
        <v>40.97</v>
      </c>
      <c r="I567" s="91">
        <f>INDEX(Volume,MATCH(ROWS($F$5:$F567),Helper,0))</f>
        <v>33980410</v>
      </c>
      <c r="J567" s="97">
        <f>ROWS($F$5:$F567)</f>
        <v>563</v>
      </c>
      <c r="M567" s="16" t="e">
        <f t="shared" si="36"/>
        <v>#N/A</v>
      </c>
      <c r="N567" s="16" t="e">
        <f t="shared" si="34"/>
        <v>#N/A</v>
      </c>
      <c r="O567" s="72" t="e">
        <f t="shared" ca="1" si="37"/>
        <v>#N/A</v>
      </c>
      <c r="P567" s="100" t="e">
        <f>AVERAGE(INDEX($H$5:$H$1012,M567):INDEX($H$5:$H$1012,N567))</f>
        <v>#N/A</v>
      </c>
      <c r="Q567" s="101" t="e">
        <f>AVERAGE(INDEX($I$5:$I$1012,M567):INDEX($I$5:$I$1012,N567))</f>
        <v>#N/A</v>
      </c>
    </row>
    <row r="568" spans="2:17" x14ac:dyDescent="0.25">
      <c r="B568" s="62">
        <v>41919</v>
      </c>
      <c r="C568" s="70">
        <v>45.53</v>
      </c>
      <c r="D568" s="69">
        <v>25617210</v>
      </c>
      <c r="E568" s="66" t="s">
        <v>81</v>
      </c>
      <c r="F568" s="16">
        <f t="shared" si="35"/>
        <v>445</v>
      </c>
      <c r="G568" s="67" cm="1">
        <f t="array" ref="G568">INDEX(Date,MATCH(ROWS($F$5:$F568),Helper,0))</f>
        <v>42093</v>
      </c>
      <c r="H568" s="85">
        <f>INDEX(Price,MATCH(ROWS($F$5:$F568),Helper,0))</f>
        <v>40.96</v>
      </c>
      <c r="I568" s="91">
        <f>INDEX(Volume,MATCH(ROWS($F$5:$F568),Helper,0))</f>
        <v>34999850</v>
      </c>
      <c r="J568" s="97">
        <f>ROWS($F$5:$F568)</f>
        <v>564</v>
      </c>
      <c r="M568" s="16" t="e">
        <f t="shared" si="36"/>
        <v>#N/A</v>
      </c>
      <c r="N568" s="16" t="e">
        <f t="shared" si="34"/>
        <v>#N/A</v>
      </c>
      <c r="O568" s="72" t="e">
        <f t="shared" ca="1" si="37"/>
        <v>#N/A</v>
      </c>
      <c r="P568" s="100" t="e">
        <f>AVERAGE(INDEX($H$5:$H$1012,M568):INDEX($H$5:$H$1012,N568))</f>
        <v>#N/A</v>
      </c>
      <c r="Q568" s="101" t="e">
        <f>AVERAGE(INDEX($I$5:$I$1012,M568):INDEX($I$5:$I$1012,N568))</f>
        <v>#N/A</v>
      </c>
    </row>
    <row r="569" spans="2:17" x14ac:dyDescent="0.25">
      <c r="B569" s="62">
        <v>41918</v>
      </c>
      <c r="C569" s="70">
        <v>46.09</v>
      </c>
      <c r="D569" s="69">
        <v>20532430</v>
      </c>
      <c r="E569" s="66" t="s">
        <v>81</v>
      </c>
      <c r="F569" s="16">
        <f t="shared" si="35"/>
        <v>444</v>
      </c>
      <c r="G569" s="67" cm="1">
        <f t="array" ref="G569">INDEX(Date,MATCH(ROWS($F$5:$F569),Helper,0))</f>
        <v>42094</v>
      </c>
      <c r="H569" s="85">
        <f>INDEX(Price,MATCH(ROWS($F$5:$F569),Helper,0))</f>
        <v>40.655000000000001</v>
      </c>
      <c r="I569" s="91">
        <f>INDEX(Volume,MATCH(ROWS($F$5:$F569),Helper,0))</f>
        <v>34884740</v>
      </c>
      <c r="J569" s="97">
        <f>ROWS($F$5:$F569)</f>
        <v>565</v>
      </c>
      <c r="M569" s="16" t="e">
        <f t="shared" si="36"/>
        <v>#N/A</v>
      </c>
      <c r="N569" s="16" t="e">
        <f t="shared" si="34"/>
        <v>#N/A</v>
      </c>
      <c r="O569" s="72" t="e">
        <f t="shared" ca="1" si="37"/>
        <v>#N/A</v>
      </c>
      <c r="P569" s="100" t="e">
        <f>AVERAGE(INDEX($H$5:$H$1012,M569):INDEX($H$5:$H$1012,N569))</f>
        <v>#N/A</v>
      </c>
      <c r="Q569" s="101" t="e">
        <f>AVERAGE(INDEX($I$5:$I$1012,M569):INDEX($I$5:$I$1012,N569))</f>
        <v>#N/A</v>
      </c>
    </row>
    <row r="570" spans="2:17" x14ac:dyDescent="0.25">
      <c r="B570" s="62">
        <v>41915</v>
      </c>
      <c r="C570" s="70">
        <v>46.09</v>
      </c>
      <c r="D570" s="69">
        <v>32351720</v>
      </c>
      <c r="E570" s="66" t="s">
        <v>81</v>
      </c>
      <c r="F570" s="16">
        <f t="shared" si="35"/>
        <v>443</v>
      </c>
      <c r="G570" s="67" cm="1">
        <f t="array" ref="G570">INDEX(Date,MATCH(ROWS($F$5:$F570),Helper,0))</f>
        <v>42095</v>
      </c>
      <c r="H570" s="85">
        <f>INDEX(Price,MATCH(ROWS($F$5:$F570),Helper,0))</f>
        <v>40.72</v>
      </c>
      <c r="I570" s="91">
        <f>INDEX(Volume,MATCH(ROWS($F$5:$F570),Helper,0))</f>
        <v>36841010</v>
      </c>
      <c r="J570" s="97">
        <f>ROWS($F$5:$F570)</f>
        <v>566</v>
      </c>
      <c r="M570" s="16" t="e">
        <f t="shared" si="36"/>
        <v>#N/A</v>
      </c>
      <c r="N570" s="16" t="e">
        <f t="shared" si="34"/>
        <v>#N/A</v>
      </c>
      <c r="O570" s="72" t="e">
        <f t="shared" ca="1" si="37"/>
        <v>#N/A</v>
      </c>
      <c r="P570" s="100" t="e">
        <f>AVERAGE(INDEX($H$5:$H$1012,M570):INDEX($H$5:$H$1012,N570))</f>
        <v>#N/A</v>
      </c>
      <c r="Q570" s="101" t="e">
        <f>AVERAGE(INDEX($I$5:$I$1012,M570):INDEX($I$5:$I$1012,N570))</f>
        <v>#N/A</v>
      </c>
    </row>
    <row r="571" spans="2:17" x14ac:dyDescent="0.25">
      <c r="B571" s="62">
        <v>41914</v>
      </c>
      <c r="C571" s="70">
        <v>45.76</v>
      </c>
      <c r="D571" s="69">
        <v>25297400</v>
      </c>
      <c r="E571" s="66" t="s">
        <v>81</v>
      </c>
      <c r="F571" s="16">
        <f t="shared" si="35"/>
        <v>442</v>
      </c>
      <c r="G571" s="67" cm="1">
        <f t="array" ref="G571">INDEX(Date,MATCH(ROWS($F$5:$F571),Helper,0))</f>
        <v>42096</v>
      </c>
      <c r="H571" s="85">
        <f>INDEX(Price,MATCH(ROWS($F$5:$F571),Helper,0))</f>
        <v>40.29</v>
      </c>
      <c r="I571" s="91">
        <f>INDEX(Volume,MATCH(ROWS($F$5:$F571),Helper,0))</f>
        <v>37483000</v>
      </c>
      <c r="J571" s="97">
        <f>ROWS($F$5:$F571)</f>
        <v>567</v>
      </c>
      <c r="M571" s="16" t="e">
        <f t="shared" si="36"/>
        <v>#N/A</v>
      </c>
      <c r="N571" s="16" t="e">
        <f t="shared" si="34"/>
        <v>#N/A</v>
      </c>
      <c r="O571" s="72" t="e">
        <f t="shared" ca="1" si="37"/>
        <v>#N/A</v>
      </c>
      <c r="P571" s="100" t="e">
        <f>AVERAGE(INDEX($H$5:$H$1012,M571):INDEX($H$5:$H$1012,N571))</f>
        <v>#N/A</v>
      </c>
      <c r="Q571" s="101" t="e">
        <f>AVERAGE(INDEX($I$5:$I$1012,M571):INDEX($I$5:$I$1012,N571))</f>
        <v>#N/A</v>
      </c>
    </row>
    <row r="572" spans="2:17" x14ac:dyDescent="0.25">
      <c r="B572" s="62">
        <v>41913</v>
      </c>
      <c r="C572" s="70">
        <v>45.9</v>
      </c>
      <c r="D572" s="69">
        <v>38050210</v>
      </c>
      <c r="E572" s="66" t="s">
        <v>81</v>
      </c>
      <c r="F572" s="16">
        <f t="shared" si="35"/>
        <v>441</v>
      </c>
      <c r="G572" s="67" cm="1">
        <f t="array" ref="G572">INDEX(Date,MATCH(ROWS($F$5:$F572),Helper,0))</f>
        <v>42100</v>
      </c>
      <c r="H572" s="85">
        <f>INDEX(Price,MATCH(ROWS($F$5:$F572),Helper,0))</f>
        <v>41.545000000000002</v>
      </c>
      <c r="I572" s="91">
        <f>INDEX(Volume,MATCH(ROWS($F$5:$F572),Helper,0))</f>
        <v>39161760</v>
      </c>
      <c r="J572" s="97">
        <f>ROWS($F$5:$F572)</f>
        <v>568</v>
      </c>
      <c r="M572" s="16" t="e">
        <f t="shared" si="36"/>
        <v>#N/A</v>
      </c>
      <c r="N572" s="16" t="e">
        <f t="shared" si="34"/>
        <v>#N/A</v>
      </c>
      <c r="O572" s="72" t="e">
        <f t="shared" ca="1" si="37"/>
        <v>#N/A</v>
      </c>
      <c r="P572" s="100" t="e">
        <f>AVERAGE(INDEX($H$5:$H$1012,M572):INDEX($H$5:$H$1012,N572))</f>
        <v>#N/A</v>
      </c>
      <c r="Q572" s="101" t="e">
        <f>AVERAGE(INDEX($I$5:$I$1012,M572):INDEX($I$5:$I$1012,N572))</f>
        <v>#N/A</v>
      </c>
    </row>
    <row r="573" spans="2:17" x14ac:dyDescent="0.25">
      <c r="B573" s="62">
        <v>41912</v>
      </c>
      <c r="C573" s="70">
        <v>46.36</v>
      </c>
      <c r="D573" s="69">
        <v>32996820</v>
      </c>
      <c r="E573" s="66" t="s">
        <v>81</v>
      </c>
      <c r="F573" s="16">
        <f t="shared" si="35"/>
        <v>440</v>
      </c>
      <c r="G573" s="67" cm="1">
        <f t="array" ref="G573">INDEX(Date,MATCH(ROWS($F$5:$F573),Helper,0))</f>
        <v>42101</v>
      </c>
      <c r="H573" s="85">
        <f>INDEX(Price,MATCH(ROWS($F$5:$F573),Helper,0))</f>
        <v>41.53</v>
      </c>
      <c r="I573" s="91">
        <f>INDEX(Volume,MATCH(ROWS($F$5:$F573),Helper,0))</f>
        <v>28808840</v>
      </c>
      <c r="J573" s="97">
        <f>ROWS($F$5:$F573)</f>
        <v>569</v>
      </c>
      <c r="M573" s="16" t="e">
        <f t="shared" si="36"/>
        <v>#N/A</v>
      </c>
      <c r="N573" s="16" t="e">
        <f t="shared" si="34"/>
        <v>#N/A</v>
      </c>
      <c r="O573" s="72" t="e">
        <f t="shared" ca="1" si="37"/>
        <v>#N/A</v>
      </c>
      <c r="P573" s="100" t="e">
        <f>AVERAGE(INDEX($H$5:$H$1012,M573):INDEX($H$5:$H$1012,N573))</f>
        <v>#N/A</v>
      </c>
      <c r="Q573" s="101" t="e">
        <f>AVERAGE(INDEX($I$5:$I$1012,M573):INDEX($I$5:$I$1012,N573))</f>
        <v>#N/A</v>
      </c>
    </row>
    <row r="574" spans="2:17" x14ac:dyDescent="0.25">
      <c r="B574" s="62">
        <v>41911</v>
      </c>
      <c r="C574" s="70">
        <v>46.44</v>
      </c>
      <c r="D574" s="69">
        <v>26057810</v>
      </c>
      <c r="E574" s="66" t="s">
        <v>81</v>
      </c>
      <c r="F574" s="16">
        <f t="shared" si="35"/>
        <v>439</v>
      </c>
      <c r="G574" s="67" cm="1">
        <f t="array" ref="G574">INDEX(Date,MATCH(ROWS($F$5:$F574),Helper,0))</f>
        <v>42102</v>
      </c>
      <c r="H574" s="85">
        <f>INDEX(Price,MATCH(ROWS($F$5:$F574),Helper,0))</f>
        <v>41.42</v>
      </c>
      <c r="I574" s="91">
        <f>INDEX(Volume,MATCH(ROWS($F$5:$F574),Helper,0))</f>
        <v>24699710</v>
      </c>
      <c r="J574" s="97">
        <f>ROWS($F$5:$F574)</f>
        <v>570</v>
      </c>
      <c r="M574" s="16" t="e">
        <f t="shared" si="36"/>
        <v>#N/A</v>
      </c>
      <c r="N574" s="16" t="e">
        <f t="shared" si="34"/>
        <v>#N/A</v>
      </c>
      <c r="O574" s="72" t="e">
        <f t="shared" ca="1" si="37"/>
        <v>#N/A</v>
      </c>
      <c r="P574" s="100" t="e">
        <f>AVERAGE(INDEX($H$5:$H$1012,M574):INDEX($H$5:$H$1012,N574))</f>
        <v>#N/A</v>
      </c>
      <c r="Q574" s="101" t="e">
        <f>AVERAGE(INDEX($I$5:$I$1012,M574):INDEX($I$5:$I$1012,N574))</f>
        <v>#N/A</v>
      </c>
    </row>
    <row r="575" spans="2:17" x14ac:dyDescent="0.25">
      <c r="B575" s="62">
        <v>41908</v>
      </c>
      <c r="C575" s="70">
        <v>46.41</v>
      </c>
      <c r="D575" s="69">
        <v>27051350</v>
      </c>
      <c r="E575" s="66" t="s">
        <v>81</v>
      </c>
      <c r="F575" s="16">
        <f t="shared" si="35"/>
        <v>438</v>
      </c>
      <c r="G575" s="67" cm="1">
        <f t="array" ref="G575">INDEX(Date,MATCH(ROWS($F$5:$F575),Helper,0))</f>
        <v>42103</v>
      </c>
      <c r="H575" s="85">
        <f>INDEX(Price,MATCH(ROWS($F$5:$F575),Helper,0))</f>
        <v>41.48</v>
      </c>
      <c r="I575" s="91">
        <f>INDEX(Volume,MATCH(ROWS($F$5:$F575),Helper,0))</f>
        <v>25722630</v>
      </c>
      <c r="J575" s="97">
        <f>ROWS($F$5:$F575)</f>
        <v>571</v>
      </c>
      <c r="M575" s="16" t="e">
        <f t="shared" si="36"/>
        <v>#N/A</v>
      </c>
      <c r="N575" s="16" t="e">
        <f t="shared" si="34"/>
        <v>#N/A</v>
      </c>
      <c r="O575" s="72" t="e">
        <f t="shared" ca="1" si="37"/>
        <v>#N/A</v>
      </c>
      <c r="P575" s="100" t="e">
        <f>AVERAGE(INDEX($H$5:$H$1012,M575):INDEX($H$5:$H$1012,N575))</f>
        <v>#N/A</v>
      </c>
      <c r="Q575" s="101" t="e">
        <f>AVERAGE(INDEX($I$5:$I$1012,M575):INDEX($I$5:$I$1012,N575))</f>
        <v>#N/A</v>
      </c>
    </row>
    <row r="576" spans="2:17" x14ac:dyDescent="0.25">
      <c r="B576" s="62">
        <v>41907</v>
      </c>
      <c r="C576" s="70">
        <v>46.04</v>
      </c>
      <c r="D576" s="69">
        <v>32927320</v>
      </c>
      <c r="E576" s="66" t="s">
        <v>81</v>
      </c>
      <c r="F576" s="16">
        <f t="shared" si="35"/>
        <v>437</v>
      </c>
      <c r="G576" s="67" cm="1">
        <f t="array" ref="G576">INDEX(Date,MATCH(ROWS($F$5:$F576),Helper,0))</f>
        <v>42104</v>
      </c>
      <c r="H576" s="85">
        <f>INDEX(Price,MATCH(ROWS($F$5:$F576),Helper,0))</f>
        <v>41.72</v>
      </c>
      <c r="I576" s="91">
        <f>INDEX(Volume,MATCH(ROWS($F$5:$F576),Helper,0))</f>
        <v>27856770</v>
      </c>
      <c r="J576" s="97">
        <f>ROWS($F$5:$F576)</f>
        <v>572</v>
      </c>
      <c r="M576" s="16" t="e">
        <f t="shared" si="36"/>
        <v>#N/A</v>
      </c>
      <c r="N576" s="16" t="e">
        <f t="shared" si="34"/>
        <v>#N/A</v>
      </c>
      <c r="O576" s="72" t="e">
        <f t="shared" ca="1" si="37"/>
        <v>#N/A</v>
      </c>
      <c r="P576" s="100" t="e">
        <f>AVERAGE(INDEX($H$5:$H$1012,M576):INDEX($H$5:$H$1012,N576))</f>
        <v>#N/A</v>
      </c>
      <c r="Q576" s="101" t="e">
        <f>AVERAGE(INDEX($I$5:$I$1012,M576):INDEX($I$5:$I$1012,N576))</f>
        <v>#N/A</v>
      </c>
    </row>
    <row r="577" spans="2:17" x14ac:dyDescent="0.25">
      <c r="B577" s="62">
        <v>41906</v>
      </c>
      <c r="C577" s="70">
        <v>47.08</v>
      </c>
      <c r="D577" s="69">
        <v>26533890</v>
      </c>
      <c r="E577" s="66" t="s">
        <v>81</v>
      </c>
      <c r="F577" s="16">
        <f t="shared" si="35"/>
        <v>436</v>
      </c>
      <c r="G577" s="67" cm="1">
        <f t="array" ref="G577">INDEX(Date,MATCH(ROWS($F$5:$F577),Helper,0))</f>
        <v>42107</v>
      </c>
      <c r="H577" s="85">
        <f>INDEX(Price,MATCH(ROWS($F$5:$F577),Helper,0))</f>
        <v>41.76</v>
      </c>
      <c r="I577" s="91">
        <f>INDEX(Volume,MATCH(ROWS($F$5:$F577),Helper,0))</f>
        <v>30270750</v>
      </c>
      <c r="J577" s="97">
        <f>ROWS($F$5:$F577)</f>
        <v>573</v>
      </c>
      <c r="M577" s="16" t="e">
        <f t="shared" si="36"/>
        <v>#N/A</v>
      </c>
      <c r="N577" s="16" t="e">
        <f t="shared" si="34"/>
        <v>#N/A</v>
      </c>
      <c r="O577" s="72" t="e">
        <f t="shared" ca="1" si="37"/>
        <v>#N/A</v>
      </c>
      <c r="P577" s="100" t="e">
        <f>AVERAGE(INDEX($H$5:$H$1012,M577):INDEX($H$5:$H$1012,N577))</f>
        <v>#N/A</v>
      </c>
      <c r="Q577" s="101" t="e">
        <f>AVERAGE(INDEX($I$5:$I$1012,M577):INDEX($I$5:$I$1012,N577))</f>
        <v>#N/A</v>
      </c>
    </row>
    <row r="578" spans="2:17" x14ac:dyDescent="0.25">
      <c r="B578" s="62">
        <v>41905</v>
      </c>
      <c r="C578" s="70">
        <v>46.56</v>
      </c>
      <c r="D578" s="69">
        <v>33386790</v>
      </c>
      <c r="E578" s="66" t="s">
        <v>81</v>
      </c>
      <c r="F578" s="16">
        <f t="shared" si="35"/>
        <v>435</v>
      </c>
      <c r="G578" s="67" cm="1">
        <f t="array" ref="G578">INDEX(Date,MATCH(ROWS($F$5:$F578),Helper,0))</f>
        <v>42108</v>
      </c>
      <c r="H578" s="85">
        <f>INDEX(Price,MATCH(ROWS($F$5:$F578),Helper,0))</f>
        <v>41.65</v>
      </c>
      <c r="I578" s="91">
        <f>INDEX(Volume,MATCH(ROWS($F$5:$F578),Helper,0))</f>
        <v>24238760</v>
      </c>
      <c r="J578" s="97">
        <f>ROWS($F$5:$F578)</f>
        <v>574</v>
      </c>
      <c r="M578" s="16" t="e">
        <f t="shared" si="36"/>
        <v>#N/A</v>
      </c>
      <c r="N578" s="16" t="e">
        <f t="shared" si="34"/>
        <v>#N/A</v>
      </c>
      <c r="O578" s="72" t="e">
        <f t="shared" ca="1" si="37"/>
        <v>#N/A</v>
      </c>
      <c r="P578" s="100" t="e">
        <f>AVERAGE(INDEX($H$5:$H$1012,M578):INDEX($H$5:$H$1012,N578))</f>
        <v>#N/A</v>
      </c>
      <c r="Q578" s="101" t="e">
        <f>AVERAGE(INDEX($I$5:$I$1012,M578):INDEX($I$5:$I$1012,N578))</f>
        <v>#N/A</v>
      </c>
    </row>
    <row r="579" spans="2:17" x14ac:dyDescent="0.25">
      <c r="B579" s="62">
        <v>41904</v>
      </c>
      <c r="C579" s="70">
        <v>47.06</v>
      </c>
      <c r="D579" s="69">
        <v>38655550</v>
      </c>
      <c r="E579" s="66" t="s">
        <v>81</v>
      </c>
      <c r="F579" s="16">
        <f t="shared" si="35"/>
        <v>434</v>
      </c>
      <c r="G579" s="67" cm="1">
        <f t="array" ref="G579">INDEX(Date,MATCH(ROWS($F$5:$F579),Helper,0))</f>
        <v>42109</v>
      </c>
      <c r="H579" s="85">
        <f>INDEX(Price,MATCH(ROWS($F$5:$F579),Helper,0))</f>
        <v>42.255000000000003</v>
      </c>
      <c r="I579" s="91">
        <f>INDEX(Volume,MATCH(ROWS($F$5:$F579),Helper,0))</f>
        <v>27307270</v>
      </c>
      <c r="J579" s="97">
        <f>ROWS($F$5:$F579)</f>
        <v>575</v>
      </c>
      <c r="M579" s="16" t="e">
        <f t="shared" si="36"/>
        <v>#N/A</v>
      </c>
      <c r="N579" s="16" t="e">
        <f t="shared" si="34"/>
        <v>#N/A</v>
      </c>
      <c r="O579" s="72" t="e">
        <f t="shared" ca="1" si="37"/>
        <v>#N/A</v>
      </c>
      <c r="P579" s="100" t="e">
        <f>AVERAGE(INDEX($H$5:$H$1012,M579):INDEX($H$5:$H$1012,N579))</f>
        <v>#N/A</v>
      </c>
      <c r="Q579" s="101" t="e">
        <f>AVERAGE(INDEX($I$5:$I$1012,M579):INDEX($I$5:$I$1012,N579))</f>
        <v>#N/A</v>
      </c>
    </row>
    <row r="580" spans="2:17" x14ac:dyDescent="0.25">
      <c r="B580" s="62">
        <v>41901</v>
      </c>
      <c r="C580" s="70">
        <v>47.52</v>
      </c>
      <c r="D580" s="69">
        <v>202514100</v>
      </c>
      <c r="E580" s="66" t="s">
        <v>81</v>
      </c>
      <c r="F580" s="16">
        <f t="shared" si="35"/>
        <v>433</v>
      </c>
      <c r="G580" s="67" cm="1">
        <f t="array" ref="G580">INDEX(Date,MATCH(ROWS($F$5:$F580),Helper,0))</f>
        <v>42110</v>
      </c>
      <c r="H580" s="85">
        <f>INDEX(Price,MATCH(ROWS($F$5:$F580),Helper,0))</f>
        <v>42.16</v>
      </c>
      <c r="I580" s="91">
        <f>INDEX(Volume,MATCH(ROWS($F$5:$F580),Helper,0))</f>
        <v>22425300</v>
      </c>
      <c r="J580" s="97">
        <f>ROWS($F$5:$F580)</f>
        <v>576</v>
      </c>
      <c r="M580" s="16" t="e">
        <f t="shared" si="36"/>
        <v>#N/A</v>
      </c>
      <c r="N580" s="16" t="e">
        <f t="shared" si="34"/>
        <v>#N/A</v>
      </c>
      <c r="O580" s="72" t="e">
        <f t="shared" ca="1" si="37"/>
        <v>#N/A</v>
      </c>
      <c r="P580" s="100" t="e">
        <f>AVERAGE(INDEX($H$5:$H$1012,M580):INDEX($H$5:$H$1012,N580))</f>
        <v>#N/A</v>
      </c>
      <c r="Q580" s="101" t="e">
        <f>AVERAGE(INDEX($I$5:$I$1012,M580):INDEX($I$5:$I$1012,N580))</f>
        <v>#N/A</v>
      </c>
    </row>
    <row r="581" spans="2:17" x14ac:dyDescent="0.25">
      <c r="B581" s="62">
        <v>41900</v>
      </c>
      <c r="C581" s="70">
        <v>46.68</v>
      </c>
      <c r="D581" s="69">
        <v>35493560</v>
      </c>
      <c r="E581" s="66" t="s">
        <v>81</v>
      </c>
      <c r="F581" s="16">
        <f t="shared" si="35"/>
        <v>432</v>
      </c>
      <c r="G581" s="67" cm="1">
        <f t="array" ref="G581">INDEX(Date,MATCH(ROWS($F$5:$F581),Helper,0))</f>
        <v>42111</v>
      </c>
      <c r="H581" s="85">
        <f>INDEX(Price,MATCH(ROWS($F$5:$F581),Helper,0))</f>
        <v>41.615000000000002</v>
      </c>
      <c r="I581" s="91">
        <f>INDEX(Volume,MATCH(ROWS($F$5:$F581),Helper,0))</f>
        <v>41912450</v>
      </c>
      <c r="J581" s="97">
        <f>ROWS($F$5:$F581)</f>
        <v>577</v>
      </c>
      <c r="M581" s="16" t="e">
        <f t="shared" si="36"/>
        <v>#N/A</v>
      </c>
      <c r="N581" s="16" t="e">
        <f t="shared" si="34"/>
        <v>#N/A</v>
      </c>
      <c r="O581" s="72" t="e">
        <f t="shared" ca="1" si="37"/>
        <v>#N/A</v>
      </c>
      <c r="P581" s="100" t="e">
        <f>AVERAGE(INDEX($H$5:$H$1012,M581):INDEX($H$5:$H$1012,N581))</f>
        <v>#N/A</v>
      </c>
      <c r="Q581" s="101" t="e">
        <f>AVERAGE(INDEX($I$5:$I$1012,M581):INDEX($I$5:$I$1012,N581))</f>
        <v>#N/A</v>
      </c>
    </row>
    <row r="582" spans="2:17" x14ac:dyDescent="0.25">
      <c r="B582" s="62">
        <v>41899</v>
      </c>
      <c r="C582" s="70">
        <v>46.52</v>
      </c>
      <c r="D582" s="69">
        <v>38247550</v>
      </c>
      <c r="E582" s="66" t="s">
        <v>81</v>
      </c>
      <c r="F582" s="16">
        <f t="shared" si="35"/>
        <v>431</v>
      </c>
      <c r="G582" s="67" cm="1">
        <f t="array" ref="G582">INDEX(Date,MATCH(ROWS($F$5:$F582),Helper,0))</f>
        <v>42114</v>
      </c>
      <c r="H582" s="85">
        <f>INDEX(Price,MATCH(ROWS($F$5:$F582),Helper,0))</f>
        <v>42.905000000000001</v>
      </c>
      <c r="I582" s="91">
        <f>INDEX(Volume,MATCH(ROWS($F$5:$F582),Helper,0))</f>
        <v>46051240</v>
      </c>
      <c r="J582" s="97">
        <f>ROWS($F$5:$F582)</f>
        <v>578</v>
      </c>
      <c r="M582" s="16" t="e">
        <f t="shared" si="36"/>
        <v>#N/A</v>
      </c>
      <c r="N582" s="16" t="e">
        <f t="shared" ref="N582:N645" si="38">MATCH(L582,$G$5:$G$1012,1)</f>
        <v>#N/A</v>
      </c>
      <c r="O582" s="72" t="e">
        <f t="shared" ca="1" si="37"/>
        <v>#N/A</v>
      </c>
      <c r="P582" s="100" t="e">
        <f>AVERAGE(INDEX($H$5:$H$1012,M582):INDEX($H$5:$H$1012,N582))</f>
        <v>#N/A</v>
      </c>
      <c r="Q582" s="101" t="e">
        <f>AVERAGE(INDEX($I$5:$I$1012,M582):INDEX($I$5:$I$1012,N582))</f>
        <v>#N/A</v>
      </c>
    </row>
    <row r="583" spans="2:17" x14ac:dyDescent="0.25">
      <c r="B583" s="62">
        <v>41898</v>
      </c>
      <c r="C583" s="70">
        <v>46.76</v>
      </c>
      <c r="D583" s="69">
        <v>27865200</v>
      </c>
      <c r="E583" s="66" t="s">
        <v>81</v>
      </c>
      <c r="F583" s="16">
        <f t="shared" ref="F583:F646" si="39">F582-1</f>
        <v>430</v>
      </c>
      <c r="G583" s="67" cm="1">
        <f t="array" ref="G583">INDEX(Date,MATCH(ROWS($F$5:$F583),Helper,0))</f>
        <v>42115</v>
      </c>
      <c r="H583" s="85">
        <f>INDEX(Price,MATCH(ROWS($F$5:$F583),Helper,0))</f>
        <v>42.634999999999998</v>
      </c>
      <c r="I583" s="91">
        <f>INDEX(Volume,MATCH(ROWS($F$5:$F583),Helper,0))</f>
        <v>26004920</v>
      </c>
      <c r="J583" s="97">
        <f>ROWS($F$5:$F583)</f>
        <v>579</v>
      </c>
      <c r="M583" s="16" t="e">
        <f t="shared" ref="M583:M646" si="40">N582+1</f>
        <v>#N/A</v>
      </c>
      <c r="N583" s="16" t="e">
        <f t="shared" si="38"/>
        <v>#N/A</v>
      </c>
      <c r="O583" s="72" t="e">
        <f t="shared" ref="O583:O646" ca="1" si="41">SUM(OFFSET($H$5,M583-$M$5,0,N583-N582, 1))</f>
        <v>#N/A</v>
      </c>
      <c r="P583" s="100" t="e">
        <f>AVERAGE(INDEX($H$5:$H$1012,M583):INDEX($H$5:$H$1012,N583))</f>
        <v>#N/A</v>
      </c>
      <c r="Q583" s="101" t="e">
        <f>AVERAGE(INDEX($I$5:$I$1012,M583):INDEX($I$5:$I$1012,N583))</f>
        <v>#N/A</v>
      </c>
    </row>
    <row r="584" spans="2:17" x14ac:dyDescent="0.25">
      <c r="B584" s="62">
        <v>41897</v>
      </c>
      <c r="C584" s="70">
        <v>46.24</v>
      </c>
      <c r="D584" s="69">
        <v>37630230</v>
      </c>
      <c r="E584" s="66" t="s">
        <v>81</v>
      </c>
      <c r="F584" s="16">
        <f t="shared" si="39"/>
        <v>429</v>
      </c>
      <c r="G584" s="67" cm="1">
        <f t="array" ref="G584">INDEX(Date,MATCH(ROWS($F$5:$F584),Helper,0))</f>
        <v>42116</v>
      </c>
      <c r="H584" s="85">
        <f>INDEX(Price,MATCH(ROWS($F$5:$F584),Helper,0))</f>
        <v>42.984999999999999</v>
      </c>
      <c r="I584" s="91">
        <f>INDEX(Volume,MATCH(ROWS($F$5:$F584),Helper,0))</f>
        <v>25032050</v>
      </c>
      <c r="J584" s="97">
        <f>ROWS($F$5:$F584)</f>
        <v>580</v>
      </c>
      <c r="M584" s="16" t="e">
        <f t="shared" si="40"/>
        <v>#N/A</v>
      </c>
      <c r="N584" s="16" t="e">
        <f t="shared" si="38"/>
        <v>#N/A</v>
      </c>
      <c r="O584" s="72" t="e">
        <f t="shared" ca="1" si="41"/>
        <v>#N/A</v>
      </c>
      <c r="P584" s="100" t="e">
        <f>AVERAGE(INDEX($H$5:$H$1012,M584):INDEX($H$5:$H$1012,N584))</f>
        <v>#N/A</v>
      </c>
      <c r="Q584" s="101" t="e">
        <f>AVERAGE(INDEX($I$5:$I$1012,M584):INDEX($I$5:$I$1012,N584))</f>
        <v>#N/A</v>
      </c>
    </row>
    <row r="585" spans="2:17" x14ac:dyDescent="0.25">
      <c r="B585" s="62">
        <v>41894</v>
      </c>
      <c r="C585" s="70">
        <v>46.695</v>
      </c>
      <c r="D585" s="69">
        <v>38224850</v>
      </c>
      <c r="E585" s="66" t="s">
        <v>81</v>
      </c>
      <c r="F585" s="16">
        <f t="shared" si="39"/>
        <v>428</v>
      </c>
      <c r="G585" s="67" cm="1">
        <f t="array" ref="G585">INDEX(Date,MATCH(ROWS($F$5:$F585),Helper,0))</f>
        <v>42117</v>
      </c>
      <c r="H585" s="85">
        <f>INDEX(Price,MATCH(ROWS($F$5:$F585),Helper,0))</f>
        <v>43.34</v>
      </c>
      <c r="I585" s="91">
        <f>INDEX(Volume,MATCH(ROWS($F$5:$F585),Helper,0))</f>
        <v>45445510</v>
      </c>
      <c r="J585" s="97">
        <f>ROWS($F$5:$F585)</f>
        <v>581</v>
      </c>
      <c r="M585" s="16" t="e">
        <f t="shared" si="40"/>
        <v>#N/A</v>
      </c>
      <c r="N585" s="16" t="e">
        <f t="shared" si="38"/>
        <v>#N/A</v>
      </c>
      <c r="O585" s="72" t="e">
        <f t="shared" ca="1" si="41"/>
        <v>#N/A</v>
      </c>
      <c r="P585" s="100" t="e">
        <f>AVERAGE(INDEX($H$5:$H$1012,M585):INDEX($H$5:$H$1012,N585))</f>
        <v>#N/A</v>
      </c>
      <c r="Q585" s="101" t="e">
        <f>AVERAGE(INDEX($I$5:$I$1012,M585):INDEX($I$5:$I$1012,N585))</f>
        <v>#N/A</v>
      </c>
    </row>
    <row r="586" spans="2:17" x14ac:dyDescent="0.25">
      <c r="B586" s="62">
        <v>41893</v>
      </c>
      <c r="C586" s="70">
        <v>47</v>
      </c>
      <c r="D586" s="69">
        <v>29201070</v>
      </c>
      <c r="E586" s="66" t="s">
        <v>81</v>
      </c>
      <c r="F586" s="16">
        <f t="shared" si="39"/>
        <v>427</v>
      </c>
      <c r="G586" s="67" cm="1">
        <f t="array" ref="G586">INDEX(Date,MATCH(ROWS($F$5:$F586),Helper,0))</f>
        <v>42118</v>
      </c>
      <c r="H586" s="85">
        <f>INDEX(Price,MATCH(ROWS($F$5:$F586),Helper,0))</f>
        <v>47.87</v>
      </c>
      <c r="I586" s="91">
        <f>INDEX(Volume,MATCH(ROWS($F$5:$F586),Helper,0))</f>
        <v>130885200</v>
      </c>
      <c r="J586" s="97">
        <f>ROWS($F$5:$F586)</f>
        <v>582</v>
      </c>
      <c r="M586" s="16" t="e">
        <f t="shared" si="40"/>
        <v>#N/A</v>
      </c>
      <c r="N586" s="16" t="e">
        <f t="shared" si="38"/>
        <v>#N/A</v>
      </c>
      <c r="O586" s="72" t="e">
        <f t="shared" ca="1" si="41"/>
        <v>#N/A</v>
      </c>
      <c r="P586" s="100" t="e">
        <f>AVERAGE(INDEX($H$5:$H$1012,M586):INDEX($H$5:$H$1012,N586))</f>
        <v>#N/A</v>
      </c>
      <c r="Q586" s="101" t="e">
        <f>AVERAGE(INDEX($I$5:$I$1012,M586):INDEX($I$5:$I$1012,N586))</f>
        <v>#N/A</v>
      </c>
    </row>
    <row r="587" spans="2:17" x14ac:dyDescent="0.25">
      <c r="B587" s="62">
        <v>41892</v>
      </c>
      <c r="C587" s="70">
        <v>46.84</v>
      </c>
      <c r="D587" s="69">
        <v>27297820</v>
      </c>
      <c r="E587" s="66" t="s">
        <v>81</v>
      </c>
      <c r="F587" s="16">
        <f t="shared" si="39"/>
        <v>426</v>
      </c>
      <c r="G587" s="67" cm="1">
        <f t="array" ref="G587">INDEX(Date,MATCH(ROWS($F$5:$F587),Helper,0))</f>
        <v>42121</v>
      </c>
      <c r="H587" s="85">
        <f>INDEX(Price,MATCH(ROWS($F$5:$F587),Helper,0))</f>
        <v>48.03</v>
      </c>
      <c r="I587" s="91">
        <f>INDEX(Volume,MATCH(ROWS($F$5:$F587),Helper,0))</f>
        <v>58950840</v>
      </c>
      <c r="J587" s="97">
        <f>ROWS($F$5:$F587)</f>
        <v>583</v>
      </c>
      <c r="M587" s="16" t="e">
        <f t="shared" si="40"/>
        <v>#N/A</v>
      </c>
      <c r="N587" s="16" t="e">
        <f t="shared" si="38"/>
        <v>#N/A</v>
      </c>
      <c r="O587" s="72" t="e">
        <f t="shared" ca="1" si="41"/>
        <v>#N/A</v>
      </c>
      <c r="P587" s="100" t="e">
        <f>AVERAGE(INDEX($H$5:$H$1012,M587):INDEX($H$5:$H$1012,N587))</f>
        <v>#N/A</v>
      </c>
      <c r="Q587" s="101" t="e">
        <f>AVERAGE(INDEX($I$5:$I$1012,M587):INDEX($I$5:$I$1012,N587))</f>
        <v>#N/A</v>
      </c>
    </row>
    <row r="588" spans="2:17" x14ac:dyDescent="0.25">
      <c r="B588" s="62">
        <v>41891</v>
      </c>
      <c r="C588" s="70">
        <v>46.76</v>
      </c>
      <c r="D588" s="69">
        <v>40248050</v>
      </c>
      <c r="E588" s="66" t="s">
        <v>81</v>
      </c>
      <c r="F588" s="16">
        <f t="shared" si="39"/>
        <v>425</v>
      </c>
      <c r="G588" s="67" cm="1">
        <f t="array" ref="G588">INDEX(Date,MATCH(ROWS($F$5:$F588),Helper,0))</f>
        <v>42122</v>
      </c>
      <c r="H588" s="85">
        <f>INDEX(Price,MATCH(ROWS($F$5:$F588),Helper,0))</f>
        <v>49.155000000000001</v>
      </c>
      <c r="I588" s="91">
        <f>INDEX(Volume,MATCH(ROWS($F$5:$F588),Helper,0))</f>
        <v>59860670</v>
      </c>
      <c r="J588" s="97">
        <f>ROWS($F$5:$F588)</f>
        <v>584</v>
      </c>
      <c r="M588" s="16" t="e">
        <f t="shared" si="40"/>
        <v>#N/A</v>
      </c>
      <c r="N588" s="16" t="e">
        <f t="shared" si="38"/>
        <v>#N/A</v>
      </c>
      <c r="O588" s="72" t="e">
        <f t="shared" ca="1" si="41"/>
        <v>#N/A</v>
      </c>
      <c r="P588" s="100" t="e">
        <f>AVERAGE(INDEX($H$5:$H$1012,M588):INDEX($H$5:$H$1012,N588))</f>
        <v>#N/A</v>
      </c>
      <c r="Q588" s="101" t="e">
        <f>AVERAGE(INDEX($I$5:$I$1012,M588):INDEX($I$5:$I$1012,N588))</f>
        <v>#N/A</v>
      </c>
    </row>
    <row r="589" spans="2:17" x14ac:dyDescent="0.25">
      <c r="B589" s="62">
        <v>41890</v>
      </c>
      <c r="C589" s="70">
        <v>46.47</v>
      </c>
      <c r="D589" s="69">
        <v>45709750</v>
      </c>
      <c r="E589" s="66" t="s">
        <v>81</v>
      </c>
      <c r="F589" s="16">
        <f t="shared" si="39"/>
        <v>424</v>
      </c>
      <c r="G589" s="67" cm="1">
        <f t="array" ref="G589">INDEX(Date,MATCH(ROWS($F$5:$F589),Helper,0))</f>
        <v>42123</v>
      </c>
      <c r="H589" s="85">
        <f>INDEX(Price,MATCH(ROWS($F$5:$F589),Helper,0))</f>
        <v>49.06</v>
      </c>
      <c r="I589" s="91">
        <f>INDEX(Volume,MATCH(ROWS($F$5:$F589),Helper,0))</f>
        <v>47665440</v>
      </c>
      <c r="J589" s="97">
        <f>ROWS($F$5:$F589)</f>
        <v>585</v>
      </c>
      <c r="M589" s="16" t="e">
        <f t="shared" si="40"/>
        <v>#N/A</v>
      </c>
      <c r="N589" s="16" t="e">
        <f t="shared" si="38"/>
        <v>#N/A</v>
      </c>
      <c r="O589" s="72" t="e">
        <f t="shared" ca="1" si="41"/>
        <v>#N/A</v>
      </c>
      <c r="P589" s="100" t="e">
        <f>AVERAGE(INDEX($H$5:$H$1012,M589):INDEX($H$5:$H$1012,N589))</f>
        <v>#N/A</v>
      </c>
      <c r="Q589" s="101" t="e">
        <f>AVERAGE(INDEX($I$5:$I$1012,M589):INDEX($I$5:$I$1012,N589))</f>
        <v>#N/A</v>
      </c>
    </row>
    <row r="590" spans="2:17" x14ac:dyDescent="0.25">
      <c r="B590" s="62">
        <v>41887</v>
      </c>
      <c r="C590" s="70">
        <v>45.91</v>
      </c>
      <c r="D590" s="69">
        <v>36687170</v>
      </c>
      <c r="E590" s="66" t="s">
        <v>81</v>
      </c>
      <c r="F590" s="16">
        <f t="shared" si="39"/>
        <v>423</v>
      </c>
      <c r="G590" s="67" cm="1">
        <f t="array" ref="G590">INDEX(Date,MATCH(ROWS($F$5:$F590),Helper,0))</f>
        <v>42124</v>
      </c>
      <c r="H590" s="85">
        <f>INDEX(Price,MATCH(ROWS($F$5:$F590),Helper,0))</f>
        <v>48.64</v>
      </c>
      <c r="I590" s="91">
        <f>INDEX(Volume,MATCH(ROWS($F$5:$F590),Helper,0))</f>
        <v>64127280</v>
      </c>
      <c r="J590" s="97">
        <f>ROWS($F$5:$F590)</f>
        <v>586</v>
      </c>
      <c r="M590" s="16" t="e">
        <f t="shared" si="40"/>
        <v>#N/A</v>
      </c>
      <c r="N590" s="16" t="e">
        <f t="shared" si="38"/>
        <v>#N/A</v>
      </c>
      <c r="O590" s="72" t="e">
        <f t="shared" ca="1" si="41"/>
        <v>#N/A</v>
      </c>
      <c r="P590" s="100" t="e">
        <f>AVERAGE(INDEX($H$5:$H$1012,M590):INDEX($H$5:$H$1012,N590))</f>
        <v>#N/A</v>
      </c>
      <c r="Q590" s="101" t="e">
        <f>AVERAGE(INDEX($I$5:$I$1012,M590):INDEX($I$5:$I$1012,N590))</f>
        <v>#N/A</v>
      </c>
    </row>
    <row r="591" spans="2:17" x14ac:dyDescent="0.25">
      <c r="B591" s="62">
        <v>41886</v>
      </c>
      <c r="C591" s="70">
        <v>45.26</v>
      </c>
      <c r="D591" s="69">
        <v>26475110</v>
      </c>
      <c r="E591" s="66" t="s">
        <v>81</v>
      </c>
      <c r="F591" s="16">
        <f t="shared" si="39"/>
        <v>422</v>
      </c>
      <c r="G591" s="67" cm="1">
        <f t="array" ref="G591">INDEX(Date,MATCH(ROWS($F$5:$F591),Helper,0))</f>
        <v>42125</v>
      </c>
      <c r="H591" s="85">
        <f>INDEX(Price,MATCH(ROWS($F$5:$F591),Helper,0))</f>
        <v>48.655000000000001</v>
      </c>
      <c r="I591" s="91">
        <f>INDEX(Volume,MATCH(ROWS($F$5:$F591),Helper,0))</f>
        <v>36432670</v>
      </c>
      <c r="J591" s="97">
        <f>ROWS($F$5:$F591)</f>
        <v>587</v>
      </c>
      <c r="M591" s="16" t="e">
        <f t="shared" si="40"/>
        <v>#N/A</v>
      </c>
      <c r="N591" s="16" t="e">
        <f t="shared" si="38"/>
        <v>#N/A</v>
      </c>
      <c r="O591" s="72" t="e">
        <f t="shared" ca="1" si="41"/>
        <v>#N/A</v>
      </c>
      <c r="P591" s="100" t="e">
        <f>AVERAGE(INDEX($H$5:$H$1012,M591):INDEX($H$5:$H$1012,N591))</f>
        <v>#N/A</v>
      </c>
      <c r="Q591" s="101" t="e">
        <f>AVERAGE(INDEX($I$5:$I$1012,M591):INDEX($I$5:$I$1012,N591))</f>
        <v>#N/A</v>
      </c>
    </row>
    <row r="592" spans="2:17" x14ac:dyDescent="0.25">
      <c r="B592" s="62">
        <v>41885</v>
      </c>
      <c r="C592" s="70">
        <v>44.96</v>
      </c>
      <c r="D592" s="69">
        <v>33662430</v>
      </c>
      <c r="E592" s="66" t="s">
        <v>81</v>
      </c>
      <c r="F592" s="16">
        <f t="shared" si="39"/>
        <v>421</v>
      </c>
      <c r="G592" s="67" cm="1">
        <f t="array" ref="G592">INDEX(Date,MATCH(ROWS($F$5:$F592),Helper,0))</f>
        <v>42128</v>
      </c>
      <c r="H592" s="85">
        <f>INDEX(Price,MATCH(ROWS($F$5:$F592),Helper,0))</f>
        <v>48.24</v>
      </c>
      <c r="I592" s="91">
        <f>INDEX(Volume,MATCH(ROWS($F$5:$F592),Helper,0))</f>
        <v>33986240</v>
      </c>
      <c r="J592" s="97">
        <f>ROWS($F$5:$F592)</f>
        <v>588</v>
      </c>
      <c r="M592" s="16" t="e">
        <f t="shared" si="40"/>
        <v>#N/A</v>
      </c>
      <c r="N592" s="16" t="e">
        <f t="shared" si="38"/>
        <v>#N/A</v>
      </c>
      <c r="O592" s="72" t="e">
        <f t="shared" ca="1" si="41"/>
        <v>#N/A</v>
      </c>
      <c r="P592" s="100" t="e">
        <f>AVERAGE(INDEX($H$5:$H$1012,M592):INDEX($H$5:$H$1012,N592))</f>
        <v>#N/A</v>
      </c>
      <c r="Q592" s="101" t="e">
        <f>AVERAGE(INDEX($I$5:$I$1012,M592):INDEX($I$5:$I$1012,N592))</f>
        <v>#N/A</v>
      </c>
    </row>
    <row r="593" spans="2:17" x14ac:dyDescent="0.25">
      <c r="B593" s="62">
        <v>41884</v>
      </c>
      <c r="C593" s="70">
        <v>45.09</v>
      </c>
      <c r="D593" s="69">
        <v>22956270</v>
      </c>
      <c r="E593" s="66" t="s">
        <v>81</v>
      </c>
      <c r="F593" s="16">
        <f t="shared" si="39"/>
        <v>420</v>
      </c>
      <c r="G593" s="67" cm="1">
        <f t="array" ref="G593">INDEX(Date,MATCH(ROWS($F$5:$F593),Helper,0))</f>
        <v>42129</v>
      </c>
      <c r="H593" s="85">
        <f>INDEX(Price,MATCH(ROWS($F$5:$F593),Helper,0))</f>
        <v>47.6</v>
      </c>
      <c r="I593" s="91">
        <f>INDEX(Volume,MATCH(ROWS($F$5:$F593),Helper,0))</f>
        <v>50364250</v>
      </c>
      <c r="J593" s="97">
        <f>ROWS($F$5:$F593)</f>
        <v>589</v>
      </c>
      <c r="M593" s="16" t="e">
        <f t="shared" si="40"/>
        <v>#N/A</v>
      </c>
      <c r="N593" s="16" t="e">
        <f t="shared" si="38"/>
        <v>#N/A</v>
      </c>
      <c r="O593" s="72" t="e">
        <f t="shared" ca="1" si="41"/>
        <v>#N/A</v>
      </c>
      <c r="P593" s="100" t="e">
        <f>AVERAGE(INDEX($H$5:$H$1012,M593):INDEX($H$5:$H$1012,N593))</f>
        <v>#N/A</v>
      </c>
      <c r="Q593" s="101" t="e">
        <f>AVERAGE(INDEX($I$5:$I$1012,M593):INDEX($I$5:$I$1012,N593))</f>
        <v>#N/A</v>
      </c>
    </row>
    <row r="594" spans="2:17" x14ac:dyDescent="0.25">
      <c r="B594" s="62">
        <v>41880</v>
      </c>
      <c r="C594" s="70">
        <v>45.43</v>
      </c>
      <c r="D594" s="69">
        <v>21577940</v>
      </c>
      <c r="E594" s="66" t="s">
        <v>81</v>
      </c>
      <c r="F594" s="16">
        <f t="shared" si="39"/>
        <v>419</v>
      </c>
      <c r="G594" s="67" cm="1">
        <f t="array" ref="G594">INDEX(Date,MATCH(ROWS($F$5:$F594),Helper,0))</f>
        <v>42130</v>
      </c>
      <c r="H594" s="85">
        <f>INDEX(Price,MATCH(ROWS($F$5:$F594),Helper,0))</f>
        <v>46.28</v>
      </c>
      <c r="I594" s="91">
        <f>INDEX(Volume,MATCH(ROWS($F$5:$F594),Helper,0))</f>
        <v>52416760</v>
      </c>
      <c r="J594" s="97">
        <f>ROWS($F$5:$F594)</f>
        <v>590</v>
      </c>
      <c r="M594" s="16" t="e">
        <f t="shared" si="40"/>
        <v>#N/A</v>
      </c>
      <c r="N594" s="16" t="e">
        <f t="shared" si="38"/>
        <v>#N/A</v>
      </c>
      <c r="O594" s="72" t="e">
        <f t="shared" ca="1" si="41"/>
        <v>#N/A</v>
      </c>
      <c r="P594" s="100" t="e">
        <f>AVERAGE(INDEX($H$5:$H$1012,M594):INDEX($H$5:$H$1012,N594))</f>
        <v>#N/A</v>
      </c>
      <c r="Q594" s="101" t="e">
        <f>AVERAGE(INDEX($I$5:$I$1012,M594):INDEX($I$5:$I$1012,N594))</f>
        <v>#N/A</v>
      </c>
    </row>
    <row r="595" spans="2:17" x14ac:dyDescent="0.25">
      <c r="B595" s="62">
        <v>41879</v>
      </c>
      <c r="C595" s="70">
        <v>44.88</v>
      </c>
      <c r="D595" s="69">
        <v>17656590</v>
      </c>
      <c r="E595" s="66" t="s">
        <v>81</v>
      </c>
      <c r="F595" s="16">
        <f t="shared" si="39"/>
        <v>418</v>
      </c>
      <c r="G595" s="67" cm="1">
        <f t="array" ref="G595">INDEX(Date,MATCH(ROWS($F$5:$F595),Helper,0))</f>
        <v>42131</v>
      </c>
      <c r="H595" s="85">
        <f>INDEX(Price,MATCH(ROWS($F$5:$F595),Helper,0))</f>
        <v>46.7</v>
      </c>
      <c r="I595" s="91">
        <f>INDEX(Volume,MATCH(ROWS($F$5:$F595),Helper,0))</f>
        <v>32940820</v>
      </c>
      <c r="J595" s="97">
        <f>ROWS($F$5:$F595)</f>
        <v>591</v>
      </c>
      <c r="M595" s="16" t="e">
        <f t="shared" si="40"/>
        <v>#N/A</v>
      </c>
      <c r="N595" s="16" t="e">
        <f t="shared" si="38"/>
        <v>#N/A</v>
      </c>
      <c r="O595" s="72" t="e">
        <f t="shared" ca="1" si="41"/>
        <v>#N/A</v>
      </c>
      <c r="P595" s="100" t="e">
        <f>AVERAGE(INDEX($H$5:$H$1012,M595):INDEX($H$5:$H$1012,N595))</f>
        <v>#N/A</v>
      </c>
      <c r="Q595" s="101" t="e">
        <f>AVERAGE(INDEX($I$5:$I$1012,M595):INDEX($I$5:$I$1012,N595))</f>
        <v>#N/A</v>
      </c>
    </row>
    <row r="596" spans="2:17" x14ac:dyDescent="0.25">
      <c r="B596" s="62">
        <v>41878</v>
      </c>
      <c r="C596" s="70">
        <v>44.87</v>
      </c>
      <c r="D596" s="69">
        <v>20822900</v>
      </c>
      <c r="E596" s="66" t="s">
        <v>81</v>
      </c>
      <c r="F596" s="16">
        <f t="shared" si="39"/>
        <v>417</v>
      </c>
      <c r="G596" s="67" cm="1">
        <f t="array" ref="G596">INDEX(Date,MATCH(ROWS($F$5:$F596),Helper,0))</f>
        <v>42132</v>
      </c>
      <c r="H596" s="85">
        <f>INDEX(Price,MATCH(ROWS($F$5:$F596),Helper,0))</f>
        <v>47.75</v>
      </c>
      <c r="I596" s="91">
        <f>INDEX(Volume,MATCH(ROWS($F$5:$F596),Helper,0))</f>
        <v>35060430</v>
      </c>
      <c r="J596" s="97">
        <f>ROWS($F$5:$F596)</f>
        <v>592</v>
      </c>
      <c r="M596" s="16" t="e">
        <f t="shared" si="40"/>
        <v>#N/A</v>
      </c>
      <c r="N596" s="16" t="e">
        <f t="shared" si="38"/>
        <v>#N/A</v>
      </c>
      <c r="O596" s="72" t="e">
        <f t="shared" ca="1" si="41"/>
        <v>#N/A</v>
      </c>
      <c r="P596" s="100" t="e">
        <f>AVERAGE(INDEX($H$5:$H$1012,M596):INDEX($H$5:$H$1012,N596))</f>
        <v>#N/A</v>
      </c>
      <c r="Q596" s="101" t="e">
        <f>AVERAGE(INDEX($I$5:$I$1012,M596):INDEX($I$5:$I$1012,N596))</f>
        <v>#N/A</v>
      </c>
    </row>
    <row r="597" spans="2:17" x14ac:dyDescent="0.25">
      <c r="B597" s="62">
        <v>41877</v>
      </c>
      <c r="C597" s="70">
        <v>45.005000000000003</v>
      </c>
      <c r="D597" s="69">
        <v>14850670</v>
      </c>
      <c r="E597" s="66" t="s">
        <v>81</v>
      </c>
      <c r="F597" s="16">
        <f t="shared" si="39"/>
        <v>416</v>
      </c>
      <c r="G597" s="67" cm="1">
        <f t="array" ref="G597">INDEX(Date,MATCH(ROWS($F$5:$F597),Helper,0))</f>
        <v>42135</v>
      </c>
      <c r="H597" s="85">
        <f>INDEX(Price,MATCH(ROWS($F$5:$F597),Helper,0))</f>
        <v>47.37</v>
      </c>
      <c r="I597" s="91">
        <f>INDEX(Volume,MATCH(ROWS($F$5:$F597),Helper,0))</f>
        <v>24608910</v>
      </c>
      <c r="J597" s="97">
        <f>ROWS($F$5:$F597)</f>
        <v>593</v>
      </c>
      <c r="M597" s="16" t="e">
        <f t="shared" si="40"/>
        <v>#N/A</v>
      </c>
      <c r="N597" s="16" t="e">
        <f t="shared" si="38"/>
        <v>#N/A</v>
      </c>
      <c r="O597" s="72" t="e">
        <f t="shared" ca="1" si="41"/>
        <v>#N/A</v>
      </c>
      <c r="P597" s="100" t="e">
        <f>AVERAGE(INDEX($H$5:$H$1012,M597):INDEX($H$5:$H$1012,N597))</f>
        <v>#N/A</v>
      </c>
      <c r="Q597" s="101" t="e">
        <f>AVERAGE(INDEX($I$5:$I$1012,M597):INDEX($I$5:$I$1012,N597))</f>
        <v>#N/A</v>
      </c>
    </row>
    <row r="598" spans="2:17" x14ac:dyDescent="0.25">
      <c r="B598" s="62">
        <v>41876</v>
      </c>
      <c r="C598" s="70">
        <v>45.17</v>
      </c>
      <c r="D598" s="69">
        <v>16815800</v>
      </c>
      <c r="E598" s="66" t="s">
        <v>81</v>
      </c>
      <c r="F598" s="16">
        <f t="shared" si="39"/>
        <v>415</v>
      </c>
      <c r="G598" s="67" cm="1">
        <f t="array" ref="G598">INDEX(Date,MATCH(ROWS($F$5:$F598),Helper,0))</f>
        <v>42136</v>
      </c>
      <c r="H598" s="85">
        <f>INDEX(Price,MATCH(ROWS($F$5:$F598),Helper,0))</f>
        <v>47.35</v>
      </c>
      <c r="I598" s="91">
        <f>INDEX(Volume,MATCH(ROWS($F$5:$F598),Helper,0))</f>
        <v>29927160</v>
      </c>
      <c r="J598" s="97">
        <f>ROWS($F$5:$F598)</f>
        <v>594</v>
      </c>
      <c r="M598" s="16" t="e">
        <f t="shared" si="40"/>
        <v>#N/A</v>
      </c>
      <c r="N598" s="16" t="e">
        <f t="shared" si="38"/>
        <v>#N/A</v>
      </c>
      <c r="O598" s="72" t="e">
        <f t="shared" ca="1" si="41"/>
        <v>#N/A</v>
      </c>
      <c r="P598" s="100" t="e">
        <f>AVERAGE(INDEX($H$5:$H$1012,M598):INDEX($H$5:$H$1012,N598))</f>
        <v>#N/A</v>
      </c>
      <c r="Q598" s="101" t="e">
        <f>AVERAGE(INDEX($I$5:$I$1012,M598):INDEX($I$5:$I$1012,N598))</f>
        <v>#N/A</v>
      </c>
    </row>
    <row r="599" spans="2:17" x14ac:dyDescent="0.25">
      <c r="B599" s="62">
        <v>41873</v>
      </c>
      <c r="C599" s="70">
        <v>45.15</v>
      </c>
      <c r="D599" s="69">
        <v>18293690</v>
      </c>
      <c r="E599" s="66" t="s">
        <v>81</v>
      </c>
      <c r="F599" s="16">
        <f t="shared" si="39"/>
        <v>414</v>
      </c>
      <c r="G599" s="67" cm="1">
        <f t="array" ref="G599">INDEX(Date,MATCH(ROWS($F$5:$F599),Helper,0))</f>
        <v>42137</v>
      </c>
      <c r="H599" s="85">
        <f>INDEX(Price,MATCH(ROWS($F$5:$F599),Helper,0))</f>
        <v>47.625</v>
      </c>
      <c r="I599" s="91">
        <f>INDEX(Volume,MATCH(ROWS($F$5:$F599),Helper,0))</f>
        <v>34182750</v>
      </c>
      <c r="J599" s="97">
        <f>ROWS($F$5:$F599)</f>
        <v>595</v>
      </c>
      <c r="M599" s="16" t="e">
        <f t="shared" si="40"/>
        <v>#N/A</v>
      </c>
      <c r="N599" s="16" t="e">
        <f t="shared" si="38"/>
        <v>#N/A</v>
      </c>
      <c r="O599" s="72" t="e">
        <f t="shared" ca="1" si="41"/>
        <v>#N/A</v>
      </c>
      <c r="P599" s="100" t="e">
        <f>AVERAGE(INDEX($H$5:$H$1012,M599):INDEX($H$5:$H$1012,N599))</f>
        <v>#N/A</v>
      </c>
      <c r="Q599" s="101" t="e">
        <f>AVERAGE(INDEX($I$5:$I$1012,M599):INDEX($I$5:$I$1012,N599))</f>
        <v>#N/A</v>
      </c>
    </row>
    <row r="600" spans="2:17" x14ac:dyDescent="0.25">
      <c r="B600" s="62">
        <v>41872</v>
      </c>
      <c r="C600" s="70">
        <v>45.22</v>
      </c>
      <c r="D600" s="69">
        <v>22272010</v>
      </c>
      <c r="E600" s="66" t="s">
        <v>81</v>
      </c>
      <c r="F600" s="16">
        <f t="shared" si="39"/>
        <v>413</v>
      </c>
      <c r="G600" s="67" cm="1">
        <f t="array" ref="G600">INDEX(Date,MATCH(ROWS($F$5:$F600),Helper,0))</f>
        <v>42138</v>
      </c>
      <c r="H600" s="85">
        <f>INDEX(Price,MATCH(ROWS($F$5:$F600),Helper,0))</f>
        <v>48.72</v>
      </c>
      <c r="I600" s="91">
        <f>INDEX(Volume,MATCH(ROWS($F$5:$F600),Helper,0))</f>
        <v>32956260</v>
      </c>
      <c r="J600" s="97">
        <f>ROWS($F$5:$F600)</f>
        <v>596</v>
      </c>
      <c r="M600" s="16" t="e">
        <f t="shared" si="40"/>
        <v>#N/A</v>
      </c>
      <c r="N600" s="16" t="e">
        <f t="shared" si="38"/>
        <v>#N/A</v>
      </c>
      <c r="O600" s="72" t="e">
        <f t="shared" ca="1" si="41"/>
        <v>#N/A</v>
      </c>
      <c r="P600" s="100" t="e">
        <f>AVERAGE(INDEX($H$5:$H$1012,M600):INDEX($H$5:$H$1012,N600))</f>
        <v>#N/A</v>
      </c>
      <c r="Q600" s="101" t="e">
        <f>AVERAGE(INDEX($I$5:$I$1012,M600):INDEX($I$5:$I$1012,N600))</f>
        <v>#N/A</v>
      </c>
    </row>
    <row r="601" spans="2:17" x14ac:dyDescent="0.25">
      <c r="B601" s="62">
        <v>41871</v>
      </c>
      <c r="C601" s="70">
        <v>44.95</v>
      </c>
      <c r="D601" s="69">
        <v>24747360</v>
      </c>
      <c r="E601" s="66" t="s">
        <v>81</v>
      </c>
      <c r="F601" s="16">
        <f t="shared" si="39"/>
        <v>412</v>
      </c>
      <c r="G601" s="67" cm="1">
        <f t="array" ref="G601">INDEX(Date,MATCH(ROWS($F$5:$F601),Helper,0))</f>
        <v>42139</v>
      </c>
      <c r="H601" s="85">
        <f>INDEX(Price,MATCH(ROWS($F$5:$F601),Helper,0))</f>
        <v>48.295000000000002</v>
      </c>
      <c r="I601" s="91">
        <f>INDEX(Volume,MATCH(ROWS($F$5:$F601),Helper,0))</f>
        <v>28628370</v>
      </c>
      <c r="J601" s="97">
        <f>ROWS($F$5:$F601)</f>
        <v>597</v>
      </c>
      <c r="M601" s="16" t="e">
        <f t="shared" si="40"/>
        <v>#N/A</v>
      </c>
      <c r="N601" s="16" t="e">
        <f t="shared" si="38"/>
        <v>#N/A</v>
      </c>
      <c r="O601" s="72" t="e">
        <f t="shared" ca="1" si="41"/>
        <v>#N/A</v>
      </c>
      <c r="P601" s="100" t="e">
        <f>AVERAGE(INDEX($H$5:$H$1012,M601):INDEX($H$5:$H$1012,N601))</f>
        <v>#N/A</v>
      </c>
      <c r="Q601" s="101" t="e">
        <f>AVERAGE(INDEX($I$5:$I$1012,M601):INDEX($I$5:$I$1012,N601))</f>
        <v>#N/A</v>
      </c>
    </row>
    <row r="602" spans="2:17" x14ac:dyDescent="0.25">
      <c r="B602" s="62">
        <v>41870</v>
      </c>
      <c r="C602" s="70">
        <v>45.33</v>
      </c>
      <c r="D602" s="69">
        <v>28087670</v>
      </c>
      <c r="E602" s="66" t="s">
        <v>81</v>
      </c>
      <c r="F602" s="16">
        <f t="shared" si="39"/>
        <v>411</v>
      </c>
      <c r="G602" s="67" cm="1">
        <f t="array" ref="G602">INDEX(Date,MATCH(ROWS($F$5:$F602),Helper,0))</f>
        <v>42142</v>
      </c>
      <c r="H602" s="85">
        <f>INDEX(Price,MATCH(ROWS($F$5:$F602),Helper,0))</f>
        <v>48.01</v>
      </c>
      <c r="I602" s="91">
        <f>INDEX(Volume,MATCH(ROWS($F$5:$F602),Helper,0))</f>
        <v>23918020</v>
      </c>
      <c r="J602" s="97">
        <f>ROWS($F$5:$F602)</f>
        <v>598</v>
      </c>
      <c r="M602" s="16" t="e">
        <f t="shared" si="40"/>
        <v>#N/A</v>
      </c>
      <c r="N602" s="16" t="e">
        <f t="shared" si="38"/>
        <v>#N/A</v>
      </c>
      <c r="O602" s="72" t="e">
        <f t="shared" ca="1" si="41"/>
        <v>#N/A</v>
      </c>
      <c r="P602" s="100" t="e">
        <f>AVERAGE(INDEX($H$5:$H$1012,M602):INDEX($H$5:$H$1012,N602))</f>
        <v>#N/A</v>
      </c>
      <c r="Q602" s="101" t="e">
        <f>AVERAGE(INDEX($I$5:$I$1012,M602):INDEX($I$5:$I$1012,N602))</f>
        <v>#N/A</v>
      </c>
    </row>
    <row r="603" spans="2:17" x14ac:dyDescent="0.25">
      <c r="B603" s="62">
        <v>41869</v>
      </c>
      <c r="C603" s="70">
        <v>45.11</v>
      </c>
      <c r="D603" s="69">
        <v>26882850</v>
      </c>
      <c r="E603" s="66" t="s">
        <v>81</v>
      </c>
      <c r="F603" s="16">
        <f t="shared" si="39"/>
        <v>410</v>
      </c>
      <c r="G603" s="67" cm="1">
        <f t="array" ref="G603">INDEX(Date,MATCH(ROWS($F$5:$F603),Helper,0))</f>
        <v>42143</v>
      </c>
      <c r="H603" s="85">
        <f>INDEX(Price,MATCH(ROWS($F$5:$F603),Helper,0))</f>
        <v>47.58</v>
      </c>
      <c r="I603" s="91">
        <f>INDEX(Volume,MATCH(ROWS($F$5:$F603),Helper,0))</f>
        <v>28181300</v>
      </c>
      <c r="J603" s="97">
        <f>ROWS($F$5:$F603)</f>
        <v>599</v>
      </c>
      <c r="M603" s="16" t="e">
        <f t="shared" si="40"/>
        <v>#N/A</v>
      </c>
      <c r="N603" s="16" t="e">
        <f t="shared" si="38"/>
        <v>#N/A</v>
      </c>
      <c r="O603" s="72" t="e">
        <f t="shared" ca="1" si="41"/>
        <v>#N/A</v>
      </c>
      <c r="P603" s="100" t="e">
        <f>AVERAGE(INDEX($H$5:$H$1012,M603):INDEX($H$5:$H$1012,N603))</f>
        <v>#N/A</v>
      </c>
      <c r="Q603" s="101" t="e">
        <f>AVERAGE(INDEX($I$5:$I$1012,M603):INDEX($I$5:$I$1012,N603))</f>
        <v>#N/A</v>
      </c>
    </row>
    <row r="604" spans="2:17" x14ac:dyDescent="0.25">
      <c r="B604" s="62">
        <v>41866</v>
      </c>
      <c r="C604" s="70">
        <v>44.79</v>
      </c>
      <c r="D604" s="69">
        <v>41573360</v>
      </c>
      <c r="E604" s="66" t="s">
        <v>81</v>
      </c>
      <c r="F604" s="16">
        <f t="shared" si="39"/>
        <v>409</v>
      </c>
      <c r="G604" s="67" cm="1">
        <f t="array" ref="G604">INDEX(Date,MATCH(ROWS($F$5:$F604),Helper,0))</f>
        <v>42144</v>
      </c>
      <c r="H604" s="85">
        <f>INDEX(Price,MATCH(ROWS($F$5:$F604),Helper,0))</f>
        <v>47.58</v>
      </c>
      <c r="I604" s="91">
        <f>INDEX(Volume,MATCH(ROWS($F$5:$F604),Helper,0))</f>
        <v>25035330</v>
      </c>
      <c r="J604" s="97">
        <f>ROWS($F$5:$F604)</f>
        <v>600</v>
      </c>
      <c r="M604" s="16" t="e">
        <f t="shared" si="40"/>
        <v>#N/A</v>
      </c>
      <c r="N604" s="16" t="e">
        <f t="shared" si="38"/>
        <v>#N/A</v>
      </c>
      <c r="O604" s="72" t="e">
        <f t="shared" ca="1" si="41"/>
        <v>#N/A</v>
      </c>
      <c r="P604" s="100" t="e">
        <f>AVERAGE(INDEX($H$5:$H$1012,M604):INDEX($H$5:$H$1012,N604))</f>
        <v>#N/A</v>
      </c>
      <c r="Q604" s="101" t="e">
        <f>AVERAGE(INDEX($I$5:$I$1012,M604):INDEX($I$5:$I$1012,N604))</f>
        <v>#N/A</v>
      </c>
    </row>
    <row r="605" spans="2:17" x14ac:dyDescent="0.25">
      <c r="B605" s="62">
        <v>41865</v>
      </c>
      <c r="C605" s="70">
        <v>44.27</v>
      </c>
      <c r="D605" s="69">
        <v>19304230</v>
      </c>
      <c r="E605" s="66" t="s">
        <v>81</v>
      </c>
      <c r="F605" s="16">
        <f t="shared" si="39"/>
        <v>408</v>
      </c>
      <c r="G605" s="67" cm="1">
        <f t="array" ref="G605">INDEX(Date,MATCH(ROWS($F$5:$F605),Helper,0))</f>
        <v>42145</v>
      </c>
      <c r="H605" s="85">
        <f>INDEX(Price,MATCH(ROWS($F$5:$F605),Helper,0))</f>
        <v>47.42</v>
      </c>
      <c r="I605" s="91">
        <f>INDEX(Volume,MATCH(ROWS($F$5:$F605),Helper,0))</f>
        <v>22399100</v>
      </c>
      <c r="J605" s="97">
        <f>ROWS($F$5:$F605)</f>
        <v>601</v>
      </c>
      <c r="M605" s="16" t="e">
        <f t="shared" si="40"/>
        <v>#N/A</v>
      </c>
      <c r="N605" s="16" t="e">
        <f t="shared" si="38"/>
        <v>#N/A</v>
      </c>
      <c r="O605" s="72" t="e">
        <f t="shared" ca="1" si="41"/>
        <v>#N/A</v>
      </c>
      <c r="P605" s="100" t="e">
        <f>AVERAGE(INDEX($H$5:$H$1012,M605):INDEX($H$5:$H$1012,N605))</f>
        <v>#N/A</v>
      </c>
      <c r="Q605" s="101" t="e">
        <f>AVERAGE(INDEX($I$5:$I$1012,M605):INDEX($I$5:$I$1012,N605))</f>
        <v>#N/A</v>
      </c>
    </row>
    <row r="606" spans="2:17" x14ac:dyDescent="0.25">
      <c r="B606" s="62">
        <v>41864</v>
      </c>
      <c r="C606" s="70">
        <v>44.08</v>
      </c>
      <c r="D606" s="69">
        <v>22851140</v>
      </c>
      <c r="E606" s="66" t="s">
        <v>81</v>
      </c>
      <c r="F606" s="16">
        <f t="shared" si="39"/>
        <v>407</v>
      </c>
      <c r="G606" s="67" cm="1">
        <f t="array" ref="G606">INDEX(Date,MATCH(ROWS($F$5:$F606),Helper,0))</f>
        <v>42146</v>
      </c>
      <c r="H606" s="85">
        <f>INDEX(Price,MATCH(ROWS($F$5:$F606),Helper,0))</f>
        <v>46.9</v>
      </c>
      <c r="I606" s="91">
        <f>INDEX(Volume,MATCH(ROWS($F$5:$F606),Helper,0))</f>
        <v>25700240</v>
      </c>
      <c r="J606" s="97">
        <f>ROWS($F$5:$F606)</f>
        <v>602</v>
      </c>
      <c r="M606" s="16" t="e">
        <f t="shared" si="40"/>
        <v>#N/A</v>
      </c>
      <c r="N606" s="16" t="e">
        <f t="shared" si="38"/>
        <v>#N/A</v>
      </c>
      <c r="O606" s="72" t="e">
        <f t="shared" ca="1" si="41"/>
        <v>#N/A</v>
      </c>
      <c r="P606" s="100" t="e">
        <f>AVERAGE(INDEX($H$5:$H$1012,M606):INDEX($H$5:$H$1012,N606))</f>
        <v>#N/A</v>
      </c>
      <c r="Q606" s="101" t="e">
        <f>AVERAGE(INDEX($I$5:$I$1012,M606):INDEX($I$5:$I$1012,N606))</f>
        <v>#N/A</v>
      </c>
    </row>
    <row r="607" spans="2:17" x14ac:dyDescent="0.25">
      <c r="B607" s="62">
        <v>41863</v>
      </c>
      <c r="C607" s="70">
        <v>43.52</v>
      </c>
      <c r="D607" s="69">
        <v>21422980</v>
      </c>
      <c r="E607" s="66" t="s">
        <v>81</v>
      </c>
      <c r="F607" s="16">
        <f t="shared" si="39"/>
        <v>406</v>
      </c>
      <c r="G607" s="67" cm="1">
        <f t="array" ref="G607">INDEX(Date,MATCH(ROWS($F$5:$F607),Helper,0))</f>
        <v>42150</v>
      </c>
      <c r="H607" s="85">
        <f>INDEX(Price,MATCH(ROWS($F$5:$F607),Helper,0))</f>
        <v>46.59</v>
      </c>
      <c r="I607" s="91">
        <f>INDEX(Volume,MATCH(ROWS($F$5:$F607),Helper,0))</f>
        <v>29556430</v>
      </c>
      <c r="J607" s="97">
        <f>ROWS($F$5:$F607)</f>
        <v>603</v>
      </c>
      <c r="M607" s="16" t="e">
        <f t="shared" si="40"/>
        <v>#N/A</v>
      </c>
      <c r="N607" s="16" t="e">
        <f t="shared" si="38"/>
        <v>#N/A</v>
      </c>
      <c r="O607" s="72" t="e">
        <f t="shared" ca="1" si="41"/>
        <v>#N/A</v>
      </c>
      <c r="P607" s="100" t="e">
        <f>AVERAGE(INDEX($H$5:$H$1012,M607):INDEX($H$5:$H$1012,N607))</f>
        <v>#N/A</v>
      </c>
      <c r="Q607" s="101" t="e">
        <f>AVERAGE(INDEX($I$5:$I$1012,M607):INDEX($I$5:$I$1012,N607))</f>
        <v>#N/A</v>
      </c>
    </row>
    <row r="608" spans="2:17" x14ac:dyDescent="0.25">
      <c r="B608" s="62">
        <v>41862</v>
      </c>
      <c r="C608" s="70">
        <v>43.2</v>
      </c>
      <c r="D608" s="69">
        <v>19829060</v>
      </c>
      <c r="E608" s="66" t="s">
        <v>81</v>
      </c>
      <c r="F608" s="16">
        <f t="shared" si="39"/>
        <v>405</v>
      </c>
      <c r="G608" s="67" cm="1">
        <f t="array" ref="G608">INDEX(Date,MATCH(ROWS($F$5:$F608),Helper,0))</f>
        <v>42151</v>
      </c>
      <c r="H608" s="85">
        <f>INDEX(Price,MATCH(ROWS($F$5:$F608),Helper,0))</f>
        <v>47.61</v>
      </c>
      <c r="I608" s="91">
        <f>INDEX(Volume,MATCH(ROWS($F$5:$F608),Helper,0))</f>
        <v>27333730</v>
      </c>
      <c r="J608" s="97">
        <f>ROWS($F$5:$F608)</f>
        <v>604</v>
      </c>
      <c r="M608" s="16" t="e">
        <f t="shared" si="40"/>
        <v>#N/A</v>
      </c>
      <c r="N608" s="16" t="e">
        <f t="shared" si="38"/>
        <v>#N/A</v>
      </c>
      <c r="O608" s="72" t="e">
        <f t="shared" ca="1" si="41"/>
        <v>#N/A</v>
      </c>
      <c r="P608" s="100" t="e">
        <f>AVERAGE(INDEX($H$5:$H$1012,M608):INDEX($H$5:$H$1012,N608))</f>
        <v>#N/A</v>
      </c>
      <c r="Q608" s="101" t="e">
        <f>AVERAGE(INDEX($I$5:$I$1012,M608):INDEX($I$5:$I$1012,N608))</f>
        <v>#N/A</v>
      </c>
    </row>
    <row r="609" spans="2:17" x14ac:dyDescent="0.25">
      <c r="B609" s="62">
        <v>41859</v>
      </c>
      <c r="C609" s="70">
        <v>43.2</v>
      </c>
      <c r="D609" s="69">
        <v>28942570</v>
      </c>
      <c r="E609" s="66" t="s">
        <v>81</v>
      </c>
      <c r="F609" s="16">
        <f t="shared" si="39"/>
        <v>404</v>
      </c>
      <c r="G609" s="67" cm="1">
        <f t="array" ref="G609">INDEX(Date,MATCH(ROWS($F$5:$F609),Helper,0))</f>
        <v>42152</v>
      </c>
      <c r="H609" s="85">
        <f>INDEX(Price,MATCH(ROWS($F$5:$F609),Helper,0))</f>
        <v>47.45</v>
      </c>
      <c r="I609" s="91">
        <f>INDEX(Volume,MATCH(ROWS($F$5:$F609),Helper,0))</f>
        <v>19282810</v>
      </c>
      <c r="J609" s="97">
        <f>ROWS($F$5:$F609)</f>
        <v>605</v>
      </c>
      <c r="M609" s="16" t="e">
        <f t="shared" si="40"/>
        <v>#N/A</v>
      </c>
      <c r="N609" s="16" t="e">
        <f t="shared" si="38"/>
        <v>#N/A</v>
      </c>
      <c r="O609" s="72" t="e">
        <f t="shared" ca="1" si="41"/>
        <v>#N/A</v>
      </c>
      <c r="P609" s="100" t="e">
        <f>AVERAGE(INDEX($H$5:$H$1012,M609):INDEX($H$5:$H$1012,N609))</f>
        <v>#N/A</v>
      </c>
      <c r="Q609" s="101" t="e">
        <f>AVERAGE(INDEX($I$5:$I$1012,M609):INDEX($I$5:$I$1012,N609))</f>
        <v>#N/A</v>
      </c>
    </row>
    <row r="610" spans="2:17" x14ac:dyDescent="0.25">
      <c r="B610" s="62">
        <v>41858</v>
      </c>
      <c r="C610" s="70">
        <v>43.23</v>
      </c>
      <c r="D610" s="69">
        <v>30300560</v>
      </c>
      <c r="E610" s="66" t="s">
        <v>81</v>
      </c>
      <c r="F610" s="16">
        <f t="shared" si="39"/>
        <v>403</v>
      </c>
      <c r="G610" s="67" cm="1">
        <f t="array" ref="G610">INDEX(Date,MATCH(ROWS($F$5:$F610),Helper,0))</f>
        <v>42153</v>
      </c>
      <c r="H610" s="85">
        <f>INDEX(Price,MATCH(ROWS($F$5:$F610),Helper,0))</f>
        <v>46.86</v>
      </c>
      <c r="I610" s="91">
        <f>INDEX(Volume,MATCH(ROWS($F$5:$F610),Helper,0))</f>
        <v>36497290</v>
      </c>
      <c r="J610" s="97">
        <f>ROWS($F$5:$F610)</f>
        <v>606</v>
      </c>
      <c r="M610" s="16" t="e">
        <f t="shared" si="40"/>
        <v>#N/A</v>
      </c>
      <c r="N610" s="16" t="e">
        <f t="shared" si="38"/>
        <v>#N/A</v>
      </c>
      <c r="O610" s="72" t="e">
        <f t="shared" ca="1" si="41"/>
        <v>#N/A</v>
      </c>
      <c r="P610" s="100" t="e">
        <f>AVERAGE(INDEX($H$5:$H$1012,M610):INDEX($H$5:$H$1012,N610))</f>
        <v>#N/A</v>
      </c>
      <c r="Q610" s="101" t="e">
        <f>AVERAGE(INDEX($I$5:$I$1012,M610):INDEX($I$5:$I$1012,N610))</f>
        <v>#N/A</v>
      </c>
    </row>
    <row r="611" spans="2:17" x14ac:dyDescent="0.25">
      <c r="B611" s="62">
        <v>41857</v>
      </c>
      <c r="C611" s="70">
        <v>42.74</v>
      </c>
      <c r="D611" s="69">
        <v>24625300</v>
      </c>
      <c r="E611" s="66" t="s">
        <v>81</v>
      </c>
      <c r="F611" s="16">
        <f t="shared" si="39"/>
        <v>402</v>
      </c>
      <c r="G611" s="67" cm="1">
        <f t="array" ref="G611">INDEX(Date,MATCH(ROWS($F$5:$F611),Helper,0))</f>
        <v>42156</v>
      </c>
      <c r="H611" s="85">
        <f>INDEX(Price,MATCH(ROWS($F$5:$F611),Helper,0))</f>
        <v>47.23</v>
      </c>
      <c r="I611" s="91">
        <f>INDEX(Volume,MATCH(ROWS($F$5:$F611),Helper,0))</f>
        <v>28610080</v>
      </c>
      <c r="J611" s="97">
        <f>ROWS($F$5:$F611)</f>
        <v>607</v>
      </c>
      <c r="M611" s="16" t="e">
        <f t="shared" si="40"/>
        <v>#N/A</v>
      </c>
      <c r="N611" s="16" t="e">
        <f t="shared" si="38"/>
        <v>#N/A</v>
      </c>
      <c r="O611" s="72" t="e">
        <f t="shared" ca="1" si="41"/>
        <v>#N/A</v>
      </c>
      <c r="P611" s="100" t="e">
        <f>AVERAGE(INDEX($H$5:$H$1012,M611):INDEX($H$5:$H$1012,N611))</f>
        <v>#N/A</v>
      </c>
      <c r="Q611" s="101" t="e">
        <f>AVERAGE(INDEX($I$5:$I$1012,M611):INDEX($I$5:$I$1012,N611))</f>
        <v>#N/A</v>
      </c>
    </row>
    <row r="612" spans="2:17" x14ac:dyDescent="0.25">
      <c r="B612" s="62">
        <v>41856</v>
      </c>
      <c r="C612" s="70">
        <v>43.08</v>
      </c>
      <c r="D612" s="69">
        <v>26258880</v>
      </c>
      <c r="E612" s="66" t="s">
        <v>81</v>
      </c>
      <c r="F612" s="16">
        <f t="shared" si="39"/>
        <v>401</v>
      </c>
      <c r="G612" s="67" cm="1">
        <f t="array" ref="G612">INDEX(Date,MATCH(ROWS($F$5:$F612),Helper,0))</f>
        <v>42157</v>
      </c>
      <c r="H612" s="85">
        <f>INDEX(Price,MATCH(ROWS($F$5:$F612),Helper,0))</f>
        <v>46.92</v>
      </c>
      <c r="I612" s="91">
        <f>INDEX(Volume,MATCH(ROWS($F$5:$F612),Helper,0))</f>
        <v>21484660</v>
      </c>
      <c r="J612" s="97">
        <f>ROWS($F$5:$F612)</f>
        <v>608</v>
      </c>
      <c r="M612" s="16" t="e">
        <f t="shared" si="40"/>
        <v>#N/A</v>
      </c>
      <c r="N612" s="16" t="e">
        <f t="shared" si="38"/>
        <v>#N/A</v>
      </c>
      <c r="O612" s="72" t="e">
        <f t="shared" ca="1" si="41"/>
        <v>#N/A</v>
      </c>
      <c r="P612" s="100" t="e">
        <f>AVERAGE(INDEX($H$5:$H$1012,M612):INDEX($H$5:$H$1012,N612))</f>
        <v>#N/A</v>
      </c>
      <c r="Q612" s="101" t="e">
        <f>AVERAGE(INDEX($I$5:$I$1012,M612):INDEX($I$5:$I$1012,N612))</f>
        <v>#N/A</v>
      </c>
    </row>
    <row r="613" spans="2:17" x14ac:dyDescent="0.25">
      <c r="B613" s="62">
        <v>41855</v>
      </c>
      <c r="C613" s="70">
        <v>43.37</v>
      </c>
      <c r="D613" s="69">
        <v>34200470</v>
      </c>
      <c r="E613" s="66" t="s">
        <v>81</v>
      </c>
      <c r="F613" s="16">
        <f t="shared" si="39"/>
        <v>400</v>
      </c>
      <c r="G613" s="67" cm="1">
        <f t="array" ref="G613">INDEX(Date,MATCH(ROWS($F$5:$F613),Helper,0))</f>
        <v>42158</v>
      </c>
      <c r="H613" s="85">
        <f>INDEX(Price,MATCH(ROWS($F$5:$F613),Helper,0))</f>
        <v>46.85</v>
      </c>
      <c r="I613" s="91">
        <f>INDEX(Volume,MATCH(ROWS($F$5:$F613),Helper,0))</f>
        <v>28000370</v>
      </c>
      <c r="J613" s="97">
        <f>ROWS($F$5:$F613)</f>
        <v>609</v>
      </c>
      <c r="M613" s="16" t="e">
        <f t="shared" si="40"/>
        <v>#N/A</v>
      </c>
      <c r="N613" s="16" t="e">
        <f t="shared" si="38"/>
        <v>#N/A</v>
      </c>
      <c r="O613" s="72" t="e">
        <f t="shared" ca="1" si="41"/>
        <v>#N/A</v>
      </c>
      <c r="P613" s="100" t="e">
        <f>AVERAGE(INDEX($H$5:$H$1012,M613):INDEX($H$5:$H$1012,N613))</f>
        <v>#N/A</v>
      </c>
      <c r="Q613" s="101" t="e">
        <f>AVERAGE(INDEX($I$5:$I$1012,M613):INDEX($I$5:$I$1012,N613))</f>
        <v>#N/A</v>
      </c>
    </row>
    <row r="614" spans="2:17" x14ac:dyDescent="0.25">
      <c r="B614" s="62">
        <v>41852</v>
      </c>
      <c r="C614" s="70">
        <v>42.86</v>
      </c>
      <c r="D614" s="69">
        <v>30926280</v>
      </c>
      <c r="E614" s="66" t="s">
        <v>81</v>
      </c>
      <c r="F614" s="16">
        <f t="shared" si="39"/>
        <v>399</v>
      </c>
      <c r="G614" s="67" cm="1">
        <f t="array" ref="G614">INDEX(Date,MATCH(ROWS($F$5:$F614),Helper,0))</f>
        <v>42159</v>
      </c>
      <c r="H614" s="85">
        <f>INDEX(Price,MATCH(ROWS($F$5:$F614),Helper,0))</f>
        <v>46.36</v>
      </c>
      <c r="I614" s="91">
        <f>INDEX(Volume,MATCH(ROWS($F$5:$F614),Helper,0))</f>
        <v>27474500</v>
      </c>
      <c r="J614" s="97">
        <f>ROWS($F$5:$F614)</f>
        <v>610</v>
      </c>
      <c r="M614" s="16" t="e">
        <f t="shared" si="40"/>
        <v>#N/A</v>
      </c>
      <c r="N614" s="16" t="e">
        <f t="shared" si="38"/>
        <v>#N/A</v>
      </c>
      <c r="O614" s="72" t="e">
        <f t="shared" ca="1" si="41"/>
        <v>#N/A</v>
      </c>
      <c r="P614" s="100" t="e">
        <f>AVERAGE(INDEX($H$5:$H$1012,M614):INDEX($H$5:$H$1012,N614))</f>
        <v>#N/A</v>
      </c>
      <c r="Q614" s="101" t="e">
        <f>AVERAGE(INDEX($I$5:$I$1012,M614):INDEX($I$5:$I$1012,N614))</f>
        <v>#N/A</v>
      </c>
    </row>
    <row r="615" spans="2:17" x14ac:dyDescent="0.25">
      <c r="B615" s="62">
        <v>41851</v>
      </c>
      <c r="C615" s="70">
        <v>43.16</v>
      </c>
      <c r="D615" s="69">
        <v>31527670</v>
      </c>
      <c r="E615" s="66" t="s">
        <v>81</v>
      </c>
      <c r="F615" s="16">
        <f t="shared" si="39"/>
        <v>398</v>
      </c>
      <c r="G615" s="67" cm="1">
        <f t="array" ref="G615">INDEX(Date,MATCH(ROWS($F$5:$F615),Helper,0))</f>
        <v>42160</v>
      </c>
      <c r="H615" s="85">
        <f>INDEX(Price,MATCH(ROWS($F$5:$F615),Helper,0))</f>
        <v>46.14</v>
      </c>
      <c r="I615" s="91">
        <f>INDEX(Volume,MATCH(ROWS($F$5:$F615),Helper,0))</f>
        <v>25434870</v>
      </c>
      <c r="J615" s="97">
        <f>ROWS($F$5:$F615)</f>
        <v>611</v>
      </c>
      <c r="M615" s="16" t="e">
        <f t="shared" si="40"/>
        <v>#N/A</v>
      </c>
      <c r="N615" s="16" t="e">
        <f t="shared" si="38"/>
        <v>#N/A</v>
      </c>
      <c r="O615" s="72" t="e">
        <f t="shared" ca="1" si="41"/>
        <v>#N/A</v>
      </c>
      <c r="P615" s="100" t="e">
        <f>AVERAGE(INDEX($H$5:$H$1012,M615):INDEX($H$5:$H$1012,N615))</f>
        <v>#N/A</v>
      </c>
      <c r="Q615" s="101" t="e">
        <f>AVERAGE(INDEX($I$5:$I$1012,M615):INDEX($I$5:$I$1012,N615))</f>
        <v>#N/A</v>
      </c>
    </row>
    <row r="616" spans="2:17" x14ac:dyDescent="0.25">
      <c r="B616" s="62">
        <v>41850</v>
      </c>
      <c r="C616" s="70">
        <v>43.578499999999998</v>
      </c>
      <c r="D616" s="69">
        <v>31918500</v>
      </c>
      <c r="E616" s="66" t="s">
        <v>81</v>
      </c>
      <c r="F616" s="16">
        <f t="shared" si="39"/>
        <v>397</v>
      </c>
      <c r="G616" s="67" cm="1">
        <f t="array" ref="G616">INDEX(Date,MATCH(ROWS($F$5:$F616),Helper,0))</f>
        <v>42163</v>
      </c>
      <c r="H616" s="85">
        <f>INDEX(Price,MATCH(ROWS($F$5:$F616),Helper,0))</f>
        <v>45.73</v>
      </c>
      <c r="I616" s="91">
        <f>INDEX(Volume,MATCH(ROWS($F$5:$F616),Helper,0))</f>
        <v>22108100</v>
      </c>
      <c r="J616" s="97">
        <f>ROWS($F$5:$F616)</f>
        <v>612</v>
      </c>
      <c r="M616" s="16" t="e">
        <f t="shared" si="40"/>
        <v>#N/A</v>
      </c>
      <c r="N616" s="16" t="e">
        <f t="shared" si="38"/>
        <v>#N/A</v>
      </c>
      <c r="O616" s="72" t="e">
        <f t="shared" ca="1" si="41"/>
        <v>#N/A</v>
      </c>
      <c r="P616" s="100" t="e">
        <f>AVERAGE(INDEX($H$5:$H$1012,M616):INDEX($H$5:$H$1012,N616))</f>
        <v>#N/A</v>
      </c>
      <c r="Q616" s="101" t="e">
        <f>AVERAGE(INDEX($I$5:$I$1012,M616):INDEX($I$5:$I$1012,N616))</f>
        <v>#N/A</v>
      </c>
    </row>
    <row r="617" spans="2:17" x14ac:dyDescent="0.25">
      <c r="B617" s="62">
        <v>41849</v>
      </c>
      <c r="C617" s="70">
        <v>43.884999999999998</v>
      </c>
      <c r="D617" s="69">
        <v>27755840</v>
      </c>
      <c r="E617" s="66" t="s">
        <v>81</v>
      </c>
      <c r="F617" s="16">
        <f t="shared" si="39"/>
        <v>396</v>
      </c>
      <c r="G617" s="67" cm="1">
        <f t="array" ref="G617">INDEX(Date,MATCH(ROWS($F$5:$F617),Helper,0))</f>
        <v>42164</v>
      </c>
      <c r="H617" s="85">
        <f>INDEX(Price,MATCH(ROWS($F$5:$F617),Helper,0))</f>
        <v>45.65</v>
      </c>
      <c r="I617" s="91">
        <f>INDEX(Volume,MATCH(ROWS($F$5:$F617),Helper,0))</f>
        <v>24395800</v>
      </c>
      <c r="J617" s="97">
        <f>ROWS($F$5:$F617)</f>
        <v>613</v>
      </c>
      <c r="M617" s="16" t="e">
        <f t="shared" si="40"/>
        <v>#N/A</v>
      </c>
      <c r="N617" s="16" t="e">
        <f t="shared" si="38"/>
        <v>#N/A</v>
      </c>
      <c r="O617" s="72" t="e">
        <f t="shared" ca="1" si="41"/>
        <v>#N/A</v>
      </c>
      <c r="P617" s="100" t="e">
        <f>AVERAGE(INDEX($H$5:$H$1012,M617):INDEX($H$5:$H$1012,N617))</f>
        <v>#N/A</v>
      </c>
      <c r="Q617" s="101" t="e">
        <f>AVERAGE(INDEX($I$5:$I$1012,M617):INDEX($I$5:$I$1012,N617))</f>
        <v>#N/A</v>
      </c>
    </row>
    <row r="618" spans="2:17" x14ac:dyDescent="0.25">
      <c r="B618" s="62">
        <v>41848</v>
      </c>
      <c r="C618" s="70">
        <v>43.97</v>
      </c>
      <c r="D618" s="69">
        <v>29650540</v>
      </c>
      <c r="E618" s="66" t="s">
        <v>81</v>
      </c>
      <c r="F618" s="16">
        <f t="shared" si="39"/>
        <v>395</v>
      </c>
      <c r="G618" s="67" cm="1">
        <f t="array" ref="G618">INDEX(Date,MATCH(ROWS($F$5:$F618),Helper,0))</f>
        <v>42165</v>
      </c>
      <c r="H618" s="85">
        <f>INDEX(Price,MATCH(ROWS($F$5:$F618),Helper,0))</f>
        <v>46.61</v>
      </c>
      <c r="I618" s="91">
        <f>INDEX(Volume,MATCH(ROWS($F$5:$F618),Helper,0))</f>
        <v>28416030</v>
      </c>
      <c r="J618" s="97">
        <f>ROWS($F$5:$F618)</f>
        <v>614</v>
      </c>
      <c r="M618" s="16" t="e">
        <f t="shared" si="40"/>
        <v>#N/A</v>
      </c>
      <c r="N618" s="16" t="e">
        <f t="shared" si="38"/>
        <v>#N/A</v>
      </c>
      <c r="O618" s="72" t="e">
        <f t="shared" ca="1" si="41"/>
        <v>#N/A</v>
      </c>
      <c r="P618" s="100" t="e">
        <f>AVERAGE(INDEX($H$5:$H$1012,M618):INDEX($H$5:$H$1012,N618))</f>
        <v>#N/A</v>
      </c>
      <c r="Q618" s="101" t="e">
        <f>AVERAGE(INDEX($I$5:$I$1012,M618):INDEX($I$5:$I$1012,N618))</f>
        <v>#N/A</v>
      </c>
    </row>
    <row r="619" spans="2:17" x14ac:dyDescent="0.25">
      <c r="B619" s="62">
        <v>41845</v>
      </c>
      <c r="C619" s="70">
        <v>44.5</v>
      </c>
      <c r="D619" s="69">
        <v>26700810</v>
      </c>
      <c r="E619" s="66" t="s">
        <v>81</v>
      </c>
      <c r="F619" s="16">
        <f t="shared" si="39"/>
        <v>394</v>
      </c>
      <c r="G619" s="67" cm="1">
        <f t="array" ref="G619">INDEX(Date,MATCH(ROWS($F$5:$F619),Helper,0))</f>
        <v>42166</v>
      </c>
      <c r="H619" s="85">
        <f>INDEX(Price,MATCH(ROWS($F$5:$F619),Helper,0))</f>
        <v>46.44</v>
      </c>
      <c r="I619" s="91">
        <f>INDEX(Volume,MATCH(ROWS($F$5:$F619),Helper,0))</f>
        <v>27290100</v>
      </c>
      <c r="J619" s="97">
        <f>ROWS($F$5:$F619)</f>
        <v>615</v>
      </c>
      <c r="M619" s="16" t="e">
        <f t="shared" si="40"/>
        <v>#N/A</v>
      </c>
      <c r="N619" s="16" t="e">
        <f t="shared" si="38"/>
        <v>#N/A</v>
      </c>
      <c r="O619" s="72" t="e">
        <f t="shared" ca="1" si="41"/>
        <v>#N/A</v>
      </c>
      <c r="P619" s="100" t="e">
        <f>AVERAGE(INDEX($H$5:$H$1012,M619):INDEX($H$5:$H$1012,N619))</f>
        <v>#N/A</v>
      </c>
      <c r="Q619" s="101" t="e">
        <f>AVERAGE(INDEX($I$5:$I$1012,M619):INDEX($I$5:$I$1012,N619))</f>
        <v>#N/A</v>
      </c>
    </row>
    <row r="620" spans="2:17" x14ac:dyDescent="0.25">
      <c r="B620" s="62">
        <v>41844</v>
      </c>
      <c r="C620" s="70">
        <v>44.4</v>
      </c>
      <c r="D620" s="69">
        <v>30692230</v>
      </c>
      <c r="E620" s="66" t="s">
        <v>81</v>
      </c>
      <c r="F620" s="16">
        <f t="shared" si="39"/>
        <v>393</v>
      </c>
      <c r="G620" s="67" cm="1">
        <f t="array" ref="G620">INDEX(Date,MATCH(ROWS($F$5:$F620),Helper,0))</f>
        <v>42167</v>
      </c>
      <c r="H620" s="85">
        <f>INDEX(Price,MATCH(ROWS($F$5:$F620),Helper,0))</f>
        <v>45.97</v>
      </c>
      <c r="I620" s="91">
        <f>INDEX(Volume,MATCH(ROWS($F$5:$F620),Helper,0))</f>
        <v>23916080</v>
      </c>
      <c r="J620" s="97">
        <f>ROWS($F$5:$F620)</f>
        <v>616</v>
      </c>
      <c r="M620" s="16" t="e">
        <f t="shared" si="40"/>
        <v>#N/A</v>
      </c>
      <c r="N620" s="16" t="e">
        <f t="shared" si="38"/>
        <v>#N/A</v>
      </c>
      <c r="O620" s="72" t="e">
        <f t="shared" ca="1" si="41"/>
        <v>#N/A</v>
      </c>
      <c r="P620" s="100" t="e">
        <f>AVERAGE(INDEX($H$5:$H$1012,M620):INDEX($H$5:$H$1012,N620))</f>
        <v>#N/A</v>
      </c>
      <c r="Q620" s="101" t="e">
        <f>AVERAGE(INDEX($I$5:$I$1012,M620):INDEX($I$5:$I$1012,N620))</f>
        <v>#N/A</v>
      </c>
    </row>
    <row r="621" spans="2:17" x14ac:dyDescent="0.25">
      <c r="B621" s="62">
        <v>41843</v>
      </c>
      <c r="C621" s="70">
        <v>44.87</v>
      </c>
      <c r="D621" s="69">
        <v>52352270</v>
      </c>
      <c r="E621" s="66" t="s">
        <v>81</v>
      </c>
      <c r="F621" s="16">
        <f t="shared" si="39"/>
        <v>392</v>
      </c>
      <c r="G621" s="67" cm="1">
        <f t="array" ref="G621">INDEX(Date,MATCH(ROWS($F$5:$F621),Helper,0))</f>
        <v>42170</v>
      </c>
      <c r="H621" s="85">
        <f>INDEX(Price,MATCH(ROWS($F$5:$F621),Helper,0))</f>
        <v>45.475000000000001</v>
      </c>
      <c r="I621" s="91">
        <f>INDEX(Volume,MATCH(ROWS($F$5:$F621),Helper,0))</f>
        <v>33227000</v>
      </c>
      <c r="J621" s="97">
        <f>ROWS($F$5:$F621)</f>
        <v>617</v>
      </c>
      <c r="M621" s="16" t="e">
        <f t="shared" si="40"/>
        <v>#N/A</v>
      </c>
      <c r="N621" s="16" t="e">
        <f t="shared" si="38"/>
        <v>#N/A</v>
      </c>
      <c r="O621" s="72" t="e">
        <f t="shared" ca="1" si="41"/>
        <v>#N/A</v>
      </c>
      <c r="P621" s="100" t="e">
        <f>AVERAGE(INDEX($H$5:$H$1012,M621):INDEX($H$5:$H$1012,N621))</f>
        <v>#N/A</v>
      </c>
      <c r="Q621" s="101" t="e">
        <f>AVERAGE(INDEX($I$5:$I$1012,M621):INDEX($I$5:$I$1012,N621))</f>
        <v>#N/A</v>
      </c>
    </row>
    <row r="622" spans="2:17" x14ac:dyDescent="0.25">
      <c r="B622" s="62">
        <v>41842</v>
      </c>
      <c r="C622" s="70">
        <v>44.83</v>
      </c>
      <c r="D622" s="69">
        <v>42589920</v>
      </c>
      <c r="E622" s="66" t="s">
        <v>81</v>
      </c>
      <c r="F622" s="16">
        <f t="shared" si="39"/>
        <v>391</v>
      </c>
      <c r="G622" s="67" cm="1">
        <f t="array" ref="G622">INDEX(Date,MATCH(ROWS($F$5:$F622),Helper,0))</f>
        <v>42171</v>
      </c>
      <c r="H622" s="85">
        <f>INDEX(Price,MATCH(ROWS($F$5:$F622),Helper,0))</f>
        <v>45.83</v>
      </c>
      <c r="I622" s="91">
        <f>INDEX(Volume,MATCH(ROWS($F$5:$F622),Helper,0))</f>
        <v>26895950</v>
      </c>
      <c r="J622" s="97">
        <f>ROWS($F$5:$F622)</f>
        <v>618</v>
      </c>
      <c r="M622" s="16" t="e">
        <f t="shared" si="40"/>
        <v>#N/A</v>
      </c>
      <c r="N622" s="16" t="e">
        <f t="shared" si="38"/>
        <v>#N/A</v>
      </c>
      <c r="O622" s="72" t="e">
        <f t="shared" ca="1" si="41"/>
        <v>#N/A</v>
      </c>
      <c r="P622" s="100" t="e">
        <f>AVERAGE(INDEX($H$5:$H$1012,M622):INDEX($H$5:$H$1012,N622))</f>
        <v>#N/A</v>
      </c>
      <c r="Q622" s="101" t="e">
        <f>AVERAGE(INDEX($I$5:$I$1012,M622):INDEX($I$5:$I$1012,N622))</f>
        <v>#N/A</v>
      </c>
    </row>
    <row r="623" spans="2:17" x14ac:dyDescent="0.25">
      <c r="B623" s="62">
        <v>41841</v>
      </c>
      <c r="C623" s="70">
        <v>44.835000000000001</v>
      </c>
      <c r="D623" s="69">
        <v>37569630</v>
      </c>
      <c r="E623" s="66" t="s">
        <v>81</v>
      </c>
      <c r="F623" s="16">
        <f t="shared" si="39"/>
        <v>390</v>
      </c>
      <c r="G623" s="67" cm="1">
        <f t="array" ref="G623">INDEX(Date,MATCH(ROWS($F$5:$F623),Helper,0))</f>
        <v>42172</v>
      </c>
      <c r="H623" s="85">
        <f>INDEX(Price,MATCH(ROWS($F$5:$F623),Helper,0))</f>
        <v>45.97</v>
      </c>
      <c r="I623" s="91">
        <f>INDEX(Volume,MATCH(ROWS($F$5:$F623),Helper,0))</f>
        <v>28683290</v>
      </c>
      <c r="J623" s="97">
        <f>ROWS($F$5:$F623)</f>
        <v>619</v>
      </c>
      <c r="M623" s="16" t="e">
        <f t="shared" si="40"/>
        <v>#N/A</v>
      </c>
      <c r="N623" s="16" t="e">
        <f t="shared" si="38"/>
        <v>#N/A</v>
      </c>
      <c r="O623" s="72" t="e">
        <f t="shared" ca="1" si="41"/>
        <v>#N/A</v>
      </c>
      <c r="P623" s="100" t="e">
        <f>AVERAGE(INDEX($H$5:$H$1012,M623):INDEX($H$5:$H$1012,N623))</f>
        <v>#N/A</v>
      </c>
      <c r="Q623" s="101" t="e">
        <f>AVERAGE(INDEX($I$5:$I$1012,M623):INDEX($I$5:$I$1012,N623))</f>
        <v>#N/A</v>
      </c>
    </row>
    <row r="624" spans="2:17" x14ac:dyDescent="0.25">
      <c r="B624" s="62">
        <v>41838</v>
      </c>
      <c r="C624" s="70">
        <v>44.69</v>
      </c>
      <c r="D624" s="69">
        <v>43396060</v>
      </c>
      <c r="E624" s="66" t="s">
        <v>81</v>
      </c>
      <c r="F624" s="16">
        <f t="shared" si="39"/>
        <v>389</v>
      </c>
      <c r="G624" s="67" cm="1">
        <f t="array" ref="G624">INDEX(Date,MATCH(ROWS($F$5:$F624),Helper,0))</f>
        <v>42173</v>
      </c>
      <c r="H624" s="85">
        <f>INDEX(Price,MATCH(ROWS($F$5:$F624),Helper,0))</f>
        <v>46.72</v>
      </c>
      <c r="I624" s="91">
        <f>INDEX(Volume,MATCH(ROWS($F$5:$F624),Helper,0))</f>
        <v>32586480</v>
      </c>
      <c r="J624" s="97">
        <f>ROWS($F$5:$F624)</f>
        <v>620</v>
      </c>
      <c r="M624" s="16" t="e">
        <f t="shared" si="40"/>
        <v>#N/A</v>
      </c>
      <c r="N624" s="16" t="e">
        <f t="shared" si="38"/>
        <v>#N/A</v>
      </c>
      <c r="O624" s="72" t="e">
        <f t="shared" ca="1" si="41"/>
        <v>#N/A</v>
      </c>
      <c r="P624" s="100" t="e">
        <f>AVERAGE(INDEX($H$5:$H$1012,M624):INDEX($H$5:$H$1012,N624))</f>
        <v>#N/A</v>
      </c>
      <c r="Q624" s="101" t="e">
        <f>AVERAGE(INDEX($I$5:$I$1012,M624):INDEX($I$5:$I$1012,N624))</f>
        <v>#N/A</v>
      </c>
    </row>
    <row r="625" spans="2:17" x14ac:dyDescent="0.25">
      <c r="B625" s="62">
        <v>41837</v>
      </c>
      <c r="C625" s="70">
        <v>44.53</v>
      </c>
      <c r="D625" s="69">
        <v>82146080</v>
      </c>
      <c r="E625" s="66" t="s">
        <v>81</v>
      </c>
      <c r="F625" s="16">
        <f t="shared" si="39"/>
        <v>388</v>
      </c>
      <c r="G625" s="67" cm="1">
        <f t="array" ref="G625">INDEX(Date,MATCH(ROWS($F$5:$F625),Helper,0))</f>
        <v>42174</v>
      </c>
      <c r="H625" s="85">
        <f>INDEX(Price,MATCH(ROWS($F$5:$F625),Helper,0))</f>
        <v>46.1</v>
      </c>
      <c r="I625" s="91">
        <f>INDEX(Volume,MATCH(ROWS($F$5:$F625),Helper,0))</f>
        <v>63733110</v>
      </c>
      <c r="J625" s="97">
        <f>ROWS($F$5:$F625)</f>
        <v>621</v>
      </c>
      <c r="M625" s="16" t="e">
        <f t="shared" si="40"/>
        <v>#N/A</v>
      </c>
      <c r="N625" s="16" t="e">
        <f t="shared" si="38"/>
        <v>#N/A</v>
      </c>
      <c r="O625" s="72" t="e">
        <f t="shared" ca="1" si="41"/>
        <v>#N/A</v>
      </c>
      <c r="P625" s="100" t="e">
        <f>AVERAGE(INDEX($H$5:$H$1012,M625):INDEX($H$5:$H$1012,N625))</f>
        <v>#N/A</v>
      </c>
      <c r="Q625" s="101" t="e">
        <f>AVERAGE(INDEX($I$5:$I$1012,M625):INDEX($I$5:$I$1012,N625))</f>
        <v>#N/A</v>
      </c>
    </row>
    <row r="626" spans="2:17" x14ac:dyDescent="0.25">
      <c r="B626" s="62">
        <v>41836</v>
      </c>
      <c r="C626" s="70">
        <v>44.08</v>
      </c>
      <c r="D626" s="69">
        <v>63304860</v>
      </c>
      <c r="E626" s="66" t="s">
        <v>81</v>
      </c>
      <c r="F626" s="16">
        <f t="shared" si="39"/>
        <v>387</v>
      </c>
      <c r="G626" s="67" cm="1">
        <f t="array" ref="G626">INDEX(Date,MATCH(ROWS($F$5:$F626),Helper,0))</f>
        <v>42177</v>
      </c>
      <c r="H626" s="85">
        <f>INDEX(Price,MATCH(ROWS($F$5:$F626),Helper,0))</f>
        <v>46.23</v>
      </c>
      <c r="I626" s="91">
        <f>INDEX(Volume,MATCH(ROWS($F$5:$F626),Helper,0))</f>
        <v>20300480</v>
      </c>
      <c r="J626" s="97">
        <f>ROWS($F$5:$F626)</f>
        <v>622</v>
      </c>
      <c r="M626" s="16" t="e">
        <f t="shared" si="40"/>
        <v>#N/A</v>
      </c>
      <c r="N626" s="16" t="e">
        <f t="shared" si="38"/>
        <v>#N/A</v>
      </c>
      <c r="O626" s="72" t="e">
        <f t="shared" ca="1" si="41"/>
        <v>#N/A</v>
      </c>
      <c r="P626" s="100" t="e">
        <f>AVERAGE(INDEX($H$5:$H$1012,M626):INDEX($H$5:$H$1012,N626))</f>
        <v>#N/A</v>
      </c>
      <c r="Q626" s="101" t="e">
        <f>AVERAGE(INDEX($I$5:$I$1012,M626):INDEX($I$5:$I$1012,N626))</f>
        <v>#N/A</v>
      </c>
    </row>
    <row r="627" spans="2:17" x14ac:dyDescent="0.25">
      <c r="B627" s="62">
        <v>41835</v>
      </c>
      <c r="C627" s="70">
        <v>42.45</v>
      </c>
      <c r="D627" s="69">
        <v>28743300</v>
      </c>
      <c r="E627" s="66" t="s">
        <v>81</v>
      </c>
      <c r="F627" s="16">
        <f t="shared" si="39"/>
        <v>386</v>
      </c>
      <c r="G627" s="67" cm="1">
        <f t="array" ref="G627">INDEX(Date,MATCH(ROWS($F$5:$F627),Helper,0))</f>
        <v>42178</v>
      </c>
      <c r="H627" s="85">
        <f>INDEX(Price,MATCH(ROWS($F$5:$F627),Helper,0))</f>
        <v>45.91</v>
      </c>
      <c r="I627" s="91">
        <f>INDEX(Volume,MATCH(ROWS($F$5:$F627),Helper,0))</f>
        <v>25881850</v>
      </c>
      <c r="J627" s="97">
        <f>ROWS($F$5:$F627)</f>
        <v>623</v>
      </c>
      <c r="M627" s="16" t="e">
        <f t="shared" si="40"/>
        <v>#N/A</v>
      </c>
      <c r="N627" s="16" t="e">
        <f t="shared" si="38"/>
        <v>#N/A</v>
      </c>
      <c r="O627" s="72" t="e">
        <f t="shared" ca="1" si="41"/>
        <v>#N/A</v>
      </c>
      <c r="P627" s="100" t="e">
        <f>AVERAGE(INDEX($H$5:$H$1012,M627):INDEX($H$5:$H$1012,N627))</f>
        <v>#N/A</v>
      </c>
      <c r="Q627" s="101" t="e">
        <f>AVERAGE(INDEX($I$5:$I$1012,M627):INDEX($I$5:$I$1012,N627))</f>
        <v>#N/A</v>
      </c>
    </row>
    <row r="628" spans="2:17" x14ac:dyDescent="0.25">
      <c r="B628" s="62">
        <v>41834</v>
      </c>
      <c r="C628" s="70">
        <v>42.14</v>
      </c>
      <c r="D628" s="69">
        <v>21878810</v>
      </c>
      <c r="E628" s="66" t="s">
        <v>81</v>
      </c>
      <c r="F628" s="16">
        <f t="shared" si="39"/>
        <v>385</v>
      </c>
      <c r="G628" s="67" cm="1">
        <f t="array" ref="G628">INDEX(Date,MATCH(ROWS($F$5:$F628),Helper,0))</f>
        <v>42179</v>
      </c>
      <c r="H628" s="85">
        <f>INDEX(Price,MATCH(ROWS($F$5:$F628),Helper,0))</f>
        <v>45.634999999999998</v>
      </c>
      <c r="I628" s="91">
        <f>INDEX(Volume,MATCH(ROWS($F$5:$F628),Helper,0))</f>
        <v>34849400</v>
      </c>
      <c r="J628" s="97">
        <f>ROWS($F$5:$F628)</f>
        <v>624</v>
      </c>
      <c r="M628" s="16" t="e">
        <f t="shared" si="40"/>
        <v>#N/A</v>
      </c>
      <c r="N628" s="16" t="e">
        <f t="shared" si="38"/>
        <v>#N/A</v>
      </c>
      <c r="O628" s="72" t="e">
        <f t="shared" ca="1" si="41"/>
        <v>#N/A</v>
      </c>
      <c r="P628" s="100" t="e">
        <f>AVERAGE(INDEX($H$5:$H$1012,M628):INDEX($H$5:$H$1012,N628))</f>
        <v>#N/A</v>
      </c>
      <c r="Q628" s="101" t="e">
        <f>AVERAGE(INDEX($I$5:$I$1012,M628):INDEX($I$5:$I$1012,N628))</f>
        <v>#N/A</v>
      </c>
    </row>
    <row r="629" spans="2:17" x14ac:dyDescent="0.25">
      <c r="B629" s="62">
        <v>41831</v>
      </c>
      <c r="C629" s="70">
        <v>42.09</v>
      </c>
      <c r="D629" s="69">
        <v>24082750</v>
      </c>
      <c r="E629" s="66" t="s">
        <v>81</v>
      </c>
      <c r="F629" s="16">
        <f t="shared" si="39"/>
        <v>384</v>
      </c>
      <c r="G629" s="67" cm="1">
        <f t="array" ref="G629">INDEX(Date,MATCH(ROWS($F$5:$F629),Helper,0))</f>
        <v>42180</v>
      </c>
      <c r="H629" s="85">
        <f>INDEX(Price,MATCH(ROWS($F$5:$F629),Helper,0))</f>
        <v>45.65</v>
      </c>
      <c r="I629" s="91">
        <f>INDEX(Volume,MATCH(ROWS($F$5:$F629),Helper,0))</f>
        <v>20599990</v>
      </c>
      <c r="J629" s="97">
        <f>ROWS($F$5:$F629)</f>
        <v>625</v>
      </c>
      <c r="M629" s="16" t="e">
        <f t="shared" si="40"/>
        <v>#N/A</v>
      </c>
      <c r="N629" s="16" t="e">
        <f t="shared" si="38"/>
        <v>#N/A</v>
      </c>
      <c r="O629" s="72" t="e">
        <f t="shared" ca="1" si="41"/>
        <v>#N/A</v>
      </c>
      <c r="P629" s="100" t="e">
        <f>AVERAGE(INDEX($H$5:$H$1012,M629):INDEX($H$5:$H$1012,N629))</f>
        <v>#N/A</v>
      </c>
      <c r="Q629" s="101" t="e">
        <f>AVERAGE(INDEX($I$5:$I$1012,M629):INDEX($I$5:$I$1012,N629))</f>
        <v>#N/A</v>
      </c>
    </row>
    <row r="630" spans="2:17" x14ac:dyDescent="0.25">
      <c r="B630" s="62">
        <v>41830</v>
      </c>
      <c r="C630" s="70">
        <v>41.685000000000002</v>
      </c>
      <c r="D630" s="69">
        <v>21854010</v>
      </c>
      <c r="E630" s="66" t="s">
        <v>81</v>
      </c>
      <c r="F630" s="16">
        <f t="shared" si="39"/>
        <v>383</v>
      </c>
      <c r="G630" s="67" cm="1">
        <f t="array" ref="G630">INDEX(Date,MATCH(ROWS($F$5:$F630),Helper,0))</f>
        <v>42181</v>
      </c>
      <c r="H630" s="85">
        <f>INDEX(Price,MATCH(ROWS($F$5:$F630),Helper,0))</f>
        <v>45.26</v>
      </c>
      <c r="I630" s="91">
        <f>INDEX(Volume,MATCH(ROWS($F$5:$F630),Helper,0))</f>
        <v>49757070</v>
      </c>
      <c r="J630" s="97">
        <f>ROWS($F$5:$F630)</f>
        <v>626</v>
      </c>
      <c r="M630" s="16" t="e">
        <f t="shared" si="40"/>
        <v>#N/A</v>
      </c>
      <c r="N630" s="16" t="e">
        <f t="shared" si="38"/>
        <v>#N/A</v>
      </c>
      <c r="O630" s="72" t="e">
        <f t="shared" ca="1" si="41"/>
        <v>#N/A</v>
      </c>
      <c r="P630" s="100" t="e">
        <f>AVERAGE(INDEX($H$5:$H$1012,M630):INDEX($H$5:$H$1012,N630))</f>
        <v>#N/A</v>
      </c>
      <c r="Q630" s="101" t="e">
        <f>AVERAGE(INDEX($I$5:$I$1012,M630):INDEX($I$5:$I$1012,N630))</f>
        <v>#N/A</v>
      </c>
    </row>
    <row r="631" spans="2:17" x14ac:dyDescent="0.25">
      <c r="B631" s="62">
        <v>41829</v>
      </c>
      <c r="C631" s="70">
        <v>41.67</v>
      </c>
      <c r="D631" s="69">
        <v>18374910</v>
      </c>
      <c r="E631" s="66" t="s">
        <v>81</v>
      </c>
      <c r="F631" s="16">
        <f t="shared" si="39"/>
        <v>382</v>
      </c>
      <c r="G631" s="67" cm="1">
        <f t="array" ref="G631">INDEX(Date,MATCH(ROWS($F$5:$F631),Helper,0))</f>
        <v>42184</v>
      </c>
      <c r="H631" s="85">
        <f>INDEX(Price,MATCH(ROWS($F$5:$F631),Helper,0))</f>
        <v>44.37</v>
      </c>
      <c r="I631" s="91">
        <f>INDEX(Volume,MATCH(ROWS($F$5:$F631),Helper,0))</f>
        <v>34004400</v>
      </c>
      <c r="J631" s="97">
        <f>ROWS($F$5:$F631)</f>
        <v>627</v>
      </c>
      <c r="M631" s="16" t="e">
        <f t="shared" si="40"/>
        <v>#N/A</v>
      </c>
      <c r="N631" s="16" t="e">
        <f t="shared" si="38"/>
        <v>#N/A</v>
      </c>
      <c r="O631" s="72" t="e">
        <f t="shared" ca="1" si="41"/>
        <v>#N/A</v>
      </c>
      <c r="P631" s="100" t="e">
        <f>AVERAGE(INDEX($H$5:$H$1012,M631):INDEX($H$5:$H$1012,N631))</f>
        <v>#N/A</v>
      </c>
      <c r="Q631" s="101" t="e">
        <f>AVERAGE(INDEX($I$5:$I$1012,M631):INDEX($I$5:$I$1012,N631))</f>
        <v>#N/A</v>
      </c>
    </row>
    <row r="632" spans="2:17" x14ac:dyDescent="0.25">
      <c r="B632" s="62">
        <v>41828</v>
      </c>
      <c r="C632" s="70">
        <v>41.78</v>
      </c>
      <c r="D632" s="69">
        <v>31218210</v>
      </c>
      <c r="E632" s="66" t="s">
        <v>81</v>
      </c>
      <c r="F632" s="16">
        <f t="shared" si="39"/>
        <v>381</v>
      </c>
      <c r="G632" s="67" cm="1">
        <f t="array" ref="G632">INDEX(Date,MATCH(ROWS($F$5:$F632),Helper,0))</f>
        <v>42185</v>
      </c>
      <c r="H632" s="85">
        <f>INDEX(Price,MATCH(ROWS($F$5:$F632),Helper,0))</f>
        <v>44.15</v>
      </c>
      <c r="I632" s="91">
        <f>INDEX(Volume,MATCH(ROWS($F$5:$F632),Helper,0))</f>
        <v>35943040</v>
      </c>
      <c r="J632" s="97">
        <f>ROWS($F$5:$F632)</f>
        <v>628</v>
      </c>
      <c r="M632" s="16" t="e">
        <f t="shared" si="40"/>
        <v>#N/A</v>
      </c>
      <c r="N632" s="16" t="e">
        <f t="shared" si="38"/>
        <v>#N/A</v>
      </c>
      <c r="O632" s="72" t="e">
        <f t="shared" ca="1" si="41"/>
        <v>#N/A</v>
      </c>
      <c r="P632" s="100" t="e">
        <f>AVERAGE(INDEX($H$5:$H$1012,M632):INDEX($H$5:$H$1012,N632))</f>
        <v>#N/A</v>
      </c>
      <c r="Q632" s="101" t="e">
        <f>AVERAGE(INDEX($I$5:$I$1012,M632):INDEX($I$5:$I$1012,N632))</f>
        <v>#N/A</v>
      </c>
    </row>
    <row r="633" spans="2:17" x14ac:dyDescent="0.25">
      <c r="B633" s="62">
        <v>41827</v>
      </c>
      <c r="C633" s="70">
        <v>41.99</v>
      </c>
      <c r="D633" s="69">
        <v>21896680</v>
      </c>
      <c r="E633" s="66" t="s">
        <v>81</v>
      </c>
      <c r="F633" s="16">
        <f t="shared" si="39"/>
        <v>380</v>
      </c>
      <c r="G633" s="67" cm="1">
        <f t="array" ref="G633">INDEX(Date,MATCH(ROWS($F$5:$F633),Helper,0))</f>
        <v>42186</v>
      </c>
      <c r="H633" s="85">
        <f>INDEX(Price,MATCH(ROWS($F$5:$F633),Helper,0))</f>
        <v>44.445</v>
      </c>
      <c r="I633" s="91">
        <f>INDEX(Volume,MATCH(ROWS($F$5:$F633),Helper,0))</f>
        <v>28339610</v>
      </c>
      <c r="J633" s="97">
        <f>ROWS($F$5:$F633)</f>
        <v>629</v>
      </c>
      <c r="M633" s="16" t="e">
        <f t="shared" si="40"/>
        <v>#N/A</v>
      </c>
      <c r="N633" s="16" t="e">
        <f t="shared" si="38"/>
        <v>#N/A</v>
      </c>
      <c r="O633" s="72" t="e">
        <f t="shared" ca="1" si="41"/>
        <v>#N/A</v>
      </c>
      <c r="P633" s="100" t="e">
        <f>AVERAGE(INDEX($H$5:$H$1012,M633):INDEX($H$5:$H$1012,N633))</f>
        <v>#N/A</v>
      </c>
      <c r="Q633" s="101" t="e">
        <f>AVERAGE(INDEX($I$5:$I$1012,M633):INDEX($I$5:$I$1012,N633))</f>
        <v>#N/A</v>
      </c>
    </row>
    <row r="634" spans="2:17" x14ac:dyDescent="0.25">
      <c r="B634" s="62">
        <v>41823</v>
      </c>
      <c r="C634" s="70">
        <v>41.8</v>
      </c>
      <c r="D634" s="69">
        <v>15969310</v>
      </c>
      <c r="E634" s="66" t="s">
        <v>81</v>
      </c>
      <c r="F634" s="16">
        <f t="shared" si="39"/>
        <v>379</v>
      </c>
      <c r="G634" s="67" cm="1">
        <f t="array" ref="G634">INDEX(Date,MATCH(ROWS($F$5:$F634),Helper,0))</f>
        <v>42187</v>
      </c>
      <c r="H634" s="85">
        <f>INDEX(Price,MATCH(ROWS($F$5:$F634),Helper,0))</f>
        <v>44.4</v>
      </c>
      <c r="I634" s="91">
        <f>INDEX(Volume,MATCH(ROWS($F$5:$F634),Helper,0))</f>
        <v>21743250</v>
      </c>
      <c r="J634" s="97">
        <f>ROWS($F$5:$F634)</f>
        <v>630</v>
      </c>
      <c r="M634" s="16" t="e">
        <f t="shared" si="40"/>
        <v>#N/A</v>
      </c>
      <c r="N634" s="16" t="e">
        <f t="shared" si="38"/>
        <v>#N/A</v>
      </c>
      <c r="O634" s="72" t="e">
        <f t="shared" ca="1" si="41"/>
        <v>#N/A</v>
      </c>
      <c r="P634" s="100" t="e">
        <f>AVERAGE(INDEX($H$5:$H$1012,M634):INDEX($H$5:$H$1012,N634))</f>
        <v>#N/A</v>
      </c>
      <c r="Q634" s="101" t="e">
        <f>AVERAGE(INDEX($I$5:$I$1012,M634):INDEX($I$5:$I$1012,N634))</f>
        <v>#N/A</v>
      </c>
    </row>
    <row r="635" spans="2:17" x14ac:dyDescent="0.25">
      <c r="B635" s="62">
        <v>41822</v>
      </c>
      <c r="C635" s="70">
        <v>41.9</v>
      </c>
      <c r="D635" s="69">
        <v>20208090</v>
      </c>
      <c r="E635" s="66" t="s">
        <v>81</v>
      </c>
      <c r="F635" s="16">
        <f t="shared" si="39"/>
        <v>378</v>
      </c>
      <c r="G635" s="67" cm="1">
        <f t="array" ref="G635">INDEX(Date,MATCH(ROWS($F$5:$F635),Helper,0))</f>
        <v>42191</v>
      </c>
      <c r="H635" s="85">
        <f>INDEX(Price,MATCH(ROWS($F$5:$F635),Helper,0))</f>
        <v>44.39</v>
      </c>
      <c r="I635" s="91">
        <f>INDEX(Volume,MATCH(ROWS($F$5:$F635),Helper,0))</f>
        <v>23025750</v>
      </c>
      <c r="J635" s="97">
        <f>ROWS($F$5:$F635)</f>
        <v>631</v>
      </c>
      <c r="M635" s="16" t="e">
        <f t="shared" si="40"/>
        <v>#N/A</v>
      </c>
      <c r="N635" s="16" t="e">
        <f t="shared" si="38"/>
        <v>#N/A</v>
      </c>
      <c r="O635" s="72" t="e">
        <f t="shared" ca="1" si="41"/>
        <v>#N/A</v>
      </c>
      <c r="P635" s="100" t="e">
        <f>AVERAGE(INDEX($H$5:$H$1012,M635):INDEX($H$5:$H$1012,N635))</f>
        <v>#N/A</v>
      </c>
      <c r="Q635" s="101" t="e">
        <f>AVERAGE(INDEX($I$5:$I$1012,M635):INDEX($I$5:$I$1012,N635))</f>
        <v>#N/A</v>
      </c>
    </row>
    <row r="636" spans="2:17" x14ac:dyDescent="0.25">
      <c r="B636" s="62">
        <v>41821</v>
      </c>
      <c r="C636" s="70">
        <v>41.87</v>
      </c>
      <c r="D636" s="69">
        <v>26916950</v>
      </c>
      <c r="E636" s="66" t="s">
        <v>81</v>
      </c>
      <c r="F636" s="16">
        <f t="shared" si="39"/>
        <v>377</v>
      </c>
      <c r="G636" s="67" cm="1">
        <f t="array" ref="G636">INDEX(Date,MATCH(ROWS($F$5:$F636),Helper,0))</f>
        <v>42192</v>
      </c>
      <c r="H636" s="85">
        <f>INDEX(Price,MATCH(ROWS($F$5:$F636),Helper,0))</f>
        <v>44.3</v>
      </c>
      <c r="I636" s="91">
        <f>INDEX(Volume,MATCH(ROWS($F$5:$F636),Helper,0))</f>
        <v>36420230</v>
      </c>
      <c r="J636" s="97">
        <f>ROWS($F$5:$F636)</f>
        <v>632</v>
      </c>
      <c r="M636" s="16" t="e">
        <f t="shared" si="40"/>
        <v>#N/A</v>
      </c>
      <c r="N636" s="16" t="e">
        <f t="shared" si="38"/>
        <v>#N/A</v>
      </c>
      <c r="O636" s="72" t="e">
        <f t="shared" ca="1" si="41"/>
        <v>#N/A</v>
      </c>
      <c r="P636" s="100" t="e">
        <f>AVERAGE(INDEX($H$5:$H$1012,M636):INDEX($H$5:$H$1012,N636))</f>
        <v>#N/A</v>
      </c>
      <c r="Q636" s="101" t="e">
        <f>AVERAGE(INDEX($I$5:$I$1012,M636):INDEX($I$5:$I$1012,N636))</f>
        <v>#N/A</v>
      </c>
    </row>
    <row r="637" spans="2:17" x14ac:dyDescent="0.25">
      <c r="B637" s="62">
        <v>41820</v>
      </c>
      <c r="C637" s="70">
        <v>41.7</v>
      </c>
      <c r="D637" s="69">
        <v>30790300</v>
      </c>
      <c r="E637" s="66" t="s">
        <v>81</v>
      </c>
      <c r="F637" s="16">
        <f t="shared" si="39"/>
        <v>376</v>
      </c>
      <c r="G637" s="67" cm="1">
        <f t="array" ref="G637">INDEX(Date,MATCH(ROWS($F$5:$F637),Helper,0))</f>
        <v>42193</v>
      </c>
      <c r="H637" s="85">
        <f>INDEX(Price,MATCH(ROWS($F$5:$F637),Helper,0))</f>
        <v>44.24</v>
      </c>
      <c r="I637" s="91">
        <f>INDEX(Volume,MATCH(ROWS($F$5:$F637),Helper,0))</f>
        <v>39761460</v>
      </c>
      <c r="J637" s="97">
        <f>ROWS($F$5:$F637)</f>
        <v>633</v>
      </c>
      <c r="M637" s="16" t="e">
        <f t="shared" si="40"/>
        <v>#N/A</v>
      </c>
      <c r="N637" s="16" t="e">
        <f t="shared" si="38"/>
        <v>#N/A</v>
      </c>
      <c r="O637" s="72" t="e">
        <f t="shared" ca="1" si="41"/>
        <v>#N/A</v>
      </c>
      <c r="P637" s="100" t="e">
        <f>AVERAGE(INDEX($H$5:$H$1012,M637):INDEX($H$5:$H$1012,N637))</f>
        <v>#N/A</v>
      </c>
      <c r="Q637" s="101" t="e">
        <f>AVERAGE(INDEX($I$5:$I$1012,M637):INDEX($I$5:$I$1012,N637))</f>
        <v>#N/A</v>
      </c>
    </row>
    <row r="638" spans="2:17" x14ac:dyDescent="0.25">
      <c r="B638" s="62">
        <v>41817</v>
      </c>
      <c r="C638" s="70">
        <v>42.25</v>
      </c>
      <c r="D638" s="69">
        <v>70385440</v>
      </c>
      <c r="E638" s="66" t="s">
        <v>81</v>
      </c>
      <c r="F638" s="16">
        <f t="shared" si="39"/>
        <v>375</v>
      </c>
      <c r="G638" s="67" cm="1">
        <f t="array" ref="G638">INDEX(Date,MATCH(ROWS($F$5:$F638),Helper,0))</f>
        <v>42194</v>
      </c>
      <c r="H638" s="85">
        <f>INDEX(Price,MATCH(ROWS($F$5:$F638),Helper,0))</f>
        <v>44.52</v>
      </c>
      <c r="I638" s="91">
        <f>INDEX(Volume,MATCH(ROWS($F$5:$F638),Helper,0))</f>
        <v>32404100</v>
      </c>
      <c r="J638" s="97">
        <f>ROWS($F$5:$F638)</f>
        <v>634</v>
      </c>
      <c r="M638" s="16" t="e">
        <f t="shared" si="40"/>
        <v>#N/A</v>
      </c>
      <c r="N638" s="16" t="e">
        <f t="shared" si="38"/>
        <v>#N/A</v>
      </c>
      <c r="O638" s="72" t="e">
        <f t="shared" ca="1" si="41"/>
        <v>#N/A</v>
      </c>
      <c r="P638" s="100" t="e">
        <f>AVERAGE(INDEX($H$5:$H$1012,M638):INDEX($H$5:$H$1012,N638))</f>
        <v>#N/A</v>
      </c>
      <c r="Q638" s="101" t="e">
        <f>AVERAGE(INDEX($I$5:$I$1012,M638):INDEX($I$5:$I$1012,N638))</f>
        <v>#N/A</v>
      </c>
    </row>
    <row r="639" spans="2:17" x14ac:dyDescent="0.25">
      <c r="B639" s="62">
        <v>41816</v>
      </c>
      <c r="C639" s="70">
        <v>41.72</v>
      </c>
      <c r="D639" s="69">
        <v>23604390</v>
      </c>
      <c r="E639" s="66" t="s">
        <v>81</v>
      </c>
      <c r="F639" s="16">
        <f t="shared" si="39"/>
        <v>374</v>
      </c>
      <c r="G639" s="67" cm="1">
        <f t="array" ref="G639">INDEX(Date,MATCH(ROWS($F$5:$F639),Helper,0))</f>
        <v>42195</v>
      </c>
      <c r="H639" s="85">
        <f>INDEX(Price,MATCH(ROWS($F$5:$F639),Helper,0))</f>
        <v>44.61</v>
      </c>
      <c r="I639" s="91">
        <f>INDEX(Volume,MATCH(ROWS($F$5:$F639),Helper,0))</f>
        <v>25365530</v>
      </c>
      <c r="J639" s="97">
        <f>ROWS($F$5:$F639)</f>
        <v>635</v>
      </c>
      <c r="M639" s="16" t="e">
        <f t="shared" si="40"/>
        <v>#N/A</v>
      </c>
      <c r="N639" s="16" t="e">
        <f t="shared" si="38"/>
        <v>#N/A</v>
      </c>
      <c r="O639" s="72" t="e">
        <f t="shared" ca="1" si="41"/>
        <v>#N/A</v>
      </c>
      <c r="P639" s="100" t="e">
        <f>AVERAGE(INDEX($H$5:$H$1012,M639):INDEX($H$5:$H$1012,N639))</f>
        <v>#N/A</v>
      </c>
      <c r="Q639" s="101" t="e">
        <f>AVERAGE(INDEX($I$5:$I$1012,M639):INDEX($I$5:$I$1012,N639))</f>
        <v>#N/A</v>
      </c>
    </row>
    <row r="640" spans="2:17" x14ac:dyDescent="0.25">
      <c r="B640" s="62">
        <v>41815</v>
      </c>
      <c r="C640" s="70">
        <v>42.03</v>
      </c>
      <c r="D640" s="69">
        <v>20038340</v>
      </c>
      <c r="E640" s="66" t="s">
        <v>81</v>
      </c>
      <c r="F640" s="16">
        <f t="shared" si="39"/>
        <v>373</v>
      </c>
      <c r="G640" s="67" cm="1">
        <f t="array" ref="G640">INDEX(Date,MATCH(ROWS($F$5:$F640),Helper,0))</f>
        <v>42198</v>
      </c>
      <c r="H640" s="85">
        <f>INDEX(Price,MATCH(ROWS($F$5:$F640),Helper,0))</f>
        <v>45.54</v>
      </c>
      <c r="I640" s="91">
        <f>INDEX(Volume,MATCH(ROWS($F$5:$F640),Helper,0))</f>
        <v>27875670</v>
      </c>
      <c r="J640" s="97">
        <f>ROWS($F$5:$F640)</f>
        <v>636</v>
      </c>
      <c r="M640" s="16" t="e">
        <f t="shared" si="40"/>
        <v>#N/A</v>
      </c>
      <c r="N640" s="16" t="e">
        <f t="shared" si="38"/>
        <v>#N/A</v>
      </c>
      <c r="O640" s="72" t="e">
        <f t="shared" ca="1" si="41"/>
        <v>#N/A</v>
      </c>
      <c r="P640" s="100" t="e">
        <f>AVERAGE(INDEX($H$5:$H$1012,M640):INDEX($H$5:$H$1012,N640))</f>
        <v>#N/A</v>
      </c>
      <c r="Q640" s="101" t="e">
        <f>AVERAGE(INDEX($I$5:$I$1012,M640):INDEX($I$5:$I$1012,N640))</f>
        <v>#N/A</v>
      </c>
    </row>
    <row r="641" spans="2:17" x14ac:dyDescent="0.25">
      <c r="B641" s="62">
        <v>41814</v>
      </c>
      <c r="C641" s="70">
        <v>41.744999999999997</v>
      </c>
      <c r="D641" s="69">
        <v>26499460</v>
      </c>
      <c r="E641" s="66" t="s">
        <v>81</v>
      </c>
      <c r="F641" s="16">
        <f t="shared" si="39"/>
        <v>372</v>
      </c>
      <c r="G641" s="67" cm="1">
        <f t="array" ref="G641">INDEX(Date,MATCH(ROWS($F$5:$F641),Helper,0))</f>
        <v>42199</v>
      </c>
      <c r="H641" s="85">
        <f>INDEX(Price,MATCH(ROWS($F$5:$F641),Helper,0))</f>
        <v>45.62</v>
      </c>
      <c r="I641" s="91">
        <f>INDEX(Volume,MATCH(ROWS($F$5:$F641),Helper,0))</f>
        <v>22865770</v>
      </c>
      <c r="J641" s="97">
        <f>ROWS($F$5:$F641)</f>
        <v>637</v>
      </c>
      <c r="M641" s="16" t="e">
        <f t="shared" si="40"/>
        <v>#N/A</v>
      </c>
      <c r="N641" s="16" t="e">
        <f t="shared" si="38"/>
        <v>#N/A</v>
      </c>
      <c r="O641" s="72" t="e">
        <f t="shared" ca="1" si="41"/>
        <v>#N/A</v>
      </c>
      <c r="P641" s="100" t="e">
        <f>AVERAGE(INDEX($H$5:$H$1012,M641):INDEX($H$5:$H$1012,N641))</f>
        <v>#N/A</v>
      </c>
      <c r="Q641" s="101" t="e">
        <f>AVERAGE(INDEX($I$5:$I$1012,M641):INDEX($I$5:$I$1012,N641))</f>
        <v>#N/A</v>
      </c>
    </row>
    <row r="642" spans="2:17" x14ac:dyDescent="0.25">
      <c r="B642" s="62">
        <v>41813</v>
      </c>
      <c r="C642" s="70">
        <v>41.99</v>
      </c>
      <c r="D642" s="69">
        <v>18731430</v>
      </c>
      <c r="E642" s="66" t="s">
        <v>81</v>
      </c>
      <c r="F642" s="16">
        <f t="shared" si="39"/>
        <v>371</v>
      </c>
      <c r="G642" s="67" cm="1">
        <f t="array" ref="G642">INDEX(Date,MATCH(ROWS($F$5:$F642),Helper,0))</f>
        <v>42200</v>
      </c>
      <c r="H642" s="85">
        <f>INDEX(Price,MATCH(ROWS($F$5:$F642),Helper,0))</f>
        <v>45.76</v>
      </c>
      <c r="I642" s="91">
        <f>INDEX(Volume,MATCH(ROWS($F$5:$F642),Helper,0))</f>
        <v>26619810</v>
      </c>
      <c r="J642" s="97">
        <f>ROWS($F$5:$F642)</f>
        <v>638</v>
      </c>
      <c r="M642" s="16" t="e">
        <f t="shared" si="40"/>
        <v>#N/A</v>
      </c>
      <c r="N642" s="16" t="e">
        <f t="shared" si="38"/>
        <v>#N/A</v>
      </c>
      <c r="O642" s="72" t="e">
        <f t="shared" ca="1" si="41"/>
        <v>#N/A</v>
      </c>
      <c r="P642" s="100" t="e">
        <f>AVERAGE(INDEX($H$5:$H$1012,M642):INDEX($H$5:$H$1012,N642))</f>
        <v>#N/A</v>
      </c>
      <c r="Q642" s="101" t="e">
        <f>AVERAGE(INDEX($I$5:$I$1012,M642):INDEX($I$5:$I$1012,N642))</f>
        <v>#N/A</v>
      </c>
    </row>
    <row r="643" spans="2:17" x14ac:dyDescent="0.25">
      <c r="B643" s="62">
        <v>41810</v>
      </c>
      <c r="C643" s="70">
        <v>41.68</v>
      </c>
      <c r="D643" s="69">
        <v>47760950</v>
      </c>
      <c r="E643" s="66" t="s">
        <v>81</v>
      </c>
      <c r="F643" s="16">
        <f t="shared" si="39"/>
        <v>370</v>
      </c>
      <c r="G643" s="67" cm="1">
        <f t="array" ref="G643">INDEX(Date,MATCH(ROWS($F$5:$F643),Helper,0))</f>
        <v>42201</v>
      </c>
      <c r="H643" s="85">
        <f>INDEX(Price,MATCH(ROWS($F$5:$F643),Helper,0))</f>
        <v>46.66</v>
      </c>
      <c r="I643" s="91">
        <f>INDEX(Volume,MATCH(ROWS($F$5:$F643),Helper,0))</f>
        <v>26254220</v>
      </c>
      <c r="J643" s="97">
        <f>ROWS($F$5:$F643)</f>
        <v>639</v>
      </c>
      <c r="M643" s="16" t="e">
        <f t="shared" si="40"/>
        <v>#N/A</v>
      </c>
      <c r="N643" s="16" t="e">
        <f t="shared" si="38"/>
        <v>#N/A</v>
      </c>
      <c r="O643" s="72" t="e">
        <f t="shared" ca="1" si="41"/>
        <v>#N/A</v>
      </c>
      <c r="P643" s="100" t="e">
        <f>AVERAGE(INDEX($H$5:$H$1012,M643):INDEX($H$5:$H$1012,N643))</f>
        <v>#N/A</v>
      </c>
      <c r="Q643" s="101" t="e">
        <f>AVERAGE(INDEX($I$5:$I$1012,M643):INDEX($I$5:$I$1012,N643))</f>
        <v>#N/A</v>
      </c>
    </row>
    <row r="644" spans="2:17" x14ac:dyDescent="0.25">
      <c r="B644" s="62">
        <v>41809</v>
      </c>
      <c r="C644" s="70">
        <v>41.51</v>
      </c>
      <c r="D644" s="69">
        <v>19828190</v>
      </c>
      <c r="E644" s="66" t="s">
        <v>81</v>
      </c>
      <c r="F644" s="16">
        <f t="shared" si="39"/>
        <v>369</v>
      </c>
      <c r="G644" s="67" cm="1">
        <f t="array" ref="G644">INDEX(Date,MATCH(ROWS($F$5:$F644),Helper,0))</f>
        <v>42202</v>
      </c>
      <c r="H644" s="85">
        <f>INDEX(Price,MATCH(ROWS($F$5:$F644),Helper,0))</f>
        <v>46.62</v>
      </c>
      <c r="I644" s="91">
        <f>INDEX(Volume,MATCH(ROWS($F$5:$F644),Helper,0))</f>
        <v>29454740</v>
      </c>
      <c r="J644" s="97">
        <f>ROWS($F$5:$F644)</f>
        <v>640</v>
      </c>
      <c r="M644" s="16" t="e">
        <f t="shared" si="40"/>
        <v>#N/A</v>
      </c>
      <c r="N644" s="16" t="e">
        <f t="shared" si="38"/>
        <v>#N/A</v>
      </c>
      <c r="O644" s="72" t="e">
        <f t="shared" ca="1" si="41"/>
        <v>#N/A</v>
      </c>
      <c r="P644" s="100" t="e">
        <f>AVERAGE(INDEX($H$5:$H$1012,M644):INDEX($H$5:$H$1012,N644))</f>
        <v>#N/A</v>
      </c>
      <c r="Q644" s="101" t="e">
        <f>AVERAGE(INDEX($I$5:$I$1012,M644):INDEX($I$5:$I$1012,N644))</f>
        <v>#N/A</v>
      </c>
    </row>
    <row r="645" spans="2:17" x14ac:dyDescent="0.25">
      <c r="B645" s="62">
        <v>41808</v>
      </c>
      <c r="C645" s="70">
        <v>41.65</v>
      </c>
      <c r="D645" s="69">
        <v>27053740</v>
      </c>
      <c r="E645" s="66" t="s">
        <v>81</v>
      </c>
      <c r="F645" s="16">
        <f t="shared" si="39"/>
        <v>368</v>
      </c>
      <c r="G645" s="67" cm="1">
        <f t="array" ref="G645">INDEX(Date,MATCH(ROWS($F$5:$F645),Helper,0))</f>
        <v>42205</v>
      </c>
      <c r="H645" s="85">
        <f>INDEX(Price,MATCH(ROWS($F$5:$F645),Helper,0))</f>
        <v>46.92</v>
      </c>
      <c r="I645" s="91">
        <f>INDEX(Volume,MATCH(ROWS($F$5:$F645),Helper,0))</f>
        <v>30607770</v>
      </c>
      <c r="J645" s="97">
        <f>ROWS($F$5:$F645)</f>
        <v>641</v>
      </c>
      <c r="M645" s="16" t="e">
        <f t="shared" si="40"/>
        <v>#N/A</v>
      </c>
      <c r="N645" s="16" t="e">
        <f t="shared" si="38"/>
        <v>#N/A</v>
      </c>
      <c r="O645" s="72" t="e">
        <f t="shared" ca="1" si="41"/>
        <v>#N/A</v>
      </c>
      <c r="P645" s="100" t="e">
        <f>AVERAGE(INDEX($H$5:$H$1012,M645):INDEX($H$5:$H$1012,N645))</f>
        <v>#N/A</v>
      </c>
      <c r="Q645" s="101" t="e">
        <f>AVERAGE(INDEX($I$5:$I$1012,M645):INDEX($I$5:$I$1012,N645))</f>
        <v>#N/A</v>
      </c>
    </row>
    <row r="646" spans="2:17" x14ac:dyDescent="0.25">
      <c r="B646" s="62">
        <v>41807</v>
      </c>
      <c r="C646" s="70">
        <v>41.68</v>
      </c>
      <c r="D646" s="69">
        <v>22473060</v>
      </c>
      <c r="E646" s="66" t="s">
        <v>81</v>
      </c>
      <c r="F646" s="16">
        <f t="shared" si="39"/>
        <v>367</v>
      </c>
      <c r="G646" s="67" cm="1">
        <f t="array" ref="G646">INDEX(Date,MATCH(ROWS($F$5:$F646),Helper,0))</f>
        <v>42206</v>
      </c>
      <c r="H646" s="85">
        <f>INDEX(Price,MATCH(ROWS($F$5:$F646),Helper,0))</f>
        <v>47.28</v>
      </c>
      <c r="I646" s="91">
        <f>INDEX(Volume,MATCH(ROWS($F$5:$F646),Helper,0))</f>
        <v>42211210</v>
      </c>
      <c r="J646" s="97">
        <f>ROWS($F$5:$F646)</f>
        <v>642</v>
      </c>
      <c r="M646" s="16" t="e">
        <f t="shared" si="40"/>
        <v>#N/A</v>
      </c>
      <c r="N646" s="16" t="e">
        <f t="shared" ref="N646:N709" si="42">MATCH(L646,$G$5:$G$1012,1)</f>
        <v>#N/A</v>
      </c>
      <c r="O646" s="72" t="e">
        <f t="shared" ca="1" si="41"/>
        <v>#N/A</v>
      </c>
      <c r="P646" s="100" t="e">
        <f>AVERAGE(INDEX($H$5:$H$1012,M646):INDEX($H$5:$H$1012,N646))</f>
        <v>#N/A</v>
      </c>
      <c r="Q646" s="101" t="e">
        <f>AVERAGE(INDEX($I$5:$I$1012,M646):INDEX($I$5:$I$1012,N646))</f>
        <v>#N/A</v>
      </c>
    </row>
    <row r="647" spans="2:17" x14ac:dyDescent="0.25">
      <c r="B647" s="62">
        <v>41806</v>
      </c>
      <c r="C647" s="70">
        <v>41.5</v>
      </c>
      <c r="D647" s="69">
        <v>24127410</v>
      </c>
      <c r="E647" s="66" t="s">
        <v>81</v>
      </c>
      <c r="F647" s="16">
        <f t="shared" ref="F647:F710" si="43">F646-1</f>
        <v>366</v>
      </c>
      <c r="G647" s="67" cm="1">
        <f t="array" ref="G647">INDEX(Date,MATCH(ROWS($F$5:$F647),Helper,0))</f>
        <v>42207</v>
      </c>
      <c r="H647" s="85">
        <f>INDEX(Price,MATCH(ROWS($F$5:$F647),Helper,0))</f>
        <v>45.54</v>
      </c>
      <c r="I647" s="91">
        <f>INDEX(Volume,MATCH(ROWS($F$5:$F647),Helper,0))</f>
        <v>59039160</v>
      </c>
      <c r="J647" s="97">
        <f>ROWS($F$5:$F647)</f>
        <v>643</v>
      </c>
      <c r="M647" s="16" t="e">
        <f t="shared" ref="M647:M710" si="44">N646+1</f>
        <v>#N/A</v>
      </c>
      <c r="N647" s="16" t="e">
        <f t="shared" si="42"/>
        <v>#N/A</v>
      </c>
      <c r="O647" s="72" t="e">
        <f t="shared" ref="O647:O710" ca="1" si="45">SUM(OFFSET($H$5,M647-$M$5,0,N647-N646, 1))</f>
        <v>#N/A</v>
      </c>
      <c r="P647" s="100" t="e">
        <f>AVERAGE(INDEX($H$5:$H$1012,M647):INDEX($H$5:$H$1012,N647))</f>
        <v>#N/A</v>
      </c>
      <c r="Q647" s="101" t="e">
        <f>AVERAGE(INDEX($I$5:$I$1012,M647):INDEX($I$5:$I$1012,N647))</f>
        <v>#N/A</v>
      </c>
    </row>
    <row r="648" spans="2:17" x14ac:dyDescent="0.25">
      <c r="B648" s="62">
        <v>41803</v>
      </c>
      <c r="C648" s="70">
        <v>41.23</v>
      </c>
      <c r="D648" s="69">
        <v>26305900</v>
      </c>
      <c r="E648" s="66" t="s">
        <v>81</v>
      </c>
      <c r="F648" s="16">
        <f t="shared" si="43"/>
        <v>365</v>
      </c>
      <c r="G648" s="67" cm="1">
        <f t="array" ref="G648">INDEX(Date,MATCH(ROWS($F$5:$F648),Helper,0))</f>
        <v>42208</v>
      </c>
      <c r="H648" s="85">
        <f>INDEX(Price,MATCH(ROWS($F$5:$F648),Helper,0))</f>
        <v>46.11</v>
      </c>
      <c r="I648" s="91">
        <f>INDEX(Volume,MATCH(ROWS($F$5:$F648),Helper,0))</f>
        <v>33708200</v>
      </c>
      <c r="J648" s="97">
        <f>ROWS($F$5:$F648)</f>
        <v>644</v>
      </c>
      <c r="M648" s="16" t="e">
        <f t="shared" si="44"/>
        <v>#N/A</v>
      </c>
      <c r="N648" s="16" t="e">
        <f t="shared" si="42"/>
        <v>#N/A</v>
      </c>
      <c r="O648" s="72" t="e">
        <f t="shared" ca="1" si="45"/>
        <v>#N/A</v>
      </c>
      <c r="P648" s="100" t="e">
        <f>AVERAGE(INDEX($H$5:$H$1012,M648):INDEX($H$5:$H$1012,N648))</f>
        <v>#N/A</v>
      </c>
      <c r="Q648" s="101" t="e">
        <f>AVERAGE(INDEX($I$5:$I$1012,M648):INDEX($I$5:$I$1012,N648))</f>
        <v>#N/A</v>
      </c>
    </row>
    <row r="649" spans="2:17" x14ac:dyDescent="0.25">
      <c r="B649" s="62">
        <v>41802</v>
      </c>
      <c r="C649" s="70">
        <v>40.58</v>
      </c>
      <c r="D649" s="69">
        <v>29812690</v>
      </c>
      <c r="E649" s="66" t="s">
        <v>81</v>
      </c>
      <c r="F649" s="16">
        <f t="shared" si="43"/>
        <v>364</v>
      </c>
      <c r="G649" s="67" cm="1">
        <f t="array" ref="G649">INDEX(Date,MATCH(ROWS($F$5:$F649),Helper,0))</f>
        <v>42209</v>
      </c>
      <c r="H649" s="85">
        <f>INDEX(Price,MATCH(ROWS($F$5:$F649),Helper,0))</f>
        <v>45.94</v>
      </c>
      <c r="I649" s="91">
        <f>INDEX(Volume,MATCH(ROWS($F$5:$F649),Helper,0))</f>
        <v>32304070</v>
      </c>
      <c r="J649" s="97">
        <f>ROWS($F$5:$F649)</f>
        <v>645</v>
      </c>
      <c r="M649" s="16" t="e">
        <f t="shared" si="44"/>
        <v>#N/A</v>
      </c>
      <c r="N649" s="16" t="e">
        <f t="shared" si="42"/>
        <v>#N/A</v>
      </c>
      <c r="O649" s="72" t="e">
        <f t="shared" ca="1" si="45"/>
        <v>#N/A</v>
      </c>
      <c r="P649" s="100" t="e">
        <f>AVERAGE(INDEX($H$5:$H$1012,M649):INDEX($H$5:$H$1012,N649))</f>
        <v>#N/A</v>
      </c>
      <c r="Q649" s="101" t="e">
        <f>AVERAGE(INDEX($I$5:$I$1012,M649):INDEX($I$5:$I$1012,N649))</f>
        <v>#N/A</v>
      </c>
    </row>
    <row r="650" spans="2:17" x14ac:dyDescent="0.25">
      <c r="B650" s="62">
        <v>41801</v>
      </c>
      <c r="C650" s="70">
        <v>40.86</v>
      </c>
      <c r="D650" s="69">
        <v>17635280</v>
      </c>
      <c r="E650" s="66" t="s">
        <v>81</v>
      </c>
      <c r="F650" s="16">
        <f t="shared" si="43"/>
        <v>363</v>
      </c>
      <c r="G650" s="67" cm="1">
        <f t="array" ref="G650">INDEX(Date,MATCH(ROWS($F$5:$F650),Helper,0))</f>
        <v>42212</v>
      </c>
      <c r="H650" s="85">
        <f>INDEX(Price,MATCH(ROWS($F$5:$F650),Helper,0))</f>
        <v>45.35</v>
      </c>
      <c r="I650" s="91">
        <f>INDEX(Volume,MATCH(ROWS($F$5:$F650),Helper,0))</f>
        <v>39472930</v>
      </c>
      <c r="J650" s="97">
        <f>ROWS($F$5:$F650)</f>
        <v>646</v>
      </c>
      <c r="M650" s="16" t="e">
        <f t="shared" si="44"/>
        <v>#N/A</v>
      </c>
      <c r="N650" s="16" t="e">
        <f t="shared" si="42"/>
        <v>#N/A</v>
      </c>
      <c r="O650" s="72" t="e">
        <f t="shared" ca="1" si="45"/>
        <v>#N/A</v>
      </c>
      <c r="P650" s="100" t="e">
        <f>AVERAGE(INDEX($H$5:$H$1012,M650):INDEX($H$5:$H$1012,N650))</f>
        <v>#N/A</v>
      </c>
      <c r="Q650" s="101" t="e">
        <f>AVERAGE(INDEX($I$5:$I$1012,M650):INDEX($I$5:$I$1012,N650))</f>
        <v>#N/A</v>
      </c>
    </row>
    <row r="651" spans="2:17" x14ac:dyDescent="0.25">
      <c r="B651" s="62">
        <v>41800</v>
      </c>
      <c r="C651" s="70">
        <v>41.11</v>
      </c>
      <c r="D651" s="69">
        <v>15002270</v>
      </c>
      <c r="E651" s="66" t="s">
        <v>81</v>
      </c>
      <c r="F651" s="16">
        <f t="shared" si="43"/>
        <v>362</v>
      </c>
      <c r="G651" s="67" cm="1">
        <f t="array" ref="G651">INDEX(Date,MATCH(ROWS($F$5:$F651),Helper,0))</f>
        <v>42213</v>
      </c>
      <c r="H651" s="85">
        <f>INDEX(Price,MATCH(ROWS($F$5:$F651),Helper,0))</f>
        <v>45.34</v>
      </c>
      <c r="I651" s="91">
        <f>INDEX(Volume,MATCH(ROWS($F$5:$F651),Helper,0))</f>
        <v>34309080</v>
      </c>
      <c r="J651" s="97">
        <f>ROWS($F$5:$F651)</f>
        <v>647</v>
      </c>
      <c r="M651" s="16" t="e">
        <f t="shared" si="44"/>
        <v>#N/A</v>
      </c>
      <c r="N651" s="16" t="e">
        <f t="shared" si="42"/>
        <v>#N/A</v>
      </c>
      <c r="O651" s="72" t="e">
        <f t="shared" ca="1" si="45"/>
        <v>#N/A</v>
      </c>
      <c r="P651" s="100" t="e">
        <f>AVERAGE(INDEX($H$5:$H$1012,M651):INDEX($H$5:$H$1012,N651))</f>
        <v>#N/A</v>
      </c>
      <c r="Q651" s="101" t="e">
        <f>AVERAGE(INDEX($I$5:$I$1012,M651):INDEX($I$5:$I$1012,N651))</f>
        <v>#N/A</v>
      </c>
    </row>
    <row r="652" spans="2:17" x14ac:dyDescent="0.25">
      <c r="B652" s="62">
        <v>41799</v>
      </c>
      <c r="C652" s="70">
        <v>41.27</v>
      </c>
      <c r="D652" s="69">
        <v>15011640</v>
      </c>
      <c r="E652" s="66" t="s">
        <v>81</v>
      </c>
      <c r="F652" s="16">
        <f t="shared" si="43"/>
        <v>361</v>
      </c>
      <c r="G652" s="67" cm="1">
        <f t="array" ref="G652">INDEX(Date,MATCH(ROWS($F$5:$F652),Helper,0))</f>
        <v>42214</v>
      </c>
      <c r="H652" s="85">
        <f>INDEX(Price,MATCH(ROWS($F$5:$F652),Helper,0))</f>
        <v>46.29</v>
      </c>
      <c r="I652" s="91">
        <f>INDEX(Volume,MATCH(ROWS($F$5:$F652),Helper,0))</f>
        <v>40924210</v>
      </c>
      <c r="J652" s="97">
        <f>ROWS($F$5:$F652)</f>
        <v>648</v>
      </c>
      <c r="M652" s="16" t="e">
        <f t="shared" si="44"/>
        <v>#N/A</v>
      </c>
      <c r="N652" s="16" t="e">
        <f t="shared" si="42"/>
        <v>#N/A</v>
      </c>
      <c r="O652" s="72" t="e">
        <f t="shared" ca="1" si="45"/>
        <v>#N/A</v>
      </c>
      <c r="P652" s="100" t="e">
        <f>AVERAGE(INDEX($H$5:$H$1012,M652):INDEX($H$5:$H$1012,N652))</f>
        <v>#N/A</v>
      </c>
      <c r="Q652" s="101" t="e">
        <f>AVERAGE(INDEX($I$5:$I$1012,M652):INDEX($I$5:$I$1012,N652))</f>
        <v>#N/A</v>
      </c>
    </row>
    <row r="653" spans="2:17" x14ac:dyDescent="0.25">
      <c r="B653" s="62">
        <v>41796</v>
      </c>
      <c r="C653" s="70">
        <v>41.48</v>
      </c>
      <c r="D653" s="69">
        <v>24042030</v>
      </c>
      <c r="E653" s="66" t="s">
        <v>81</v>
      </c>
      <c r="F653" s="16">
        <f t="shared" si="43"/>
        <v>360</v>
      </c>
      <c r="G653" s="67" cm="1">
        <f t="array" ref="G653">INDEX(Date,MATCH(ROWS($F$5:$F653),Helper,0))</f>
        <v>42215</v>
      </c>
      <c r="H653" s="85">
        <f>INDEX(Price,MATCH(ROWS($F$5:$F653),Helper,0))</f>
        <v>46.88</v>
      </c>
      <c r="I653" s="91">
        <f>INDEX(Volume,MATCH(ROWS($F$5:$F653),Helper,0))</f>
        <v>39755700</v>
      </c>
      <c r="J653" s="97">
        <f>ROWS($F$5:$F653)</f>
        <v>649</v>
      </c>
      <c r="M653" s="16" t="e">
        <f t="shared" si="44"/>
        <v>#N/A</v>
      </c>
      <c r="N653" s="16" t="e">
        <f t="shared" si="42"/>
        <v>#N/A</v>
      </c>
      <c r="O653" s="72" t="e">
        <f t="shared" ca="1" si="45"/>
        <v>#N/A</v>
      </c>
      <c r="P653" s="100" t="e">
        <f>AVERAGE(INDEX($H$5:$H$1012,M653):INDEX($H$5:$H$1012,N653))</f>
        <v>#N/A</v>
      </c>
      <c r="Q653" s="101" t="e">
        <f>AVERAGE(INDEX($I$5:$I$1012,M653):INDEX($I$5:$I$1012,N653))</f>
        <v>#N/A</v>
      </c>
    </row>
    <row r="654" spans="2:17" x14ac:dyDescent="0.25">
      <c r="B654" s="62">
        <v>41795</v>
      </c>
      <c r="C654" s="70">
        <v>41.21</v>
      </c>
      <c r="D654" s="69">
        <v>31839900</v>
      </c>
      <c r="E654" s="66" t="s">
        <v>81</v>
      </c>
      <c r="F654" s="16">
        <f t="shared" si="43"/>
        <v>359</v>
      </c>
      <c r="G654" s="67" cm="1">
        <f t="array" ref="G654">INDEX(Date,MATCH(ROWS($F$5:$F654),Helper,0))</f>
        <v>42216</v>
      </c>
      <c r="H654" s="85">
        <f>INDEX(Price,MATCH(ROWS($F$5:$F654),Helper,0))</f>
        <v>46.7</v>
      </c>
      <c r="I654" s="91">
        <f>INDEX(Volume,MATCH(ROWS($F$5:$F654),Helper,0))</f>
        <v>31192430</v>
      </c>
      <c r="J654" s="97">
        <f>ROWS($F$5:$F654)</f>
        <v>650</v>
      </c>
      <c r="M654" s="16" t="e">
        <f t="shared" si="44"/>
        <v>#N/A</v>
      </c>
      <c r="N654" s="16" t="e">
        <f t="shared" si="42"/>
        <v>#N/A</v>
      </c>
      <c r="O654" s="72" t="e">
        <f t="shared" ca="1" si="45"/>
        <v>#N/A</v>
      </c>
      <c r="P654" s="100" t="e">
        <f>AVERAGE(INDEX($H$5:$H$1012,M654):INDEX($H$5:$H$1012,N654))</f>
        <v>#N/A</v>
      </c>
      <c r="Q654" s="101" t="e">
        <f>AVERAGE(INDEX($I$5:$I$1012,M654):INDEX($I$5:$I$1012,N654))</f>
        <v>#N/A</v>
      </c>
    </row>
    <row r="655" spans="2:17" x14ac:dyDescent="0.25">
      <c r="B655" s="62">
        <v>41794</v>
      </c>
      <c r="C655" s="70">
        <v>40.32</v>
      </c>
      <c r="D655" s="69">
        <v>23198020</v>
      </c>
      <c r="E655" s="66" t="s">
        <v>81</v>
      </c>
      <c r="F655" s="16">
        <f t="shared" si="43"/>
        <v>358</v>
      </c>
      <c r="G655" s="67" cm="1">
        <f t="array" ref="G655">INDEX(Date,MATCH(ROWS($F$5:$F655),Helper,0))</f>
        <v>42219</v>
      </c>
      <c r="H655" s="85">
        <f>INDEX(Price,MATCH(ROWS($F$5:$F655),Helper,0))</f>
        <v>46.81</v>
      </c>
      <c r="I655" s="91">
        <f>INDEX(Volume,MATCH(ROWS($F$5:$F655),Helper,0))</f>
        <v>23919340</v>
      </c>
      <c r="J655" s="97">
        <f>ROWS($F$5:$F655)</f>
        <v>651</v>
      </c>
      <c r="M655" s="16" t="e">
        <f t="shared" si="44"/>
        <v>#N/A</v>
      </c>
      <c r="N655" s="16" t="e">
        <f t="shared" si="42"/>
        <v>#N/A</v>
      </c>
      <c r="O655" s="72" t="e">
        <f t="shared" ca="1" si="45"/>
        <v>#N/A</v>
      </c>
      <c r="P655" s="100" t="e">
        <f>AVERAGE(INDEX($H$5:$H$1012,M655):INDEX($H$5:$H$1012,N655))</f>
        <v>#N/A</v>
      </c>
      <c r="Q655" s="101" t="e">
        <f>AVERAGE(INDEX($I$5:$I$1012,M655):INDEX($I$5:$I$1012,N655))</f>
        <v>#N/A</v>
      </c>
    </row>
    <row r="656" spans="2:17" x14ac:dyDescent="0.25">
      <c r="B656" s="62">
        <v>41793</v>
      </c>
      <c r="C656" s="70">
        <v>40.29</v>
      </c>
      <c r="D656" s="69">
        <v>18041370</v>
      </c>
      <c r="E656" s="66" t="s">
        <v>81</v>
      </c>
      <c r="F656" s="16">
        <f t="shared" si="43"/>
        <v>357</v>
      </c>
      <c r="G656" s="67" cm="1">
        <f t="array" ref="G656">INDEX(Date,MATCH(ROWS($F$5:$F656),Helper,0))</f>
        <v>42220</v>
      </c>
      <c r="H656" s="85">
        <f>INDEX(Price,MATCH(ROWS($F$5:$F656),Helper,0))</f>
        <v>47.54</v>
      </c>
      <c r="I656" s="91">
        <f>INDEX(Volume,MATCH(ROWS($F$5:$F656),Helper,0))</f>
        <v>33306110</v>
      </c>
      <c r="J656" s="97">
        <f>ROWS($F$5:$F656)</f>
        <v>652</v>
      </c>
      <c r="M656" s="16" t="e">
        <f t="shared" si="44"/>
        <v>#N/A</v>
      </c>
      <c r="N656" s="16" t="e">
        <f t="shared" si="42"/>
        <v>#N/A</v>
      </c>
      <c r="O656" s="72" t="e">
        <f t="shared" ca="1" si="45"/>
        <v>#N/A</v>
      </c>
      <c r="P656" s="100" t="e">
        <f>AVERAGE(INDEX($H$5:$H$1012,M656):INDEX($H$5:$H$1012,N656))</f>
        <v>#N/A</v>
      </c>
      <c r="Q656" s="101" t="e">
        <f>AVERAGE(INDEX($I$5:$I$1012,M656):INDEX($I$5:$I$1012,N656))</f>
        <v>#N/A</v>
      </c>
    </row>
    <row r="657" spans="2:17" x14ac:dyDescent="0.25">
      <c r="B657" s="62">
        <v>41792</v>
      </c>
      <c r="C657" s="70">
        <v>40.79</v>
      </c>
      <c r="D657" s="69">
        <v>18493950</v>
      </c>
      <c r="E657" s="66" t="s">
        <v>81</v>
      </c>
      <c r="F657" s="16">
        <f t="shared" si="43"/>
        <v>356</v>
      </c>
      <c r="G657" s="67" cm="1">
        <f t="array" ref="G657">INDEX(Date,MATCH(ROWS($F$5:$F657),Helper,0))</f>
        <v>42221</v>
      </c>
      <c r="H657" s="85">
        <f>INDEX(Price,MATCH(ROWS($F$5:$F657),Helper,0))</f>
        <v>47.58</v>
      </c>
      <c r="I657" s="91">
        <f>INDEX(Volume,MATCH(ROWS($F$5:$F657),Helper,0))</f>
        <v>27003740</v>
      </c>
      <c r="J657" s="97">
        <f>ROWS($F$5:$F657)</f>
        <v>653</v>
      </c>
      <c r="M657" s="16" t="e">
        <f t="shared" si="44"/>
        <v>#N/A</v>
      </c>
      <c r="N657" s="16" t="e">
        <f t="shared" si="42"/>
        <v>#N/A</v>
      </c>
      <c r="O657" s="72" t="e">
        <f t="shared" ca="1" si="45"/>
        <v>#N/A</v>
      </c>
      <c r="P657" s="100" t="e">
        <f>AVERAGE(INDEX($H$5:$H$1012,M657):INDEX($H$5:$H$1012,N657))</f>
        <v>#N/A</v>
      </c>
      <c r="Q657" s="101" t="e">
        <f>AVERAGE(INDEX($I$5:$I$1012,M657):INDEX($I$5:$I$1012,N657))</f>
        <v>#N/A</v>
      </c>
    </row>
    <row r="658" spans="2:17" x14ac:dyDescent="0.25">
      <c r="B658" s="62">
        <v>41789</v>
      </c>
      <c r="C658" s="70">
        <v>40.94</v>
      </c>
      <c r="D658" s="69">
        <v>34564370</v>
      </c>
      <c r="E658" s="66" t="s">
        <v>81</v>
      </c>
      <c r="F658" s="16">
        <f t="shared" si="43"/>
        <v>355</v>
      </c>
      <c r="G658" s="67" cm="1">
        <f t="array" ref="G658">INDEX(Date,MATCH(ROWS($F$5:$F658),Helper,0))</f>
        <v>42222</v>
      </c>
      <c r="H658" s="85">
        <f>INDEX(Price,MATCH(ROWS($F$5:$F658),Helper,0))</f>
        <v>46.62</v>
      </c>
      <c r="I658" s="91">
        <f>INDEX(Volume,MATCH(ROWS($F$5:$F658),Helper,0))</f>
        <v>27344040</v>
      </c>
      <c r="J658" s="97">
        <f>ROWS($F$5:$F658)</f>
        <v>654</v>
      </c>
      <c r="M658" s="16" t="e">
        <f t="shared" si="44"/>
        <v>#N/A</v>
      </c>
      <c r="N658" s="16" t="e">
        <f t="shared" si="42"/>
        <v>#N/A</v>
      </c>
      <c r="O658" s="72" t="e">
        <f t="shared" ca="1" si="45"/>
        <v>#N/A</v>
      </c>
      <c r="P658" s="100" t="e">
        <f>AVERAGE(INDEX($H$5:$H$1012,M658):INDEX($H$5:$H$1012,N658))</f>
        <v>#N/A</v>
      </c>
      <c r="Q658" s="101" t="e">
        <f>AVERAGE(INDEX($I$5:$I$1012,M658):INDEX($I$5:$I$1012,N658))</f>
        <v>#N/A</v>
      </c>
    </row>
    <row r="659" spans="2:17" x14ac:dyDescent="0.25">
      <c r="B659" s="62">
        <v>41788</v>
      </c>
      <c r="C659" s="70">
        <v>40.340000000000003</v>
      </c>
      <c r="D659" s="69">
        <v>19887140</v>
      </c>
      <c r="E659" s="66" t="s">
        <v>81</v>
      </c>
      <c r="F659" s="16">
        <f t="shared" si="43"/>
        <v>354</v>
      </c>
      <c r="G659" s="67" cm="1">
        <f t="array" ref="G659">INDEX(Date,MATCH(ROWS($F$5:$F659),Helper,0))</f>
        <v>42223</v>
      </c>
      <c r="H659" s="85">
        <f>INDEX(Price,MATCH(ROWS($F$5:$F659),Helper,0))</f>
        <v>46.74</v>
      </c>
      <c r="I659" s="91">
        <f>INDEX(Volume,MATCH(ROWS($F$5:$F659),Helper,0))</f>
        <v>19158590</v>
      </c>
      <c r="J659" s="97">
        <f>ROWS($F$5:$F659)</f>
        <v>655</v>
      </c>
      <c r="M659" s="16" t="e">
        <f t="shared" si="44"/>
        <v>#N/A</v>
      </c>
      <c r="N659" s="16" t="e">
        <f t="shared" si="42"/>
        <v>#N/A</v>
      </c>
      <c r="O659" s="72" t="e">
        <f t="shared" ca="1" si="45"/>
        <v>#N/A</v>
      </c>
      <c r="P659" s="100" t="e">
        <f>AVERAGE(INDEX($H$5:$H$1012,M659):INDEX($H$5:$H$1012,N659))</f>
        <v>#N/A</v>
      </c>
      <c r="Q659" s="101" t="e">
        <f>AVERAGE(INDEX($I$5:$I$1012,M659):INDEX($I$5:$I$1012,N659))</f>
        <v>#N/A</v>
      </c>
    </row>
    <row r="660" spans="2:17" x14ac:dyDescent="0.25">
      <c r="B660" s="62">
        <v>41787</v>
      </c>
      <c r="C660" s="70">
        <v>40.01</v>
      </c>
      <c r="D660" s="69">
        <v>25711440</v>
      </c>
      <c r="E660" s="66" t="s">
        <v>81</v>
      </c>
      <c r="F660" s="16">
        <f t="shared" si="43"/>
        <v>353</v>
      </c>
      <c r="G660" s="67" cm="1">
        <f t="array" ref="G660">INDEX(Date,MATCH(ROWS($F$5:$F660),Helper,0))</f>
        <v>42226</v>
      </c>
      <c r="H660" s="85">
        <f>INDEX(Price,MATCH(ROWS($F$5:$F660),Helper,0))</f>
        <v>47.33</v>
      </c>
      <c r="I660" s="91">
        <f>INDEX(Volume,MATCH(ROWS($F$5:$F660),Helper,0))</f>
        <v>23045530</v>
      </c>
      <c r="J660" s="97">
        <f>ROWS($F$5:$F660)</f>
        <v>656</v>
      </c>
      <c r="M660" s="16" t="e">
        <f t="shared" si="44"/>
        <v>#N/A</v>
      </c>
      <c r="N660" s="16" t="e">
        <f t="shared" si="42"/>
        <v>#N/A</v>
      </c>
      <c r="O660" s="72" t="e">
        <f t="shared" ca="1" si="45"/>
        <v>#N/A</v>
      </c>
      <c r="P660" s="100" t="e">
        <f>AVERAGE(INDEX($H$5:$H$1012,M660):INDEX($H$5:$H$1012,N660))</f>
        <v>#N/A</v>
      </c>
      <c r="Q660" s="101" t="e">
        <f>AVERAGE(INDEX($I$5:$I$1012,M660):INDEX($I$5:$I$1012,N660))</f>
        <v>#N/A</v>
      </c>
    </row>
    <row r="661" spans="2:17" x14ac:dyDescent="0.25">
      <c r="B661" s="62">
        <v>41786</v>
      </c>
      <c r="C661" s="70">
        <v>40.19</v>
      </c>
      <c r="D661" s="69">
        <v>26160450</v>
      </c>
      <c r="E661" s="66" t="s">
        <v>81</v>
      </c>
      <c r="F661" s="16">
        <f t="shared" si="43"/>
        <v>352</v>
      </c>
      <c r="G661" s="67" cm="1">
        <f t="array" ref="G661">INDEX(Date,MATCH(ROWS($F$5:$F661),Helper,0))</f>
        <v>42227</v>
      </c>
      <c r="H661" s="85">
        <f>INDEX(Price,MATCH(ROWS($F$5:$F661),Helper,0))</f>
        <v>46.41</v>
      </c>
      <c r="I661" s="91">
        <f>INDEX(Volume,MATCH(ROWS($F$5:$F661),Helper,0))</f>
        <v>28757610</v>
      </c>
      <c r="J661" s="97">
        <f>ROWS($F$5:$F661)</f>
        <v>657</v>
      </c>
      <c r="M661" s="16" t="e">
        <f t="shared" si="44"/>
        <v>#N/A</v>
      </c>
      <c r="N661" s="16" t="e">
        <f t="shared" si="42"/>
        <v>#N/A</v>
      </c>
      <c r="O661" s="72" t="e">
        <f t="shared" ca="1" si="45"/>
        <v>#N/A</v>
      </c>
      <c r="P661" s="100" t="e">
        <f>AVERAGE(INDEX($H$5:$H$1012,M661):INDEX($H$5:$H$1012,N661))</f>
        <v>#N/A</v>
      </c>
      <c r="Q661" s="101" t="e">
        <f>AVERAGE(INDEX($I$5:$I$1012,M661):INDEX($I$5:$I$1012,N661))</f>
        <v>#N/A</v>
      </c>
    </row>
    <row r="662" spans="2:17" x14ac:dyDescent="0.25">
      <c r="B662" s="62">
        <v>41782</v>
      </c>
      <c r="C662" s="70">
        <v>40.119999999999997</v>
      </c>
      <c r="D662" s="69">
        <v>18013300</v>
      </c>
      <c r="E662" s="66" t="s">
        <v>81</v>
      </c>
      <c r="F662" s="16">
        <f t="shared" si="43"/>
        <v>351</v>
      </c>
      <c r="G662" s="67" cm="1">
        <f t="array" ref="G662">INDEX(Date,MATCH(ROWS($F$5:$F662),Helper,0))</f>
        <v>42228</v>
      </c>
      <c r="H662" s="85">
        <f>INDEX(Price,MATCH(ROWS($F$5:$F662),Helper,0))</f>
        <v>46.74</v>
      </c>
      <c r="I662" s="91">
        <f>INDEX(Volume,MATCH(ROWS($F$5:$F662),Helper,0))</f>
        <v>30184710</v>
      </c>
      <c r="J662" s="97">
        <f>ROWS($F$5:$F662)</f>
        <v>658</v>
      </c>
      <c r="M662" s="16" t="e">
        <f t="shared" si="44"/>
        <v>#N/A</v>
      </c>
      <c r="N662" s="16" t="e">
        <f t="shared" si="42"/>
        <v>#N/A</v>
      </c>
      <c r="O662" s="72" t="e">
        <f t="shared" ca="1" si="45"/>
        <v>#N/A</v>
      </c>
      <c r="P662" s="100" t="e">
        <f>AVERAGE(INDEX($H$5:$H$1012,M662):INDEX($H$5:$H$1012,N662))</f>
        <v>#N/A</v>
      </c>
      <c r="Q662" s="101" t="e">
        <f>AVERAGE(INDEX($I$5:$I$1012,M662):INDEX($I$5:$I$1012,N662))</f>
        <v>#N/A</v>
      </c>
    </row>
    <row r="663" spans="2:17" x14ac:dyDescent="0.25">
      <c r="B663" s="62">
        <v>41781</v>
      </c>
      <c r="C663" s="70">
        <v>40.1</v>
      </c>
      <c r="D663" s="69">
        <v>20201010</v>
      </c>
      <c r="E663" s="66" t="s">
        <v>81</v>
      </c>
      <c r="F663" s="16">
        <f t="shared" si="43"/>
        <v>350</v>
      </c>
      <c r="G663" s="67" cm="1">
        <f t="array" ref="G663">INDEX(Date,MATCH(ROWS($F$5:$F663),Helper,0))</f>
        <v>42229</v>
      </c>
      <c r="H663" s="85">
        <f>INDEX(Price,MATCH(ROWS($F$5:$F663),Helper,0))</f>
        <v>46.73</v>
      </c>
      <c r="I663" s="91">
        <f>INDEX(Volume,MATCH(ROWS($F$5:$F663),Helper,0))</f>
        <v>22612650</v>
      </c>
      <c r="J663" s="97">
        <f>ROWS($F$5:$F663)</f>
        <v>659</v>
      </c>
      <c r="M663" s="16" t="e">
        <f t="shared" si="44"/>
        <v>#N/A</v>
      </c>
      <c r="N663" s="16" t="e">
        <f t="shared" si="42"/>
        <v>#N/A</v>
      </c>
      <c r="O663" s="72" t="e">
        <f t="shared" ca="1" si="45"/>
        <v>#N/A</v>
      </c>
      <c r="P663" s="100" t="e">
        <f>AVERAGE(INDEX($H$5:$H$1012,M663):INDEX($H$5:$H$1012,N663))</f>
        <v>#N/A</v>
      </c>
      <c r="Q663" s="101" t="e">
        <f>AVERAGE(INDEX($I$5:$I$1012,M663):INDEX($I$5:$I$1012,N663))</f>
        <v>#N/A</v>
      </c>
    </row>
    <row r="664" spans="2:17" x14ac:dyDescent="0.25">
      <c r="B664" s="62">
        <v>41780</v>
      </c>
      <c r="C664" s="70">
        <v>40.35</v>
      </c>
      <c r="D664" s="69">
        <v>22377460</v>
      </c>
      <c r="E664" s="66" t="s">
        <v>81</v>
      </c>
      <c r="F664" s="16">
        <f t="shared" si="43"/>
        <v>349</v>
      </c>
      <c r="G664" s="67" cm="1">
        <f t="array" ref="G664">INDEX(Date,MATCH(ROWS($F$5:$F664),Helper,0))</f>
        <v>42230</v>
      </c>
      <c r="H664" s="85">
        <f>INDEX(Price,MATCH(ROWS($F$5:$F664),Helper,0))</f>
        <v>47</v>
      </c>
      <c r="I664" s="91">
        <f>INDEX(Volume,MATCH(ROWS($F$5:$F664),Helper,0))</f>
        <v>21460830</v>
      </c>
      <c r="J664" s="97">
        <f>ROWS($F$5:$F664)</f>
        <v>660</v>
      </c>
      <c r="M664" s="16" t="e">
        <f t="shared" si="44"/>
        <v>#N/A</v>
      </c>
      <c r="N664" s="16" t="e">
        <f t="shared" si="42"/>
        <v>#N/A</v>
      </c>
      <c r="O664" s="72" t="e">
        <f t="shared" ca="1" si="45"/>
        <v>#N/A</v>
      </c>
      <c r="P664" s="100" t="e">
        <f>AVERAGE(INDEX($H$5:$H$1012,M664):INDEX($H$5:$H$1012,N664))</f>
        <v>#N/A</v>
      </c>
      <c r="Q664" s="101" t="e">
        <f>AVERAGE(INDEX($I$5:$I$1012,M664):INDEX($I$5:$I$1012,N664))</f>
        <v>#N/A</v>
      </c>
    </row>
    <row r="665" spans="2:17" x14ac:dyDescent="0.25">
      <c r="B665" s="62">
        <v>41779</v>
      </c>
      <c r="C665" s="70">
        <v>39.68</v>
      </c>
      <c r="D665" s="69">
        <v>21318920</v>
      </c>
      <c r="E665" s="66" t="s">
        <v>81</v>
      </c>
      <c r="F665" s="16">
        <f t="shared" si="43"/>
        <v>348</v>
      </c>
      <c r="G665" s="67" cm="1">
        <f t="array" ref="G665">INDEX(Date,MATCH(ROWS($F$5:$F665),Helper,0))</f>
        <v>42233</v>
      </c>
      <c r="H665" s="85">
        <f>INDEX(Price,MATCH(ROWS($F$5:$F665),Helper,0))</f>
        <v>47.32</v>
      </c>
      <c r="I665" s="91">
        <f>INDEX(Volume,MATCH(ROWS($F$5:$F665),Helper,0))</f>
        <v>21039660</v>
      </c>
      <c r="J665" s="97">
        <f>ROWS($F$5:$F665)</f>
        <v>661</v>
      </c>
      <c r="M665" s="16" t="e">
        <f t="shared" si="44"/>
        <v>#N/A</v>
      </c>
      <c r="N665" s="16" t="e">
        <f t="shared" si="42"/>
        <v>#N/A</v>
      </c>
      <c r="O665" s="72" t="e">
        <f t="shared" ca="1" si="45"/>
        <v>#N/A</v>
      </c>
      <c r="P665" s="100" t="e">
        <f>AVERAGE(INDEX($H$5:$H$1012,M665):INDEX($H$5:$H$1012,N665))</f>
        <v>#N/A</v>
      </c>
      <c r="Q665" s="101" t="e">
        <f>AVERAGE(INDEX($I$5:$I$1012,M665):INDEX($I$5:$I$1012,N665))</f>
        <v>#N/A</v>
      </c>
    </row>
    <row r="666" spans="2:17" x14ac:dyDescent="0.25">
      <c r="B666" s="62">
        <v>41778</v>
      </c>
      <c r="C666" s="70">
        <v>39.75</v>
      </c>
      <c r="D666" s="69">
        <v>23640880</v>
      </c>
      <c r="E666" s="66" t="s">
        <v>81</v>
      </c>
      <c r="F666" s="16">
        <f t="shared" si="43"/>
        <v>347</v>
      </c>
      <c r="G666" s="67" cm="1">
        <f t="array" ref="G666">INDEX(Date,MATCH(ROWS($F$5:$F666),Helper,0))</f>
        <v>42234</v>
      </c>
      <c r="H666" s="85">
        <f>INDEX(Price,MATCH(ROWS($F$5:$F666),Helper,0))</f>
        <v>47.27</v>
      </c>
      <c r="I666" s="91">
        <f>INDEX(Volume,MATCH(ROWS($F$5:$F666),Helper,0))</f>
        <v>23572990</v>
      </c>
      <c r="J666" s="97">
        <f>ROWS($F$5:$F666)</f>
        <v>662</v>
      </c>
      <c r="M666" s="16" t="e">
        <f t="shared" si="44"/>
        <v>#N/A</v>
      </c>
      <c r="N666" s="16" t="e">
        <f t="shared" si="42"/>
        <v>#N/A</v>
      </c>
      <c r="O666" s="72" t="e">
        <f t="shared" ca="1" si="45"/>
        <v>#N/A</v>
      </c>
      <c r="P666" s="100" t="e">
        <f>AVERAGE(INDEX($H$5:$H$1012,M666):INDEX($H$5:$H$1012,N666))</f>
        <v>#N/A</v>
      </c>
      <c r="Q666" s="101" t="e">
        <f>AVERAGE(INDEX($I$5:$I$1012,M666):INDEX($I$5:$I$1012,N666))</f>
        <v>#N/A</v>
      </c>
    </row>
    <row r="667" spans="2:17" x14ac:dyDescent="0.25">
      <c r="B667" s="62">
        <v>41775</v>
      </c>
      <c r="C667" s="70">
        <v>39.83</v>
      </c>
      <c r="D667" s="69">
        <v>29867030</v>
      </c>
      <c r="E667" s="66" t="s">
        <v>81</v>
      </c>
      <c r="F667" s="16">
        <f t="shared" si="43"/>
        <v>346</v>
      </c>
      <c r="G667" s="67" cm="1">
        <f t="array" ref="G667">INDEX(Date,MATCH(ROWS($F$5:$F667),Helper,0))</f>
        <v>42235</v>
      </c>
      <c r="H667" s="85">
        <f>INDEX(Price,MATCH(ROWS($F$5:$F667),Helper,0))</f>
        <v>46.61</v>
      </c>
      <c r="I667" s="91">
        <f>INDEX(Volume,MATCH(ROWS($F$5:$F667),Helper,0))</f>
        <v>31472060</v>
      </c>
      <c r="J667" s="97">
        <f>ROWS($F$5:$F667)</f>
        <v>663</v>
      </c>
      <c r="M667" s="16" t="e">
        <f t="shared" si="44"/>
        <v>#N/A</v>
      </c>
      <c r="N667" s="16" t="e">
        <f t="shared" si="42"/>
        <v>#N/A</v>
      </c>
      <c r="O667" s="72" t="e">
        <f t="shared" ca="1" si="45"/>
        <v>#N/A</v>
      </c>
      <c r="P667" s="100" t="e">
        <f>AVERAGE(INDEX($H$5:$H$1012,M667):INDEX($H$5:$H$1012,N667))</f>
        <v>#N/A</v>
      </c>
      <c r="Q667" s="101" t="e">
        <f>AVERAGE(INDEX($I$5:$I$1012,M667):INDEX($I$5:$I$1012,N667))</f>
        <v>#N/A</v>
      </c>
    </row>
    <row r="668" spans="2:17" x14ac:dyDescent="0.25">
      <c r="B668" s="62">
        <v>41774</v>
      </c>
      <c r="C668" s="70">
        <v>39.6</v>
      </c>
      <c r="D668" s="69">
        <v>37717220</v>
      </c>
      <c r="E668" s="66" t="s">
        <v>81</v>
      </c>
      <c r="F668" s="16">
        <f t="shared" si="43"/>
        <v>345</v>
      </c>
      <c r="G668" s="67" cm="1">
        <f t="array" ref="G668">INDEX(Date,MATCH(ROWS($F$5:$F668),Helper,0))</f>
        <v>42236</v>
      </c>
      <c r="H668" s="85">
        <f>INDEX(Price,MATCH(ROWS($F$5:$F668),Helper,0))</f>
        <v>45.66</v>
      </c>
      <c r="I668" s="91">
        <f>INDEX(Volume,MATCH(ROWS($F$5:$F668),Helper,0))</f>
        <v>36176380</v>
      </c>
      <c r="J668" s="97">
        <f>ROWS($F$5:$F668)</f>
        <v>664</v>
      </c>
      <c r="M668" s="16" t="e">
        <f t="shared" si="44"/>
        <v>#N/A</v>
      </c>
      <c r="N668" s="16" t="e">
        <f t="shared" si="42"/>
        <v>#N/A</v>
      </c>
      <c r="O668" s="72" t="e">
        <f t="shared" ca="1" si="45"/>
        <v>#N/A</v>
      </c>
      <c r="P668" s="100" t="e">
        <f>AVERAGE(INDEX($H$5:$H$1012,M668):INDEX($H$5:$H$1012,N668))</f>
        <v>#N/A</v>
      </c>
      <c r="Q668" s="101" t="e">
        <f>AVERAGE(INDEX($I$5:$I$1012,M668):INDEX($I$5:$I$1012,N668))</f>
        <v>#N/A</v>
      </c>
    </row>
    <row r="669" spans="2:17" x14ac:dyDescent="0.25">
      <c r="B669" s="62">
        <v>41773</v>
      </c>
      <c r="C669" s="70">
        <v>40.24</v>
      </c>
      <c r="D669" s="69">
        <v>18803840</v>
      </c>
      <c r="E669" s="66" t="s">
        <v>81</v>
      </c>
      <c r="F669" s="16">
        <f t="shared" si="43"/>
        <v>344</v>
      </c>
      <c r="G669" s="67" cm="1">
        <f t="array" ref="G669">INDEX(Date,MATCH(ROWS($F$5:$F669),Helper,0))</f>
        <v>42237</v>
      </c>
      <c r="H669" s="85">
        <f>INDEX(Price,MATCH(ROWS($F$5:$F669),Helper,0))</f>
        <v>43.07</v>
      </c>
      <c r="I669" s="91">
        <f>INDEX(Volume,MATCH(ROWS($F$5:$F669),Helper,0))</f>
        <v>69463900</v>
      </c>
      <c r="J669" s="97">
        <f>ROWS($F$5:$F669)</f>
        <v>665</v>
      </c>
      <c r="M669" s="16" t="e">
        <f t="shared" si="44"/>
        <v>#N/A</v>
      </c>
      <c r="N669" s="16" t="e">
        <f t="shared" si="42"/>
        <v>#N/A</v>
      </c>
      <c r="O669" s="72" t="e">
        <f t="shared" ca="1" si="45"/>
        <v>#N/A</v>
      </c>
      <c r="P669" s="100" t="e">
        <f>AVERAGE(INDEX($H$5:$H$1012,M669):INDEX($H$5:$H$1012,N669))</f>
        <v>#N/A</v>
      </c>
      <c r="Q669" s="101" t="e">
        <f>AVERAGE(INDEX($I$5:$I$1012,M669):INDEX($I$5:$I$1012,N669))</f>
        <v>#N/A</v>
      </c>
    </row>
    <row r="670" spans="2:17" x14ac:dyDescent="0.25">
      <c r="B670" s="62">
        <v>41772</v>
      </c>
      <c r="C670" s="70">
        <v>40.42</v>
      </c>
      <c r="D670" s="69">
        <v>26994040</v>
      </c>
      <c r="E670" s="66" t="s">
        <v>81</v>
      </c>
      <c r="F670" s="16">
        <f t="shared" si="43"/>
        <v>343</v>
      </c>
      <c r="G670" s="67" cm="1">
        <f t="array" ref="G670">INDEX(Date,MATCH(ROWS($F$5:$F670),Helper,0))</f>
        <v>42240</v>
      </c>
      <c r="H670" s="85">
        <f>INDEX(Price,MATCH(ROWS($F$5:$F670),Helper,0))</f>
        <v>41.68</v>
      </c>
      <c r="I670" s="91">
        <f>INDEX(Volume,MATCH(ROWS($F$5:$F670),Helper,0))</f>
        <v>88489910</v>
      </c>
      <c r="J670" s="97">
        <f>ROWS($F$5:$F670)</f>
        <v>666</v>
      </c>
      <c r="M670" s="16" t="e">
        <f t="shared" si="44"/>
        <v>#N/A</v>
      </c>
      <c r="N670" s="16" t="e">
        <f t="shared" si="42"/>
        <v>#N/A</v>
      </c>
      <c r="O670" s="72" t="e">
        <f t="shared" ca="1" si="45"/>
        <v>#N/A</v>
      </c>
      <c r="P670" s="100" t="e">
        <f>AVERAGE(INDEX($H$5:$H$1012,M670):INDEX($H$5:$H$1012,N670))</f>
        <v>#N/A</v>
      </c>
      <c r="Q670" s="101" t="e">
        <f>AVERAGE(INDEX($I$5:$I$1012,M670):INDEX($I$5:$I$1012,N670))</f>
        <v>#N/A</v>
      </c>
    </row>
    <row r="671" spans="2:17" x14ac:dyDescent="0.25">
      <c r="B671" s="62">
        <v>41771</v>
      </c>
      <c r="C671" s="70">
        <v>39.97</v>
      </c>
      <c r="D671" s="69">
        <v>22761620</v>
      </c>
      <c r="E671" s="66" t="s">
        <v>81</v>
      </c>
      <c r="F671" s="16">
        <f t="shared" si="43"/>
        <v>342</v>
      </c>
      <c r="G671" s="67" cm="1">
        <f t="array" ref="G671">INDEX(Date,MATCH(ROWS($F$5:$F671),Helper,0))</f>
        <v>42241</v>
      </c>
      <c r="H671" s="85">
        <f>INDEX(Price,MATCH(ROWS($F$5:$F671),Helper,0))</f>
        <v>40.47</v>
      </c>
      <c r="I671" s="91">
        <f>INDEX(Volume,MATCH(ROWS($F$5:$F671),Helper,0))</f>
        <v>70369920</v>
      </c>
      <c r="J671" s="97">
        <f>ROWS($F$5:$F671)</f>
        <v>667</v>
      </c>
      <c r="M671" s="16" t="e">
        <f t="shared" si="44"/>
        <v>#N/A</v>
      </c>
      <c r="N671" s="16" t="e">
        <f t="shared" si="42"/>
        <v>#N/A</v>
      </c>
      <c r="O671" s="72" t="e">
        <f t="shared" ca="1" si="45"/>
        <v>#N/A</v>
      </c>
      <c r="P671" s="100" t="e">
        <f>AVERAGE(INDEX($H$5:$H$1012,M671):INDEX($H$5:$H$1012,N671))</f>
        <v>#N/A</v>
      </c>
      <c r="Q671" s="101" t="e">
        <f>AVERAGE(INDEX($I$5:$I$1012,M671):INDEX($I$5:$I$1012,N671))</f>
        <v>#N/A</v>
      </c>
    </row>
    <row r="672" spans="2:17" x14ac:dyDescent="0.25">
      <c r="B672" s="62">
        <v>41768</v>
      </c>
      <c r="C672" s="70">
        <v>39.54</v>
      </c>
      <c r="D672" s="69">
        <v>29646100</v>
      </c>
      <c r="E672" s="66" t="s">
        <v>81</v>
      </c>
      <c r="F672" s="16">
        <f t="shared" si="43"/>
        <v>341</v>
      </c>
      <c r="G672" s="67" cm="1">
        <f t="array" ref="G672">INDEX(Date,MATCH(ROWS($F$5:$F672),Helper,0))</f>
        <v>42242</v>
      </c>
      <c r="H672" s="85">
        <f>INDEX(Price,MATCH(ROWS($F$5:$F672),Helper,0))</f>
        <v>42.71</v>
      </c>
      <c r="I672" s="91">
        <f>INDEX(Volume,MATCH(ROWS($F$5:$F672),Helper,0))</f>
        <v>63297300</v>
      </c>
      <c r="J672" s="97">
        <f>ROWS($F$5:$F672)</f>
        <v>668</v>
      </c>
      <c r="M672" s="16" t="e">
        <f t="shared" si="44"/>
        <v>#N/A</v>
      </c>
      <c r="N672" s="16" t="e">
        <f t="shared" si="42"/>
        <v>#N/A</v>
      </c>
      <c r="O672" s="72" t="e">
        <f t="shared" ca="1" si="45"/>
        <v>#N/A</v>
      </c>
      <c r="P672" s="100" t="e">
        <f>AVERAGE(INDEX($H$5:$H$1012,M672):INDEX($H$5:$H$1012,N672))</f>
        <v>#N/A</v>
      </c>
      <c r="Q672" s="101" t="e">
        <f>AVERAGE(INDEX($I$5:$I$1012,M672):INDEX($I$5:$I$1012,N672))</f>
        <v>#N/A</v>
      </c>
    </row>
    <row r="673" spans="2:17" x14ac:dyDescent="0.25">
      <c r="B673" s="62">
        <v>41767</v>
      </c>
      <c r="C673" s="70">
        <v>39.64</v>
      </c>
      <c r="D673" s="69">
        <v>32089010</v>
      </c>
      <c r="E673" s="66" t="s">
        <v>81</v>
      </c>
      <c r="F673" s="16">
        <f t="shared" si="43"/>
        <v>340</v>
      </c>
      <c r="G673" s="67" cm="1">
        <f t="array" ref="G673">INDEX(Date,MATCH(ROWS($F$5:$F673),Helper,0))</f>
        <v>42243</v>
      </c>
      <c r="H673" s="85">
        <f>INDEX(Price,MATCH(ROWS($F$5:$F673),Helper,0))</f>
        <v>43.9</v>
      </c>
      <c r="I673" s="91">
        <f>INDEX(Volume,MATCH(ROWS($F$5:$F673),Helper,0))</f>
        <v>50612610</v>
      </c>
      <c r="J673" s="97">
        <f>ROWS($F$5:$F673)</f>
        <v>669</v>
      </c>
      <c r="M673" s="16" t="e">
        <f t="shared" si="44"/>
        <v>#N/A</v>
      </c>
      <c r="N673" s="16" t="e">
        <f t="shared" si="42"/>
        <v>#N/A</v>
      </c>
      <c r="O673" s="72" t="e">
        <f t="shared" ca="1" si="45"/>
        <v>#N/A</v>
      </c>
      <c r="P673" s="100" t="e">
        <f>AVERAGE(INDEX($H$5:$H$1012,M673):INDEX($H$5:$H$1012,N673))</f>
        <v>#N/A</v>
      </c>
      <c r="Q673" s="101" t="e">
        <f>AVERAGE(INDEX($I$5:$I$1012,M673):INDEX($I$5:$I$1012,N673))</f>
        <v>#N/A</v>
      </c>
    </row>
    <row r="674" spans="2:17" x14ac:dyDescent="0.25">
      <c r="B674" s="62">
        <v>41766</v>
      </c>
      <c r="C674" s="70">
        <v>39.424999999999997</v>
      </c>
      <c r="D674" s="69">
        <v>41731030</v>
      </c>
      <c r="E674" s="66" t="s">
        <v>81</v>
      </c>
      <c r="F674" s="16">
        <f t="shared" si="43"/>
        <v>339</v>
      </c>
      <c r="G674" s="67" cm="1">
        <f t="array" ref="G674">INDEX(Date,MATCH(ROWS($F$5:$F674),Helper,0))</f>
        <v>42244</v>
      </c>
      <c r="H674" s="85">
        <f>INDEX(Price,MATCH(ROWS($F$5:$F674),Helper,0))</f>
        <v>43.93</v>
      </c>
      <c r="I674" s="91">
        <f>INDEX(Volume,MATCH(ROWS($F$5:$F674),Helper,0))</f>
        <v>28243230</v>
      </c>
      <c r="J674" s="97">
        <f>ROWS($F$5:$F674)</f>
        <v>670</v>
      </c>
      <c r="M674" s="16" t="e">
        <f t="shared" si="44"/>
        <v>#N/A</v>
      </c>
      <c r="N674" s="16" t="e">
        <f t="shared" si="42"/>
        <v>#N/A</v>
      </c>
      <c r="O674" s="72" t="e">
        <f t="shared" ca="1" si="45"/>
        <v>#N/A</v>
      </c>
      <c r="P674" s="100" t="e">
        <f>AVERAGE(INDEX($H$5:$H$1012,M674):INDEX($H$5:$H$1012,N674))</f>
        <v>#N/A</v>
      </c>
      <c r="Q674" s="101" t="e">
        <f>AVERAGE(INDEX($I$5:$I$1012,M674):INDEX($I$5:$I$1012,N674))</f>
        <v>#N/A</v>
      </c>
    </row>
    <row r="675" spans="2:17" x14ac:dyDescent="0.25">
      <c r="B675" s="62">
        <v>41765</v>
      </c>
      <c r="C675" s="70">
        <v>39.06</v>
      </c>
      <c r="D675" s="69">
        <v>27105700</v>
      </c>
      <c r="E675" s="66" t="s">
        <v>81</v>
      </c>
      <c r="F675" s="16">
        <f t="shared" si="43"/>
        <v>338</v>
      </c>
      <c r="G675" s="67" cm="1">
        <f t="array" ref="G675">INDEX(Date,MATCH(ROWS($F$5:$F675),Helper,0))</f>
        <v>42247</v>
      </c>
      <c r="H675" s="85">
        <f>INDEX(Price,MATCH(ROWS($F$5:$F675),Helper,0))</f>
        <v>43.52</v>
      </c>
      <c r="I675" s="91">
        <f>INDEX(Volume,MATCH(ROWS($F$5:$F675),Helper,0))</f>
        <v>34434480</v>
      </c>
      <c r="J675" s="97">
        <f>ROWS($F$5:$F675)</f>
        <v>671</v>
      </c>
      <c r="M675" s="16" t="e">
        <f t="shared" si="44"/>
        <v>#N/A</v>
      </c>
      <c r="N675" s="16" t="e">
        <f t="shared" si="42"/>
        <v>#N/A</v>
      </c>
      <c r="O675" s="72" t="e">
        <f t="shared" ca="1" si="45"/>
        <v>#N/A</v>
      </c>
      <c r="P675" s="100" t="e">
        <f>AVERAGE(INDEX($H$5:$H$1012,M675):INDEX($H$5:$H$1012,N675))</f>
        <v>#N/A</v>
      </c>
      <c r="Q675" s="101" t="e">
        <f>AVERAGE(INDEX($I$5:$I$1012,M675):INDEX($I$5:$I$1012,N675))</f>
        <v>#N/A</v>
      </c>
    </row>
    <row r="676" spans="2:17" x14ac:dyDescent="0.25">
      <c r="B676" s="62">
        <v>41764</v>
      </c>
      <c r="C676" s="70">
        <v>39.43</v>
      </c>
      <c r="D676" s="69">
        <v>22438370</v>
      </c>
      <c r="E676" s="66" t="s">
        <v>81</v>
      </c>
      <c r="F676" s="16">
        <f t="shared" si="43"/>
        <v>337</v>
      </c>
      <c r="G676" s="67" cm="1">
        <f t="array" ref="G676">INDEX(Date,MATCH(ROWS($F$5:$F676),Helper,0))</f>
        <v>42248</v>
      </c>
      <c r="H676" s="85">
        <f>INDEX(Price,MATCH(ROWS($F$5:$F676),Helper,0))</f>
        <v>41.82</v>
      </c>
      <c r="I676" s="91">
        <f>INDEX(Volume,MATCH(ROWS($F$5:$F676),Helper,0))</f>
        <v>49682210</v>
      </c>
      <c r="J676" s="97">
        <f>ROWS($F$5:$F676)</f>
        <v>672</v>
      </c>
      <c r="M676" s="16" t="e">
        <f t="shared" si="44"/>
        <v>#N/A</v>
      </c>
      <c r="N676" s="16" t="e">
        <f t="shared" si="42"/>
        <v>#N/A</v>
      </c>
      <c r="O676" s="72" t="e">
        <f t="shared" ca="1" si="45"/>
        <v>#N/A</v>
      </c>
      <c r="P676" s="100" t="e">
        <f>AVERAGE(INDEX($H$5:$H$1012,M676):INDEX($H$5:$H$1012,N676))</f>
        <v>#N/A</v>
      </c>
      <c r="Q676" s="101" t="e">
        <f>AVERAGE(INDEX($I$5:$I$1012,M676):INDEX($I$5:$I$1012,N676))</f>
        <v>#N/A</v>
      </c>
    </row>
    <row r="677" spans="2:17" x14ac:dyDescent="0.25">
      <c r="B677" s="62">
        <v>41761</v>
      </c>
      <c r="C677" s="70">
        <v>39.69</v>
      </c>
      <c r="D677" s="69">
        <v>43404480</v>
      </c>
      <c r="E677" s="66" t="s">
        <v>81</v>
      </c>
      <c r="F677" s="16">
        <f t="shared" si="43"/>
        <v>336</v>
      </c>
      <c r="G677" s="67" cm="1">
        <f t="array" ref="G677">INDEX(Date,MATCH(ROWS($F$5:$F677),Helper,0))</f>
        <v>42249</v>
      </c>
      <c r="H677" s="85">
        <f>INDEX(Price,MATCH(ROWS($F$5:$F677),Helper,0))</f>
        <v>43.36</v>
      </c>
      <c r="I677" s="91">
        <f>INDEX(Volume,MATCH(ROWS($F$5:$F677),Helper,0))</f>
        <v>37624230</v>
      </c>
      <c r="J677" s="97">
        <f>ROWS($F$5:$F677)</f>
        <v>673</v>
      </c>
      <c r="M677" s="16" t="e">
        <f t="shared" si="44"/>
        <v>#N/A</v>
      </c>
      <c r="N677" s="16" t="e">
        <f t="shared" si="42"/>
        <v>#N/A</v>
      </c>
      <c r="O677" s="72" t="e">
        <f t="shared" ca="1" si="45"/>
        <v>#N/A</v>
      </c>
      <c r="P677" s="100" t="e">
        <f>AVERAGE(INDEX($H$5:$H$1012,M677):INDEX($H$5:$H$1012,N677))</f>
        <v>#N/A</v>
      </c>
      <c r="Q677" s="101" t="e">
        <f>AVERAGE(INDEX($I$5:$I$1012,M677):INDEX($I$5:$I$1012,N677))</f>
        <v>#N/A</v>
      </c>
    </row>
    <row r="678" spans="2:17" x14ac:dyDescent="0.25">
      <c r="B678" s="62">
        <v>41760</v>
      </c>
      <c r="C678" s="70">
        <v>40</v>
      </c>
      <c r="D678" s="69">
        <v>28787400</v>
      </c>
      <c r="E678" s="66" t="s">
        <v>81</v>
      </c>
      <c r="F678" s="16">
        <f t="shared" si="43"/>
        <v>335</v>
      </c>
      <c r="G678" s="67" cm="1">
        <f t="array" ref="G678">INDEX(Date,MATCH(ROWS($F$5:$F678),Helper,0))</f>
        <v>42250</v>
      </c>
      <c r="H678" s="85">
        <f>INDEX(Price,MATCH(ROWS($F$5:$F678),Helper,0))</f>
        <v>43.5</v>
      </c>
      <c r="I678" s="91">
        <f>INDEX(Volume,MATCH(ROWS($F$5:$F678),Helper,0))</f>
        <v>28206410</v>
      </c>
      <c r="J678" s="97">
        <f>ROWS($F$5:$F678)</f>
        <v>674</v>
      </c>
      <c r="M678" s="16" t="e">
        <f t="shared" si="44"/>
        <v>#N/A</v>
      </c>
      <c r="N678" s="16" t="e">
        <f t="shared" si="42"/>
        <v>#N/A</v>
      </c>
      <c r="O678" s="72" t="e">
        <f t="shared" ca="1" si="45"/>
        <v>#N/A</v>
      </c>
      <c r="P678" s="100" t="e">
        <f>AVERAGE(INDEX($H$5:$H$1012,M678):INDEX($H$5:$H$1012,N678))</f>
        <v>#N/A</v>
      </c>
      <c r="Q678" s="101" t="e">
        <f>AVERAGE(INDEX($I$5:$I$1012,M678):INDEX($I$5:$I$1012,N678))</f>
        <v>#N/A</v>
      </c>
    </row>
    <row r="679" spans="2:17" x14ac:dyDescent="0.25">
      <c r="B679" s="62">
        <v>41759</v>
      </c>
      <c r="C679" s="70">
        <v>40.4</v>
      </c>
      <c r="D679" s="69">
        <v>35421760</v>
      </c>
      <c r="E679" s="66" t="s">
        <v>81</v>
      </c>
      <c r="F679" s="16">
        <f t="shared" si="43"/>
        <v>334</v>
      </c>
      <c r="G679" s="67" cm="1">
        <f t="array" ref="G679">INDEX(Date,MATCH(ROWS($F$5:$F679),Helper,0))</f>
        <v>42251</v>
      </c>
      <c r="H679" s="85">
        <f>INDEX(Price,MATCH(ROWS($F$5:$F679),Helper,0))</f>
        <v>42.61</v>
      </c>
      <c r="I679" s="91">
        <f>INDEX(Volume,MATCH(ROWS($F$5:$F679),Helper,0))</f>
        <v>37019110</v>
      </c>
      <c r="J679" s="97">
        <f>ROWS($F$5:$F679)</f>
        <v>675</v>
      </c>
      <c r="M679" s="16" t="e">
        <f t="shared" si="44"/>
        <v>#N/A</v>
      </c>
      <c r="N679" s="16" t="e">
        <f t="shared" si="42"/>
        <v>#N/A</v>
      </c>
      <c r="O679" s="72" t="e">
        <f t="shared" ca="1" si="45"/>
        <v>#N/A</v>
      </c>
      <c r="P679" s="100" t="e">
        <f>AVERAGE(INDEX($H$5:$H$1012,M679):INDEX($H$5:$H$1012,N679))</f>
        <v>#N/A</v>
      </c>
      <c r="Q679" s="101" t="e">
        <f>AVERAGE(INDEX($I$5:$I$1012,M679):INDEX($I$5:$I$1012,N679))</f>
        <v>#N/A</v>
      </c>
    </row>
    <row r="680" spans="2:17" x14ac:dyDescent="0.25">
      <c r="B680" s="62">
        <v>41758</v>
      </c>
      <c r="C680" s="70">
        <v>40.51</v>
      </c>
      <c r="D680" s="69">
        <v>29625310</v>
      </c>
      <c r="E680" s="66" t="s">
        <v>81</v>
      </c>
      <c r="F680" s="16">
        <f t="shared" si="43"/>
        <v>333</v>
      </c>
      <c r="G680" s="67" cm="1">
        <f t="array" ref="G680">INDEX(Date,MATCH(ROWS($F$5:$F680),Helper,0))</f>
        <v>42255</v>
      </c>
      <c r="H680" s="85">
        <f>INDEX(Price,MATCH(ROWS($F$5:$F680),Helper,0))</f>
        <v>43.89</v>
      </c>
      <c r="I680" s="91">
        <f>INDEX(Volume,MATCH(ROWS($F$5:$F680),Helper,0))</f>
        <v>32411680</v>
      </c>
      <c r="J680" s="97">
        <f>ROWS($F$5:$F680)</f>
        <v>676</v>
      </c>
      <c r="M680" s="16" t="e">
        <f t="shared" si="44"/>
        <v>#N/A</v>
      </c>
      <c r="N680" s="16" t="e">
        <f t="shared" si="42"/>
        <v>#N/A</v>
      </c>
      <c r="O680" s="72" t="e">
        <f t="shared" ca="1" si="45"/>
        <v>#N/A</v>
      </c>
      <c r="P680" s="100" t="e">
        <f>AVERAGE(INDEX($H$5:$H$1012,M680):INDEX($H$5:$H$1012,N680))</f>
        <v>#N/A</v>
      </c>
      <c r="Q680" s="101" t="e">
        <f>AVERAGE(INDEX($I$5:$I$1012,M680):INDEX($I$5:$I$1012,N680))</f>
        <v>#N/A</v>
      </c>
    </row>
    <row r="681" spans="2:17" x14ac:dyDescent="0.25">
      <c r="B681" s="62">
        <v>41757</v>
      </c>
      <c r="C681" s="70">
        <v>40.869999999999997</v>
      </c>
      <c r="D681" s="69">
        <v>50598770</v>
      </c>
      <c r="E681" s="66" t="s">
        <v>81</v>
      </c>
      <c r="F681" s="16">
        <f t="shared" si="43"/>
        <v>332</v>
      </c>
      <c r="G681" s="67" cm="1">
        <f t="array" ref="G681">INDEX(Date,MATCH(ROWS($F$5:$F681),Helper,0))</f>
        <v>42256</v>
      </c>
      <c r="H681" s="85">
        <f>INDEX(Price,MATCH(ROWS($F$5:$F681),Helper,0))</f>
        <v>43.07</v>
      </c>
      <c r="I681" s="91">
        <f>INDEX(Volume,MATCH(ROWS($F$5:$F681),Helper,0))</f>
        <v>33448580</v>
      </c>
      <c r="J681" s="97">
        <f>ROWS($F$5:$F681)</f>
        <v>677</v>
      </c>
      <c r="M681" s="16" t="e">
        <f t="shared" si="44"/>
        <v>#N/A</v>
      </c>
      <c r="N681" s="16" t="e">
        <f t="shared" si="42"/>
        <v>#N/A</v>
      </c>
      <c r="O681" s="72" t="e">
        <f t="shared" ca="1" si="45"/>
        <v>#N/A</v>
      </c>
      <c r="P681" s="100" t="e">
        <f>AVERAGE(INDEX($H$5:$H$1012,M681):INDEX($H$5:$H$1012,N681))</f>
        <v>#N/A</v>
      </c>
      <c r="Q681" s="101" t="e">
        <f>AVERAGE(INDEX($I$5:$I$1012,M681):INDEX($I$5:$I$1012,N681))</f>
        <v>#N/A</v>
      </c>
    </row>
    <row r="682" spans="2:17" x14ac:dyDescent="0.25">
      <c r="B682" s="62">
        <v>41754</v>
      </c>
      <c r="C682" s="70">
        <v>39.909999999999997</v>
      </c>
      <c r="D682" s="69">
        <v>56869690</v>
      </c>
      <c r="E682" s="66" t="s">
        <v>81</v>
      </c>
      <c r="F682" s="16">
        <f t="shared" si="43"/>
        <v>331</v>
      </c>
      <c r="G682" s="67" cm="1">
        <f t="array" ref="G682">INDEX(Date,MATCH(ROWS($F$5:$F682),Helper,0))</f>
        <v>42257</v>
      </c>
      <c r="H682" s="85">
        <f>INDEX(Price,MATCH(ROWS($F$5:$F682),Helper,0))</f>
        <v>43.29</v>
      </c>
      <c r="I682" s="91">
        <f>INDEX(Volume,MATCH(ROWS($F$5:$F682),Helper,0))</f>
        <v>31313520</v>
      </c>
      <c r="J682" s="97">
        <f>ROWS($F$5:$F682)</f>
        <v>678</v>
      </c>
      <c r="M682" s="16" t="e">
        <f t="shared" si="44"/>
        <v>#N/A</v>
      </c>
      <c r="N682" s="16" t="e">
        <f t="shared" si="42"/>
        <v>#N/A</v>
      </c>
      <c r="O682" s="72" t="e">
        <f t="shared" ca="1" si="45"/>
        <v>#N/A</v>
      </c>
      <c r="P682" s="100" t="e">
        <f>AVERAGE(INDEX($H$5:$H$1012,M682):INDEX($H$5:$H$1012,N682))</f>
        <v>#N/A</v>
      </c>
      <c r="Q682" s="101" t="e">
        <f>AVERAGE(INDEX($I$5:$I$1012,M682):INDEX($I$5:$I$1012,N682))</f>
        <v>#N/A</v>
      </c>
    </row>
    <row r="683" spans="2:17" x14ac:dyDescent="0.25">
      <c r="B683" s="62">
        <v>41753</v>
      </c>
      <c r="C683" s="70">
        <v>39.86</v>
      </c>
      <c r="D683" s="69">
        <v>41840750</v>
      </c>
      <c r="E683" s="66" t="s">
        <v>81</v>
      </c>
      <c r="F683" s="16">
        <f t="shared" si="43"/>
        <v>330</v>
      </c>
      <c r="G683" s="67" cm="1">
        <f t="array" ref="G683">INDEX(Date,MATCH(ROWS($F$5:$F683),Helper,0))</f>
        <v>42258</v>
      </c>
      <c r="H683" s="85">
        <f>INDEX(Price,MATCH(ROWS($F$5:$F683),Helper,0))</f>
        <v>43.48</v>
      </c>
      <c r="I683" s="91">
        <f>INDEX(Volume,MATCH(ROWS($F$5:$F683),Helper,0))</f>
        <v>26475350</v>
      </c>
      <c r="J683" s="97">
        <f>ROWS($F$5:$F683)</f>
        <v>679</v>
      </c>
      <c r="M683" s="16" t="e">
        <f t="shared" si="44"/>
        <v>#N/A</v>
      </c>
      <c r="N683" s="16" t="e">
        <f t="shared" si="42"/>
        <v>#N/A</v>
      </c>
      <c r="O683" s="72" t="e">
        <f t="shared" ca="1" si="45"/>
        <v>#N/A</v>
      </c>
      <c r="P683" s="100" t="e">
        <f>AVERAGE(INDEX($H$5:$H$1012,M683):INDEX($H$5:$H$1012,N683))</f>
        <v>#N/A</v>
      </c>
      <c r="Q683" s="101" t="e">
        <f>AVERAGE(INDEX($I$5:$I$1012,M683):INDEX($I$5:$I$1012,N683))</f>
        <v>#N/A</v>
      </c>
    </row>
    <row r="684" spans="2:17" x14ac:dyDescent="0.25">
      <c r="B684" s="62">
        <v>41752</v>
      </c>
      <c r="C684" s="70">
        <v>39.69</v>
      </c>
      <c r="D684" s="69">
        <v>24556290</v>
      </c>
      <c r="E684" s="66" t="s">
        <v>81</v>
      </c>
      <c r="F684" s="16">
        <f t="shared" si="43"/>
        <v>329</v>
      </c>
      <c r="G684" s="67" cm="1">
        <f t="array" ref="G684">INDEX(Date,MATCH(ROWS($F$5:$F684),Helper,0))</f>
        <v>42261</v>
      </c>
      <c r="H684" s="85">
        <f>INDEX(Price,MATCH(ROWS($F$5:$F684),Helper,0))</f>
        <v>43.04</v>
      </c>
      <c r="I684" s="91">
        <f>INDEX(Volume,MATCH(ROWS($F$5:$F684),Helper,0))</f>
        <v>23654490</v>
      </c>
      <c r="J684" s="97">
        <f>ROWS($F$5:$F684)</f>
        <v>680</v>
      </c>
      <c r="M684" s="16" t="e">
        <f t="shared" si="44"/>
        <v>#N/A</v>
      </c>
      <c r="N684" s="16" t="e">
        <f t="shared" si="42"/>
        <v>#N/A</v>
      </c>
      <c r="O684" s="72" t="e">
        <f t="shared" ca="1" si="45"/>
        <v>#N/A</v>
      </c>
      <c r="P684" s="100" t="e">
        <f>AVERAGE(INDEX($H$5:$H$1012,M684):INDEX($H$5:$H$1012,N684))</f>
        <v>#N/A</v>
      </c>
      <c r="Q684" s="101" t="e">
        <f>AVERAGE(INDEX($I$5:$I$1012,M684):INDEX($I$5:$I$1012,N684))</f>
        <v>#N/A</v>
      </c>
    </row>
    <row r="685" spans="2:17" x14ac:dyDescent="0.25">
      <c r="B685" s="62">
        <v>41751</v>
      </c>
      <c r="C685" s="70">
        <v>39.99</v>
      </c>
      <c r="D685" s="69">
        <v>27052740</v>
      </c>
      <c r="E685" s="66" t="s">
        <v>81</v>
      </c>
      <c r="F685" s="16">
        <f t="shared" si="43"/>
        <v>328</v>
      </c>
      <c r="G685" s="67" cm="1">
        <f t="array" ref="G685">INDEX(Date,MATCH(ROWS($F$5:$F685),Helper,0))</f>
        <v>42262</v>
      </c>
      <c r="H685" s="85">
        <f>INDEX(Price,MATCH(ROWS($F$5:$F685),Helper,0))</f>
        <v>43.98</v>
      </c>
      <c r="I685" s="91">
        <f>INDEX(Volume,MATCH(ROWS($F$5:$F685),Helper,0))</f>
        <v>28831030</v>
      </c>
      <c r="J685" s="97">
        <f>ROWS($F$5:$F685)</f>
        <v>681</v>
      </c>
      <c r="M685" s="16" t="e">
        <f t="shared" si="44"/>
        <v>#N/A</v>
      </c>
      <c r="N685" s="16" t="e">
        <f t="shared" si="42"/>
        <v>#N/A</v>
      </c>
      <c r="O685" s="72" t="e">
        <f t="shared" ca="1" si="45"/>
        <v>#N/A</v>
      </c>
      <c r="P685" s="100" t="e">
        <f>AVERAGE(INDEX($H$5:$H$1012,M685):INDEX($H$5:$H$1012,N685))</f>
        <v>#N/A</v>
      </c>
      <c r="Q685" s="101" t="e">
        <f>AVERAGE(INDEX($I$5:$I$1012,M685):INDEX($I$5:$I$1012,N685))</f>
        <v>#N/A</v>
      </c>
    </row>
    <row r="686" spans="2:17" x14ac:dyDescent="0.25">
      <c r="B686" s="62">
        <v>41750</v>
      </c>
      <c r="C686" s="70">
        <v>39.94</v>
      </c>
      <c r="D686" s="69">
        <v>22200560</v>
      </c>
      <c r="E686" s="66" t="s">
        <v>81</v>
      </c>
      <c r="F686" s="16">
        <f t="shared" si="43"/>
        <v>327</v>
      </c>
      <c r="G686" s="67" cm="1">
        <f t="array" ref="G686">INDEX(Date,MATCH(ROWS($F$5:$F686),Helper,0))</f>
        <v>42263</v>
      </c>
      <c r="H686" s="85">
        <f>INDEX(Price,MATCH(ROWS($F$5:$F686),Helper,0))</f>
        <v>44.3</v>
      </c>
      <c r="I686" s="91">
        <f>INDEX(Volume,MATCH(ROWS($F$5:$F686),Helper,0))</f>
        <v>23337620</v>
      </c>
      <c r="J686" s="97">
        <f>ROWS($F$5:$F686)</f>
        <v>682</v>
      </c>
      <c r="M686" s="16" t="e">
        <f t="shared" si="44"/>
        <v>#N/A</v>
      </c>
      <c r="N686" s="16" t="e">
        <f t="shared" si="42"/>
        <v>#N/A</v>
      </c>
      <c r="O686" s="72" t="e">
        <f t="shared" ca="1" si="45"/>
        <v>#N/A</v>
      </c>
      <c r="P686" s="100" t="e">
        <f>AVERAGE(INDEX($H$5:$H$1012,M686):INDEX($H$5:$H$1012,N686))</f>
        <v>#N/A</v>
      </c>
      <c r="Q686" s="101" t="e">
        <f>AVERAGE(INDEX($I$5:$I$1012,M686):INDEX($I$5:$I$1012,N686))</f>
        <v>#N/A</v>
      </c>
    </row>
    <row r="687" spans="2:17" x14ac:dyDescent="0.25">
      <c r="B687" s="62">
        <v>41746</v>
      </c>
      <c r="C687" s="70">
        <v>40.01</v>
      </c>
      <c r="D687" s="69">
        <v>36688000</v>
      </c>
      <c r="E687" s="66" t="s">
        <v>81</v>
      </c>
      <c r="F687" s="16">
        <f t="shared" si="43"/>
        <v>326</v>
      </c>
      <c r="G687" s="67" cm="1">
        <f t="array" ref="G687">INDEX(Date,MATCH(ROWS($F$5:$F687),Helper,0))</f>
        <v>42264</v>
      </c>
      <c r="H687" s="85">
        <f>INDEX(Price,MATCH(ROWS($F$5:$F687),Helper,0))</f>
        <v>44.25</v>
      </c>
      <c r="I687" s="91">
        <f>INDEX(Volume,MATCH(ROWS($F$5:$F687),Helper,0))</f>
        <v>29908540</v>
      </c>
      <c r="J687" s="97">
        <f>ROWS($F$5:$F687)</f>
        <v>683</v>
      </c>
      <c r="M687" s="16" t="e">
        <f t="shared" si="44"/>
        <v>#N/A</v>
      </c>
      <c r="N687" s="16" t="e">
        <f t="shared" si="42"/>
        <v>#N/A</v>
      </c>
      <c r="O687" s="72" t="e">
        <f t="shared" ca="1" si="45"/>
        <v>#N/A</v>
      </c>
      <c r="P687" s="100" t="e">
        <f>AVERAGE(INDEX($H$5:$H$1012,M687):INDEX($H$5:$H$1012,N687))</f>
        <v>#N/A</v>
      </c>
      <c r="Q687" s="101" t="e">
        <f>AVERAGE(INDEX($I$5:$I$1012,M687):INDEX($I$5:$I$1012,N687))</f>
        <v>#N/A</v>
      </c>
    </row>
    <row r="688" spans="2:17" x14ac:dyDescent="0.25">
      <c r="B688" s="62">
        <v>41745</v>
      </c>
      <c r="C688" s="70">
        <v>40.4</v>
      </c>
      <c r="D688" s="69">
        <v>30282610</v>
      </c>
      <c r="E688" s="66" t="s">
        <v>81</v>
      </c>
      <c r="F688" s="16">
        <f t="shared" si="43"/>
        <v>325</v>
      </c>
      <c r="G688" s="67" cm="1">
        <f t="array" ref="G688">INDEX(Date,MATCH(ROWS($F$5:$F688),Helper,0))</f>
        <v>42265</v>
      </c>
      <c r="H688" s="85">
        <f>INDEX(Price,MATCH(ROWS($F$5:$F688),Helper,0))</f>
        <v>43.48</v>
      </c>
      <c r="I688" s="91">
        <f>INDEX(Volume,MATCH(ROWS($F$5:$F688),Helper,0))</f>
        <v>63000180</v>
      </c>
      <c r="J688" s="97">
        <f>ROWS($F$5:$F688)</f>
        <v>684</v>
      </c>
      <c r="M688" s="16" t="e">
        <f t="shared" si="44"/>
        <v>#N/A</v>
      </c>
      <c r="N688" s="16" t="e">
        <f t="shared" si="42"/>
        <v>#N/A</v>
      </c>
      <c r="O688" s="72" t="e">
        <f t="shared" ca="1" si="45"/>
        <v>#N/A</v>
      </c>
      <c r="P688" s="100" t="e">
        <f>AVERAGE(INDEX($H$5:$H$1012,M688):INDEX($H$5:$H$1012,N688))</f>
        <v>#N/A</v>
      </c>
      <c r="Q688" s="101" t="e">
        <f>AVERAGE(INDEX($I$5:$I$1012,M688):INDEX($I$5:$I$1012,N688))</f>
        <v>#N/A</v>
      </c>
    </row>
    <row r="689" spans="2:17" x14ac:dyDescent="0.25">
      <c r="B689" s="62">
        <v>41744</v>
      </c>
      <c r="C689" s="70">
        <v>39.75</v>
      </c>
      <c r="D689" s="69">
        <v>33966410</v>
      </c>
      <c r="E689" s="66" t="s">
        <v>81</v>
      </c>
      <c r="F689" s="16">
        <f t="shared" si="43"/>
        <v>324</v>
      </c>
      <c r="G689" s="67" cm="1">
        <f t="array" ref="G689">INDEX(Date,MATCH(ROWS($F$5:$F689),Helper,0))</f>
        <v>42268</v>
      </c>
      <c r="H689" s="85">
        <f>INDEX(Price,MATCH(ROWS($F$5:$F689),Helper,0))</f>
        <v>44.11</v>
      </c>
      <c r="I689" s="91">
        <f>INDEX(Volume,MATCH(ROWS($F$5:$F689),Helper,0))</f>
        <v>26084680</v>
      </c>
      <c r="J689" s="97">
        <f>ROWS($F$5:$F689)</f>
        <v>685</v>
      </c>
      <c r="M689" s="16" t="e">
        <f t="shared" si="44"/>
        <v>#N/A</v>
      </c>
      <c r="N689" s="16" t="e">
        <f t="shared" si="42"/>
        <v>#N/A</v>
      </c>
      <c r="O689" s="72" t="e">
        <f t="shared" ca="1" si="45"/>
        <v>#N/A</v>
      </c>
      <c r="P689" s="100" t="e">
        <f>AVERAGE(INDEX($H$5:$H$1012,M689):INDEX($H$5:$H$1012,N689))</f>
        <v>#N/A</v>
      </c>
      <c r="Q689" s="101" t="e">
        <f>AVERAGE(INDEX($I$5:$I$1012,M689):INDEX($I$5:$I$1012,N689))</f>
        <v>#N/A</v>
      </c>
    </row>
    <row r="690" spans="2:17" x14ac:dyDescent="0.25">
      <c r="B690" s="62">
        <v>41743</v>
      </c>
      <c r="C690" s="70">
        <v>39.18</v>
      </c>
      <c r="D690" s="69">
        <v>32005420</v>
      </c>
      <c r="E690" s="66" t="s">
        <v>81</v>
      </c>
      <c r="F690" s="16">
        <f t="shared" si="43"/>
        <v>323</v>
      </c>
      <c r="G690" s="67" cm="1">
        <f t="array" ref="G690">INDEX(Date,MATCH(ROWS($F$5:$F690),Helper,0))</f>
        <v>42269</v>
      </c>
      <c r="H690" s="85">
        <f>INDEX(Price,MATCH(ROWS($F$5:$F690),Helper,0))</f>
        <v>43.9</v>
      </c>
      <c r="I690" s="91">
        <f>INDEX(Volume,MATCH(ROWS($F$5:$F690),Helper,0))</f>
        <v>28060540</v>
      </c>
      <c r="J690" s="97">
        <f>ROWS($F$5:$F690)</f>
        <v>686</v>
      </c>
      <c r="M690" s="16" t="e">
        <f t="shared" si="44"/>
        <v>#N/A</v>
      </c>
      <c r="N690" s="16" t="e">
        <f t="shared" si="42"/>
        <v>#N/A</v>
      </c>
      <c r="O690" s="72" t="e">
        <f t="shared" ca="1" si="45"/>
        <v>#N/A</v>
      </c>
      <c r="P690" s="100" t="e">
        <f>AVERAGE(INDEX($H$5:$H$1012,M690):INDEX($H$5:$H$1012,N690))</f>
        <v>#N/A</v>
      </c>
      <c r="Q690" s="101" t="e">
        <f>AVERAGE(INDEX($I$5:$I$1012,M690):INDEX($I$5:$I$1012,N690))</f>
        <v>#N/A</v>
      </c>
    </row>
    <row r="691" spans="2:17" x14ac:dyDescent="0.25">
      <c r="B691" s="62">
        <v>41740</v>
      </c>
      <c r="C691" s="70">
        <v>39.209000000000003</v>
      </c>
      <c r="D691" s="69">
        <v>34329160</v>
      </c>
      <c r="E691" s="66" t="s">
        <v>81</v>
      </c>
      <c r="F691" s="16">
        <f t="shared" si="43"/>
        <v>322</v>
      </c>
      <c r="G691" s="67" cm="1">
        <f t="array" ref="G691">INDEX(Date,MATCH(ROWS($F$5:$F691),Helper,0))</f>
        <v>42270</v>
      </c>
      <c r="H691" s="85">
        <f>INDEX(Price,MATCH(ROWS($F$5:$F691),Helper,0))</f>
        <v>43.87</v>
      </c>
      <c r="I691" s="91">
        <f>INDEX(Volume,MATCH(ROWS($F$5:$F691),Helper,0))</f>
        <v>17099600</v>
      </c>
      <c r="J691" s="97">
        <f>ROWS($F$5:$F691)</f>
        <v>687</v>
      </c>
      <c r="M691" s="16" t="e">
        <f t="shared" si="44"/>
        <v>#N/A</v>
      </c>
      <c r="N691" s="16" t="e">
        <f t="shared" si="42"/>
        <v>#N/A</v>
      </c>
      <c r="O691" s="72" t="e">
        <f t="shared" ca="1" si="45"/>
        <v>#N/A</v>
      </c>
      <c r="P691" s="100" t="e">
        <f>AVERAGE(INDEX($H$5:$H$1012,M691):INDEX($H$5:$H$1012,N691))</f>
        <v>#N/A</v>
      </c>
      <c r="Q691" s="101" t="e">
        <f>AVERAGE(INDEX($I$5:$I$1012,M691):INDEX($I$5:$I$1012,N691))</f>
        <v>#N/A</v>
      </c>
    </row>
    <row r="692" spans="2:17" x14ac:dyDescent="0.25">
      <c r="B692" s="62">
        <v>41739</v>
      </c>
      <c r="C692" s="70">
        <v>39.36</v>
      </c>
      <c r="D692" s="69">
        <v>45936930</v>
      </c>
      <c r="E692" s="66" t="s">
        <v>81</v>
      </c>
      <c r="F692" s="16">
        <f t="shared" si="43"/>
        <v>321</v>
      </c>
      <c r="G692" s="67" cm="1">
        <f t="array" ref="G692">INDEX(Date,MATCH(ROWS($F$5:$F692),Helper,0))</f>
        <v>42271</v>
      </c>
      <c r="H692" s="85">
        <f>INDEX(Price,MATCH(ROWS($F$5:$F692),Helper,0))</f>
        <v>43.91</v>
      </c>
      <c r="I692" s="91">
        <f>INDEX(Volume,MATCH(ROWS($F$5:$F692),Helper,0))</f>
        <v>27867010</v>
      </c>
      <c r="J692" s="97">
        <f>ROWS($F$5:$F692)</f>
        <v>688</v>
      </c>
      <c r="M692" s="16" t="e">
        <f t="shared" si="44"/>
        <v>#N/A</v>
      </c>
      <c r="N692" s="16" t="e">
        <f t="shared" si="42"/>
        <v>#N/A</v>
      </c>
      <c r="O692" s="72" t="e">
        <f t="shared" ca="1" si="45"/>
        <v>#N/A</v>
      </c>
      <c r="P692" s="100" t="e">
        <f>AVERAGE(INDEX($H$5:$H$1012,M692):INDEX($H$5:$H$1012,N692))</f>
        <v>#N/A</v>
      </c>
      <c r="Q692" s="101" t="e">
        <f>AVERAGE(INDEX($I$5:$I$1012,M692):INDEX($I$5:$I$1012,N692))</f>
        <v>#N/A</v>
      </c>
    </row>
    <row r="693" spans="2:17" x14ac:dyDescent="0.25">
      <c r="B693" s="62">
        <v>41738</v>
      </c>
      <c r="C693" s="70">
        <v>40.47</v>
      </c>
      <c r="D693" s="69">
        <v>27331630</v>
      </c>
      <c r="E693" s="66" t="s">
        <v>81</v>
      </c>
      <c r="F693" s="16">
        <f t="shared" si="43"/>
        <v>320</v>
      </c>
      <c r="G693" s="67" cm="1">
        <f t="array" ref="G693">INDEX(Date,MATCH(ROWS($F$5:$F693),Helper,0))</f>
        <v>42272</v>
      </c>
      <c r="H693" s="85">
        <f>INDEX(Price,MATCH(ROWS($F$5:$F693),Helper,0))</f>
        <v>43.94</v>
      </c>
      <c r="I693" s="91">
        <f>INDEX(Volume,MATCH(ROWS($F$5:$F693),Helper,0))</f>
        <v>29378050</v>
      </c>
      <c r="J693" s="97">
        <f>ROWS($F$5:$F693)</f>
        <v>689</v>
      </c>
      <c r="M693" s="16" t="e">
        <f t="shared" si="44"/>
        <v>#N/A</v>
      </c>
      <c r="N693" s="16" t="e">
        <f t="shared" si="42"/>
        <v>#N/A</v>
      </c>
      <c r="O693" s="72" t="e">
        <f t="shared" ca="1" si="45"/>
        <v>#N/A</v>
      </c>
      <c r="P693" s="100" t="e">
        <f>AVERAGE(INDEX($H$5:$H$1012,M693):INDEX($H$5:$H$1012,N693))</f>
        <v>#N/A</v>
      </c>
      <c r="Q693" s="101" t="e">
        <f>AVERAGE(INDEX($I$5:$I$1012,M693):INDEX($I$5:$I$1012,N693))</f>
        <v>#N/A</v>
      </c>
    </row>
    <row r="694" spans="2:17" x14ac:dyDescent="0.25">
      <c r="B694" s="62">
        <v>41737</v>
      </c>
      <c r="C694" s="70">
        <v>39.82</v>
      </c>
      <c r="D694" s="69">
        <v>35918620</v>
      </c>
      <c r="E694" s="66" t="s">
        <v>81</v>
      </c>
      <c r="F694" s="16">
        <f t="shared" si="43"/>
        <v>319</v>
      </c>
      <c r="G694" s="67" cm="1">
        <f t="array" ref="G694">INDEX(Date,MATCH(ROWS($F$5:$F694),Helper,0))</f>
        <v>42275</v>
      </c>
      <c r="H694" s="85">
        <f>INDEX(Price,MATCH(ROWS($F$5:$F694),Helper,0))</f>
        <v>43.29</v>
      </c>
      <c r="I694" s="91">
        <f>INDEX(Volume,MATCH(ROWS($F$5:$F694),Helper,0))</f>
        <v>27454240</v>
      </c>
      <c r="J694" s="97">
        <f>ROWS($F$5:$F694)</f>
        <v>690</v>
      </c>
      <c r="M694" s="16" t="e">
        <f t="shared" si="44"/>
        <v>#N/A</v>
      </c>
      <c r="N694" s="16" t="e">
        <f t="shared" si="42"/>
        <v>#N/A</v>
      </c>
      <c r="O694" s="72" t="e">
        <f t="shared" ca="1" si="45"/>
        <v>#N/A</v>
      </c>
      <c r="P694" s="100" t="e">
        <f>AVERAGE(INDEX($H$5:$H$1012,M694):INDEX($H$5:$H$1012,N694))</f>
        <v>#N/A</v>
      </c>
      <c r="Q694" s="101" t="e">
        <f>AVERAGE(INDEX($I$5:$I$1012,M694):INDEX($I$5:$I$1012,N694))</f>
        <v>#N/A</v>
      </c>
    </row>
    <row r="695" spans="2:17" x14ac:dyDescent="0.25">
      <c r="B695" s="62">
        <v>41736</v>
      </c>
      <c r="C695" s="70">
        <v>39.799999999999997</v>
      </c>
      <c r="D695" s="69">
        <v>37543980</v>
      </c>
      <c r="E695" s="66" t="s">
        <v>81</v>
      </c>
      <c r="F695" s="16">
        <f t="shared" si="43"/>
        <v>318</v>
      </c>
      <c r="G695" s="67" cm="1">
        <f t="array" ref="G695">INDEX(Date,MATCH(ROWS($F$5:$F695),Helper,0))</f>
        <v>42276</v>
      </c>
      <c r="H695" s="85">
        <f>INDEX(Price,MATCH(ROWS($F$5:$F695),Helper,0))</f>
        <v>43.44</v>
      </c>
      <c r="I695" s="91">
        <f>INDEX(Volume,MATCH(ROWS($F$5:$F695),Helper,0))</f>
        <v>32748610</v>
      </c>
      <c r="J695" s="97">
        <f>ROWS($F$5:$F695)</f>
        <v>691</v>
      </c>
      <c r="M695" s="16" t="e">
        <f t="shared" si="44"/>
        <v>#N/A</v>
      </c>
      <c r="N695" s="16" t="e">
        <f t="shared" si="42"/>
        <v>#N/A</v>
      </c>
      <c r="O695" s="72" t="e">
        <f t="shared" ca="1" si="45"/>
        <v>#N/A</v>
      </c>
      <c r="P695" s="100" t="e">
        <f>AVERAGE(INDEX($H$5:$H$1012,M695):INDEX($H$5:$H$1012,N695))</f>
        <v>#N/A</v>
      </c>
      <c r="Q695" s="101" t="e">
        <f>AVERAGE(INDEX($I$5:$I$1012,M695):INDEX($I$5:$I$1012,N695))</f>
        <v>#N/A</v>
      </c>
    </row>
    <row r="696" spans="2:17" x14ac:dyDescent="0.25">
      <c r="B696" s="62">
        <v>41733</v>
      </c>
      <c r="C696" s="70">
        <v>39.869999999999997</v>
      </c>
      <c r="D696" s="69">
        <v>51342010</v>
      </c>
      <c r="E696" s="66" t="s">
        <v>81</v>
      </c>
      <c r="F696" s="16">
        <f t="shared" si="43"/>
        <v>317</v>
      </c>
      <c r="G696" s="67" cm="1">
        <f t="array" ref="G696">INDEX(Date,MATCH(ROWS($F$5:$F696),Helper,0))</f>
        <v>42277</v>
      </c>
      <c r="H696" s="85">
        <f>INDEX(Price,MATCH(ROWS($F$5:$F696),Helper,0))</f>
        <v>44.26</v>
      </c>
      <c r="I696" s="91">
        <f>INDEX(Volume,MATCH(ROWS($F$5:$F696),Helper,0))</f>
        <v>34944070</v>
      </c>
      <c r="J696" s="97">
        <f>ROWS($F$5:$F696)</f>
        <v>692</v>
      </c>
      <c r="M696" s="16" t="e">
        <f t="shared" si="44"/>
        <v>#N/A</v>
      </c>
      <c r="N696" s="16" t="e">
        <f t="shared" si="42"/>
        <v>#N/A</v>
      </c>
      <c r="O696" s="72" t="e">
        <f t="shared" ca="1" si="45"/>
        <v>#N/A</v>
      </c>
      <c r="P696" s="100" t="e">
        <f>AVERAGE(INDEX($H$5:$H$1012,M696):INDEX($H$5:$H$1012,N696))</f>
        <v>#N/A</v>
      </c>
      <c r="Q696" s="101" t="e">
        <f>AVERAGE(INDEX($I$5:$I$1012,M696):INDEX($I$5:$I$1012,N696))</f>
        <v>#N/A</v>
      </c>
    </row>
    <row r="697" spans="2:17" x14ac:dyDescent="0.25">
      <c r="B697" s="62">
        <v>41732</v>
      </c>
      <c r="C697" s="70">
        <v>41.01</v>
      </c>
      <c r="D697" s="69">
        <v>29986320</v>
      </c>
      <c r="E697" s="66" t="s">
        <v>81</v>
      </c>
      <c r="F697" s="16">
        <f t="shared" si="43"/>
        <v>316</v>
      </c>
      <c r="G697" s="67" cm="1">
        <f t="array" ref="G697">INDEX(Date,MATCH(ROWS($F$5:$F697),Helper,0))</f>
        <v>42278</v>
      </c>
      <c r="H697" s="85">
        <f>INDEX(Price,MATCH(ROWS($F$5:$F697),Helper,0))</f>
        <v>44.61</v>
      </c>
      <c r="I697" s="91">
        <f>INDEX(Volume,MATCH(ROWS($F$5:$F697),Helper,0))</f>
        <v>28564790</v>
      </c>
      <c r="J697" s="97">
        <f>ROWS($F$5:$F697)</f>
        <v>693</v>
      </c>
      <c r="M697" s="16" t="e">
        <f t="shared" si="44"/>
        <v>#N/A</v>
      </c>
      <c r="N697" s="16" t="e">
        <f t="shared" si="42"/>
        <v>#N/A</v>
      </c>
      <c r="O697" s="72" t="e">
        <f t="shared" ca="1" si="45"/>
        <v>#N/A</v>
      </c>
      <c r="P697" s="100" t="e">
        <f>AVERAGE(INDEX($H$5:$H$1012,M697):INDEX($H$5:$H$1012,N697))</f>
        <v>#N/A</v>
      </c>
      <c r="Q697" s="101" t="e">
        <f>AVERAGE(INDEX($I$5:$I$1012,M697):INDEX($I$5:$I$1012,N697))</f>
        <v>#N/A</v>
      </c>
    </row>
    <row r="698" spans="2:17" x14ac:dyDescent="0.25">
      <c r="B698" s="62">
        <v>41731</v>
      </c>
      <c r="C698" s="70">
        <v>41.35</v>
      </c>
      <c r="D698" s="69">
        <v>28614590</v>
      </c>
      <c r="E698" s="66" t="s">
        <v>81</v>
      </c>
      <c r="F698" s="16">
        <f t="shared" si="43"/>
        <v>315</v>
      </c>
      <c r="G698" s="67" cm="1">
        <f t="array" ref="G698">INDEX(Date,MATCH(ROWS($F$5:$F698),Helper,0))</f>
        <v>42279</v>
      </c>
      <c r="H698" s="85">
        <f>INDEX(Price,MATCH(ROWS($F$5:$F698),Helper,0))</f>
        <v>45.57</v>
      </c>
      <c r="I698" s="91">
        <f>INDEX(Volume,MATCH(ROWS($F$5:$F698),Helper,0))</f>
        <v>41789610</v>
      </c>
      <c r="J698" s="97">
        <f>ROWS($F$5:$F698)</f>
        <v>694</v>
      </c>
      <c r="M698" s="16" t="e">
        <f t="shared" si="44"/>
        <v>#N/A</v>
      </c>
      <c r="N698" s="16" t="e">
        <f t="shared" si="42"/>
        <v>#N/A</v>
      </c>
      <c r="O698" s="72" t="e">
        <f t="shared" ca="1" si="45"/>
        <v>#N/A</v>
      </c>
      <c r="P698" s="100" t="e">
        <f>AVERAGE(INDEX($H$5:$H$1012,M698):INDEX($H$5:$H$1012,N698))</f>
        <v>#N/A</v>
      </c>
      <c r="Q698" s="101" t="e">
        <f>AVERAGE(INDEX($I$5:$I$1012,M698):INDEX($I$5:$I$1012,N698))</f>
        <v>#N/A</v>
      </c>
    </row>
    <row r="699" spans="2:17" x14ac:dyDescent="0.25">
      <c r="B699" s="62">
        <v>41730</v>
      </c>
      <c r="C699" s="70">
        <v>41.42</v>
      </c>
      <c r="D699" s="69">
        <v>32604260</v>
      </c>
      <c r="E699" s="66" t="s">
        <v>81</v>
      </c>
      <c r="F699" s="16">
        <f t="shared" si="43"/>
        <v>314</v>
      </c>
      <c r="G699" s="67" cm="1">
        <f t="array" ref="G699">INDEX(Date,MATCH(ROWS($F$5:$F699),Helper,0))</f>
        <v>42282</v>
      </c>
      <c r="H699" s="85">
        <f>INDEX(Price,MATCH(ROWS($F$5:$F699),Helper,0))</f>
        <v>46.63</v>
      </c>
      <c r="I699" s="91">
        <f>INDEX(Volume,MATCH(ROWS($F$5:$F699),Helper,0))</f>
        <v>33546080</v>
      </c>
      <c r="J699" s="97">
        <f>ROWS($F$5:$F699)</f>
        <v>695</v>
      </c>
      <c r="M699" s="16" t="e">
        <f t="shared" si="44"/>
        <v>#N/A</v>
      </c>
      <c r="N699" s="16" t="e">
        <f t="shared" si="42"/>
        <v>#N/A</v>
      </c>
      <c r="O699" s="72" t="e">
        <f t="shared" ca="1" si="45"/>
        <v>#N/A</v>
      </c>
      <c r="P699" s="100" t="e">
        <f>AVERAGE(INDEX($H$5:$H$1012,M699):INDEX($H$5:$H$1012,N699))</f>
        <v>#N/A</v>
      </c>
      <c r="Q699" s="101" t="e">
        <f>AVERAGE(INDEX($I$5:$I$1012,M699):INDEX($I$5:$I$1012,N699))</f>
        <v>#N/A</v>
      </c>
    </row>
    <row r="700" spans="2:17" x14ac:dyDescent="0.25">
      <c r="B700" s="62">
        <v>41729</v>
      </c>
      <c r="C700" s="70">
        <v>40.99</v>
      </c>
      <c r="D700" s="69">
        <v>46840570</v>
      </c>
      <c r="E700" s="66" t="s">
        <v>81</v>
      </c>
      <c r="F700" s="16">
        <f t="shared" si="43"/>
        <v>313</v>
      </c>
      <c r="G700" s="67" cm="1">
        <f t="array" ref="G700">INDEX(Date,MATCH(ROWS($F$5:$F700),Helper,0))</f>
        <v>42283</v>
      </c>
      <c r="H700" s="85">
        <f>INDEX(Price,MATCH(ROWS($F$5:$F700),Helper,0))</f>
        <v>46.75</v>
      </c>
      <c r="I700" s="91">
        <f>INDEX(Volume,MATCH(ROWS($F$5:$F700),Helper,0))</f>
        <v>27504360</v>
      </c>
      <c r="J700" s="97">
        <f>ROWS($F$5:$F700)</f>
        <v>696</v>
      </c>
      <c r="M700" s="16" t="e">
        <f t="shared" si="44"/>
        <v>#N/A</v>
      </c>
      <c r="N700" s="16" t="e">
        <f t="shared" si="42"/>
        <v>#N/A</v>
      </c>
      <c r="O700" s="72" t="e">
        <f t="shared" ca="1" si="45"/>
        <v>#N/A</v>
      </c>
      <c r="P700" s="100" t="e">
        <f>AVERAGE(INDEX($H$5:$H$1012,M700):INDEX($H$5:$H$1012,N700))</f>
        <v>#N/A</v>
      </c>
      <c r="Q700" s="101" t="e">
        <f>AVERAGE(INDEX($I$5:$I$1012,M700):INDEX($I$5:$I$1012,N700))</f>
        <v>#N/A</v>
      </c>
    </row>
    <row r="701" spans="2:17" x14ac:dyDescent="0.25">
      <c r="B701" s="62">
        <v>41726</v>
      </c>
      <c r="C701" s="70">
        <v>40.299999999999997</v>
      </c>
      <c r="D701" s="69">
        <v>43414400</v>
      </c>
      <c r="E701" s="66" t="s">
        <v>81</v>
      </c>
      <c r="F701" s="16">
        <f t="shared" si="43"/>
        <v>312</v>
      </c>
      <c r="G701" s="67" cm="1">
        <f t="array" ref="G701">INDEX(Date,MATCH(ROWS($F$5:$F701),Helper,0))</f>
        <v>42284</v>
      </c>
      <c r="H701" s="85">
        <f>INDEX(Price,MATCH(ROWS($F$5:$F701),Helper,0))</f>
        <v>46.8</v>
      </c>
      <c r="I701" s="91">
        <f>INDEX(Volume,MATCH(ROWS($F$5:$F701),Helper,0))</f>
        <v>27695610</v>
      </c>
      <c r="J701" s="97">
        <f>ROWS($F$5:$F701)</f>
        <v>697</v>
      </c>
      <c r="M701" s="16" t="e">
        <f t="shared" si="44"/>
        <v>#N/A</v>
      </c>
      <c r="N701" s="16" t="e">
        <f t="shared" si="42"/>
        <v>#N/A</v>
      </c>
      <c r="O701" s="72" t="e">
        <f t="shared" ca="1" si="45"/>
        <v>#N/A</v>
      </c>
      <c r="P701" s="100" t="e">
        <f>AVERAGE(INDEX($H$5:$H$1012,M701):INDEX($H$5:$H$1012,N701))</f>
        <v>#N/A</v>
      </c>
      <c r="Q701" s="101" t="e">
        <f>AVERAGE(INDEX($I$5:$I$1012,M701):INDEX($I$5:$I$1012,N701))</f>
        <v>#N/A</v>
      </c>
    </row>
    <row r="702" spans="2:17" x14ac:dyDescent="0.25">
      <c r="B702" s="62">
        <v>41725</v>
      </c>
      <c r="C702" s="70">
        <v>39.36</v>
      </c>
      <c r="D702" s="69">
        <v>35215570</v>
      </c>
      <c r="E702" s="66" t="s">
        <v>81</v>
      </c>
      <c r="F702" s="16">
        <f t="shared" si="43"/>
        <v>311</v>
      </c>
      <c r="G702" s="67" cm="1">
        <f t="array" ref="G702">INDEX(Date,MATCH(ROWS($F$5:$F702),Helper,0))</f>
        <v>42285</v>
      </c>
      <c r="H702" s="85">
        <f>INDEX(Price,MATCH(ROWS($F$5:$F702),Helper,0))</f>
        <v>47.45</v>
      </c>
      <c r="I702" s="91">
        <f>INDEX(Volume,MATCH(ROWS($F$5:$F702),Helper,0))</f>
        <v>33733860</v>
      </c>
      <c r="J702" s="97">
        <f>ROWS($F$5:$F702)</f>
        <v>698</v>
      </c>
      <c r="M702" s="16" t="e">
        <f t="shared" si="44"/>
        <v>#N/A</v>
      </c>
      <c r="N702" s="16" t="e">
        <f t="shared" si="42"/>
        <v>#N/A</v>
      </c>
      <c r="O702" s="72" t="e">
        <f t="shared" ca="1" si="45"/>
        <v>#N/A</v>
      </c>
      <c r="P702" s="100" t="e">
        <f>AVERAGE(INDEX($H$5:$H$1012,M702):INDEX($H$5:$H$1012,N702))</f>
        <v>#N/A</v>
      </c>
      <c r="Q702" s="101" t="e">
        <f>AVERAGE(INDEX($I$5:$I$1012,M702):INDEX($I$5:$I$1012,N702))</f>
        <v>#N/A</v>
      </c>
    </row>
    <row r="703" spans="2:17" x14ac:dyDescent="0.25">
      <c r="B703" s="62">
        <v>41724</v>
      </c>
      <c r="C703" s="70">
        <v>39.79</v>
      </c>
      <c r="D703" s="69">
        <v>41854930</v>
      </c>
      <c r="E703" s="66" t="s">
        <v>81</v>
      </c>
      <c r="F703" s="16">
        <f t="shared" si="43"/>
        <v>310</v>
      </c>
      <c r="G703" s="67" cm="1">
        <f t="array" ref="G703">INDEX(Date,MATCH(ROWS($F$5:$F703),Helper,0))</f>
        <v>42286</v>
      </c>
      <c r="H703" s="85">
        <f>INDEX(Price,MATCH(ROWS($F$5:$F703),Helper,0))</f>
        <v>47.11</v>
      </c>
      <c r="I703" s="91">
        <f>INDEX(Volume,MATCH(ROWS($F$5:$F703),Helper,0))</f>
        <v>28581690</v>
      </c>
      <c r="J703" s="97">
        <f>ROWS($F$5:$F703)</f>
        <v>699</v>
      </c>
      <c r="M703" s="16" t="e">
        <f t="shared" si="44"/>
        <v>#N/A</v>
      </c>
      <c r="N703" s="16" t="e">
        <f t="shared" si="42"/>
        <v>#N/A</v>
      </c>
      <c r="O703" s="72" t="e">
        <f t="shared" ca="1" si="45"/>
        <v>#N/A</v>
      </c>
      <c r="P703" s="100" t="e">
        <f>AVERAGE(INDEX($H$5:$H$1012,M703):INDEX($H$5:$H$1012,N703))</f>
        <v>#N/A</v>
      </c>
      <c r="Q703" s="101" t="e">
        <f>AVERAGE(INDEX($I$5:$I$1012,M703):INDEX($I$5:$I$1012,N703))</f>
        <v>#N/A</v>
      </c>
    </row>
    <row r="704" spans="2:17" x14ac:dyDescent="0.25">
      <c r="B704" s="62">
        <v>41723</v>
      </c>
      <c r="C704" s="70">
        <v>40.340000000000003</v>
      </c>
      <c r="D704" s="69">
        <v>43132190</v>
      </c>
      <c r="E704" s="66" t="s">
        <v>81</v>
      </c>
      <c r="F704" s="16">
        <f t="shared" si="43"/>
        <v>309</v>
      </c>
      <c r="G704" s="67" cm="1">
        <f t="array" ref="G704">INDEX(Date,MATCH(ROWS($F$5:$F704),Helper,0))</f>
        <v>42289</v>
      </c>
      <c r="H704" s="85">
        <f>INDEX(Price,MATCH(ROWS($F$5:$F704),Helper,0))</f>
        <v>47</v>
      </c>
      <c r="I704" s="91">
        <f>INDEX(Volume,MATCH(ROWS($F$5:$F704),Helper,0))</f>
        <v>19756420</v>
      </c>
      <c r="J704" s="97">
        <f>ROWS($F$5:$F704)</f>
        <v>700</v>
      </c>
      <c r="M704" s="16" t="e">
        <f t="shared" si="44"/>
        <v>#N/A</v>
      </c>
      <c r="N704" s="16" t="e">
        <f t="shared" si="42"/>
        <v>#N/A</v>
      </c>
      <c r="O704" s="72" t="e">
        <f t="shared" ca="1" si="45"/>
        <v>#N/A</v>
      </c>
      <c r="P704" s="100" t="e">
        <f>AVERAGE(INDEX($H$5:$H$1012,M704):INDEX($H$5:$H$1012,N704))</f>
        <v>#N/A</v>
      </c>
      <c r="Q704" s="101" t="e">
        <f>AVERAGE(INDEX($I$5:$I$1012,M704):INDEX($I$5:$I$1012,N704))</f>
        <v>#N/A</v>
      </c>
    </row>
    <row r="705" spans="2:17" x14ac:dyDescent="0.25">
      <c r="B705" s="62">
        <v>41722</v>
      </c>
      <c r="C705" s="70">
        <v>40.5</v>
      </c>
      <c r="D705" s="69">
        <v>46072130</v>
      </c>
      <c r="E705" s="66" t="s">
        <v>81</v>
      </c>
      <c r="F705" s="16">
        <f t="shared" si="43"/>
        <v>308</v>
      </c>
      <c r="G705" s="67" cm="1">
        <f t="array" ref="G705">INDEX(Date,MATCH(ROWS($F$5:$F705),Helper,0))</f>
        <v>42290</v>
      </c>
      <c r="H705" s="85">
        <f>INDEX(Price,MATCH(ROWS($F$5:$F705),Helper,0))</f>
        <v>46.89</v>
      </c>
      <c r="I705" s="91">
        <f>INDEX(Volume,MATCH(ROWS($F$5:$F705),Helper,0))</f>
        <v>19985330</v>
      </c>
      <c r="J705" s="97">
        <f>ROWS($F$5:$F705)</f>
        <v>701</v>
      </c>
      <c r="M705" s="16" t="e">
        <f t="shared" si="44"/>
        <v>#N/A</v>
      </c>
      <c r="N705" s="16" t="e">
        <f t="shared" si="42"/>
        <v>#N/A</v>
      </c>
      <c r="O705" s="72" t="e">
        <f t="shared" ca="1" si="45"/>
        <v>#N/A</v>
      </c>
      <c r="P705" s="100" t="e">
        <f>AVERAGE(INDEX($H$5:$H$1012,M705):INDEX($H$5:$H$1012,N705))</f>
        <v>#N/A</v>
      </c>
      <c r="Q705" s="101" t="e">
        <f>AVERAGE(INDEX($I$5:$I$1012,M705):INDEX($I$5:$I$1012,N705))</f>
        <v>#N/A</v>
      </c>
    </row>
    <row r="706" spans="2:17" x14ac:dyDescent="0.25">
      <c r="B706" s="62">
        <v>41719</v>
      </c>
      <c r="C706" s="70">
        <v>40.159999999999997</v>
      </c>
      <c r="D706" s="69">
        <v>80709490</v>
      </c>
      <c r="E706" s="66" t="s">
        <v>81</v>
      </c>
      <c r="F706" s="16">
        <f t="shared" si="43"/>
        <v>307</v>
      </c>
      <c r="G706" s="67" cm="1">
        <f t="array" ref="G706">INDEX(Date,MATCH(ROWS($F$5:$F706),Helper,0))</f>
        <v>42291</v>
      </c>
      <c r="H706" s="85">
        <f>INDEX(Price,MATCH(ROWS($F$5:$F706),Helper,0))</f>
        <v>46.68</v>
      </c>
      <c r="I706" s="91">
        <f>INDEX(Volume,MATCH(ROWS($F$5:$F706),Helper,0))</f>
        <v>24693460</v>
      </c>
      <c r="J706" s="97">
        <f>ROWS($F$5:$F706)</f>
        <v>702</v>
      </c>
      <c r="M706" s="16" t="e">
        <f t="shared" si="44"/>
        <v>#N/A</v>
      </c>
      <c r="N706" s="16" t="e">
        <f t="shared" si="42"/>
        <v>#N/A</v>
      </c>
      <c r="O706" s="72" t="e">
        <f t="shared" ca="1" si="45"/>
        <v>#N/A</v>
      </c>
      <c r="P706" s="100" t="e">
        <f>AVERAGE(INDEX($H$5:$H$1012,M706):INDEX($H$5:$H$1012,N706))</f>
        <v>#N/A</v>
      </c>
      <c r="Q706" s="101" t="e">
        <f>AVERAGE(INDEX($I$5:$I$1012,M706):INDEX($I$5:$I$1012,N706))</f>
        <v>#N/A</v>
      </c>
    </row>
    <row r="707" spans="2:17" x14ac:dyDescent="0.25">
      <c r="B707" s="62">
        <v>41718</v>
      </c>
      <c r="C707" s="70">
        <v>40.33</v>
      </c>
      <c r="D707" s="69">
        <v>59240160</v>
      </c>
      <c r="E707" s="66" t="s">
        <v>81</v>
      </c>
      <c r="F707" s="16">
        <f t="shared" si="43"/>
        <v>306</v>
      </c>
      <c r="G707" s="67" cm="1">
        <f t="array" ref="G707">INDEX(Date,MATCH(ROWS($F$5:$F707),Helper,0))</f>
        <v>42292</v>
      </c>
      <c r="H707" s="85">
        <f>INDEX(Price,MATCH(ROWS($F$5:$F707),Helper,0))</f>
        <v>47.01</v>
      </c>
      <c r="I707" s="91">
        <f>INDEX(Volume,MATCH(ROWS($F$5:$F707),Helper,0))</f>
        <v>27155510</v>
      </c>
      <c r="J707" s="97">
        <f>ROWS($F$5:$F707)</f>
        <v>703</v>
      </c>
      <c r="M707" s="16" t="e">
        <f t="shared" si="44"/>
        <v>#N/A</v>
      </c>
      <c r="N707" s="16" t="e">
        <f t="shared" si="42"/>
        <v>#N/A</v>
      </c>
      <c r="O707" s="72" t="e">
        <f t="shared" ca="1" si="45"/>
        <v>#N/A</v>
      </c>
      <c r="P707" s="100" t="e">
        <f>AVERAGE(INDEX($H$5:$H$1012,M707):INDEX($H$5:$H$1012,N707))</f>
        <v>#N/A</v>
      </c>
      <c r="Q707" s="101" t="e">
        <f>AVERAGE(INDEX($I$5:$I$1012,M707):INDEX($I$5:$I$1012,N707))</f>
        <v>#N/A</v>
      </c>
    </row>
    <row r="708" spans="2:17" x14ac:dyDescent="0.25">
      <c r="B708" s="62">
        <v>41717</v>
      </c>
      <c r="C708" s="70">
        <v>39.270000000000003</v>
      </c>
      <c r="D708" s="69">
        <v>35140580</v>
      </c>
      <c r="E708" s="66" t="s">
        <v>81</v>
      </c>
      <c r="F708" s="16">
        <f t="shared" si="43"/>
        <v>305</v>
      </c>
      <c r="G708" s="67" cm="1">
        <f t="array" ref="G708">INDEX(Date,MATCH(ROWS($F$5:$F708),Helper,0))</f>
        <v>42293</v>
      </c>
      <c r="H708" s="85">
        <f>INDEX(Price,MATCH(ROWS($F$5:$F708),Helper,0))</f>
        <v>47.51</v>
      </c>
      <c r="I708" s="91">
        <f>INDEX(Volume,MATCH(ROWS($F$5:$F708),Helper,0))</f>
        <v>25845550</v>
      </c>
      <c r="J708" s="97">
        <f>ROWS($F$5:$F708)</f>
        <v>704</v>
      </c>
      <c r="M708" s="16" t="e">
        <f t="shared" si="44"/>
        <v>#N/A</v>
      </c>
      <c r="N708" s="16" t="e">
        <f t="shared" si="42"/>
        <v>#N/A</v>
      </c>
      <c r="O708" s="72" t="e">
        <f t="shared" ca="1" si="45"/>
        <v>#N/A</v>
      </c>
      <c r="P708" s="100" t="e">
        <f>AVERAGE(INDEX($H$5:$H$1012,M708):INDEX($H$5:$H$1012,N708))</f>
        <v>#N/A</v>
      </c>
      <c r="Q708" s="101" t="e">
        <f>AVERAGE(INDEX($I$5:$I$1012,M708):INDEX($I$5:$I$1012,N708))</f>
        <v>#N/A</v>
      </c>
    </row>
    <row r="709" spans="2:17" x14ac:dyDescent="0.25">
      <c r="B709" s="62">
        <v>41716</v>
      </c>
      <c r="C709" s="70">
        <v>39.549999999999997</v>
      </c>
      <c r="D709" s="69">
        <v>63965060</v>
      </c>
      <c r="E709" s="66" t="s">
        <v>81</v>
      </c>
      <c r="F709" s="16">
        <f t="shared" si="43"/>
        <v>304</v>
      </c>
      <c r="G709" s="67" cm="1">
        <f t="array" ref="G709">INDEX(Date,MATCH(ROWS($F$5:$F709),Helper,0))</f>
        <v>42296</v>
      </c>
      <c r="H709" s="85">
        <f>INDEX(Price,MATCH(ROWS($F$5:$F709),Helper,0))</f>
        <v>47.62</v>
      </c>
      <c r="I709" s="91">
        <f>INDEX(Volume,MATCH(ROWS($F$5:$F709),Helper,0))</f>
        <v>29357660</v>
      </c>
      <c r="J709" s="97">
        <f>ROWS($F$5:$F709)</f>
        <v>705</v>
      </c>
      <c r="M709" s="16" t="e">
        <f t="shared" si="44"/>
        <v>#N/A</v>
      </c>
      <c r="N709" s="16" t="e">
        <f t="shared" si="42"/>
        <v>#N/A</v>
      </c>
      <c r="O709" s="72" t="e">
        <f t="shared" ca="1" si="45"/>
        <v>#N/A</v>
      </c>
      <c r="P709" s="100" t="e">
        <f>AVERAGE(INDEX($H$5:$H$1012,M709):INDEX($H$5:$H$1012,N709))</f>
        <v>#N/A</v>
      </c>
      <c r="Q709" s="101" t="e">
        <f>AVERAGE(INDEX($I$5:$I$1012,M709):INDEX($I$5:$I$1012,N709))</f>
        <v>#N/A</v>
      </c>
    </row>
    <row r="710" spans="2:17" x14ac:dyDescent="0.25">
      <c r="B710" s="62">
        <v>41715</v>
      </c>
      <c r="C710" s="70">
        <v>38.049999999999997</v>
      </c>
      <c r="D710" s="69">
        <v>20386500</v>
      </c>
      <c r="E710" s="66" t="s">
        <v>81</v>
      </c>
      <c r="F710" s="16">
        <f t="shared" si="43"/>
        <v>303</v>
      </c>
      <c r="G710" s="67" cm="1">
        <f t="array" ref="G710">INDEX(Date,MATCH(ROWS($F$5:$F710),Helper,0))</f>
        <v>42297</v>
      </c>
      <c r="H710" s="85">
        <f>INDEX(Price,MATCH(ROWS($F$5:$F710),Helper,0))</f>
        <v>47.77</v>
      </c>
      <c r="I710" s="91">
        <f>INDEX(Volume,MATCH(ROWS($F$5:$F710),Helper,0))</f>
        <v>30794100</v>
      </c>
      <c r="J710" s="97">
        <f>ROWS($F$5:$F710)</f>
        <v>706</v>
      </c>
      <c r="M710" s="16" t="e">
        <f t="shared" si="44"/>
        <v>#N/A</v>
      </c>
      <c r="N710" s="16" t="e">
        <f t="shared" ref="N710:N773" si="46">MATCH(L710,$G$5:$G$1012,1)</f>
        <v>#N/A</v>
      </c>
      <c r="O710" s="72" t="e">
        <f t="shared" ca="1" si="45"/>
        <v>#N/A</v>
      </c>
      <c r="P710" s="100" t="e">
        <f>AVERAGE(INDEX($H$5:$H$1012,M710):INDEX($H$5:$H$1012,N710))</f>
        <v>#N/A</v>
      </c>
      <c r="Q710" s="101" t="e">
        <f>AVERAGE(INDEX($I$5:$I$1012,M710):INDEX($I$5:$I$1012,N710))</f>
        <v>#N/A</v>
      </c>
    </row>
    <row r="711" spans="2:17" x14ac:dyDescent="0.25">
      <c r="B711" s="62">
        <v>41712</v>
      </c>
      <c r="C711" s="70">
        <v>37.700000000000003</v>
      </c>
      <c r="D711" s="69">
        <v>27184840</v>
      </c>
      <c r="E711" s="66" t="s">
        <v>81</v>
      </c>
      <c r="F711" s="16">
        <f t="shared" ref="F711:F774" si="47">F710-1</f>
        <v>302</v>
      </c>
      <c r="G711" s="67" cm="1">
        <f t="array" ref="G711">INDEX(Date,MATCH(ROWS($F$5:$F711),Helper,0))</f>
        <v>42298</v>
      </c>
      <c r="H711" s="85">
        <f>INDEX(Price,MATCH(ROWS($F$5:$F711),Helper,0))</f>
        <v>47.2</v>
      </c>
      <c r="I711" s="91">
        <f>INDEX(Volume,MATCH(ROWS($F$5:$F711),Helper,0))</f>
        <v>25222760</v>
      </c>
      <c r="J711" s="97">
        <f>ROWS($F$5:$F711)</f>
        <v>707</v>
      </c>
      <c r="M711" s="16" t="e">
        <f t="shared" ref="M711:M774" si="48">N710+1</f>
        <v>#N/A</v>
      </c>
      <c r="N711" s="16" t="e">
        <f t="shared" si="46"/>
        <v>#N/A</v>
      </c>
      <c r="O711" s="72" t="e">
        <f t="shared" ref="O711:O774" ca="1" si="49">SUM(OFFSET($H$5,M711-$M$5,0,N711-N710, 1))</f>
        <v>#N/A</v>
      </c>
      <c r="P711" s="100" t="e">
        <f>AVERAGE(INDEX($H$5:$H$1012,M711):INDEX($H$5:$H$1012,N711))</f>
        <v>#N/A</v>
      </c>
      <c r="Q711" s="101" t="e">
        <f>AVERAGE(INDEX($I$5:$I$1012,M711):INDEX($I$5:$I$1012,N711))</f>
        <v>#N/A</v>
      </c>
    </row>
    <row r="712" spans="2:17" x14ac:dyDescent="0.25">
      <c r="B712" s="62">
        <v>41711</v>
      </c>
      <c r="C712" s="70">
        <v>37.89</v>
      </c>
      <c r="D712" s="69">
        <v>32167550</v>
      </c>
      <c r="E712" s="66" t="s">
        <v>81</v>
      </c>
      <c r="F712" s="16">
        <f t="shared" si="47"/>
        <v>301</v>
      </c>
      <c r="G712" s="67" cm="1">
        <f t="array" ref="G712">INDEX(Date,MATCH(ROWS($F$5:$F712),Helper,0))</f>
        <v>42299</v>
      </c>
      <c r="H712" s="85">
        <f>INDEX(Price,MATCH(ROWS($F$5:$F712),Helper,0))</f>
        <v>48.03</v>
      </c>
      <c r="I712" s="91">
        <f>INDEX(Volume,MATCH(ROWS($F$5:$F712),Helper,0))</f>
        <v>55888280</v>
      </c>
      <c r="J712" s="97">
        <f>ROWS($F$5:$F712)</f>
        <v>708</v>
      </c>
      <c r="M712" s="16" t="e">
        <f t="shared" si="48"/>
        <v>#N/A</v>
      </c>
      <c r="N712" s="16" t="e">
        <f t="shared" si="46"/>
        <v>#N/A</v>
      </c>
      <c r="O712" s="72" t="e">
        <f t="shared" ca="1" si="49"/>
        <v>#N/A</v>
      </c>
      <c r="P712" s="100" t="e">
        <f>AVERAGE(INDEX($H$5:$H$1012,M712):INDEX($H$5:$H$1012,N712))</f>
        <v>#N/A</v>
      </c>
      <c r="Q712" s="101" t="e">
        <f>AVERAGE(INDEX($I$5:$I$1012,M712):INDEX($I$5:$I$1012,N712))</f>
        <v>#N/A</v>
      </c>
    </row>
    <row r="713" spans="2:17" x14ac:dyDescent="0.25">
      <c r="B713" s="62">
        <v>41710</v>
      </c>
      <c r="C713" s="70">
        <v>38.270000000000003</v>
      </c>
      <c r="D713" s="69">
        <v>30494150</v>
      </c>
      <c r="E713" s="66" t="s">
        <v>81</v>
      </c>
      <c r="F713" s="16">
        <f t="shared" si="47"/>
        <v>300</v>
      </c>
      <c r="G713" s="67" cm="1">
        <f t="array" ref="G713">INDEX(Date,MATCH(ROWS($F$5:$F713),Helper,0))</f>
        <v>42300</v>
      </c>
      <c r="H713" s="85">
        <f>INDEX(Price,MATCH(ROWS($F$5:$F713),Helper,0))</f>
        <v>52.87</v>
      </c>
      <c r="I713" s="91">
        <f>INDEX(Volume,MATCH(ROWS($F$5:$F713),Helper,0))</f>
        <v>135152900</v>
      </c>
      <c r="J713" s="97">
        <f>ROWS($F$5:$F713)</f>
        <v>709</v>
      </c>
      <c r="M713" s="16" t="e">
        <f t="shared" si="48"/>
        <v>#N/A</v>
      </c>
      <c r="N713" s="16" t="e">
        <f t="shared" si="46"/>
        <v>#N/A</v>
      </c>
      <c r="O713" s="72" t="e">
        <f t="shared" ca="1" si="49"/>
        <v>#N/A</v>
      </c>
      <c r="P713" s="100" t="e">
        <f>AVERAGE(INDEX($H$5:$H$1012,M713):INDEX($H$5:$H$1012,N713))</f>
        <v>#N/A</v>
      </c>
      <c r="Q713" s="101" t="e">
        <f>AVERAGE(INDEX($I$5:$I$1012,M713):INDEX($I$5:$I$1012,N713))</f>
        <v>#N/A</v>
      </c>
    </row>
    <row r="714" spans="2:17" x14ac:dyDescent="0.25">
      <c r="B714" s="62">
        <v>41709</v>
      </c>
      <c r="C714" s="70">
        <v>38.020000000000003</v>
      </c>
      <c r="D714" s="69">
        <v>25216370</v>
      </c>
      <c r="E714" s="66" t="s">
        <v>81</v>
      </c>
      <c r="F714" s="16">
        <f t="shared" si="47"/>
        <v>299</v>
      </c>
      <c r="G714" s="67" cm="1">
        <f t="array" ref="G714">INDEX(Date,MATCH(ROWS($F$5:$F714),Helper,0))</f>
        <v>42303</v>
      </c>
      <c r="H714" s="85">
        <f>INDEX(Price,MATCH(ROWS($F$5:$F714),Helper,0))</f>
        <v>54.25</v>
      </c>
      <c r="I714" s="91">
        <f>INDEX(Volume,MATCH(ROWS($F$5:$F714),Helper,0))</f>
        <v>64541790</v>
      </c>
      <c r="J714" s="97">
        <f>ROWS($F$5:$F714)</f>
        <v>710</v>
      </c>
      <c r="M714" s="16" t="e">
        <f t="shared" si="48"/>
        <v>#N/A</v>
      </c>
      <c r="N714" s="16" t="e">
        <f t="shared" si="46"/>
        <v>#N/A</v>
      </c>
      <c r="O714" s="72" t="e">
        <f t="shared" ca="1" si="49"/>
        <v>#N/A</v>
      </c>
      <c r="P714" s="100" t="e">
        <f>AVERAGE(INDEX($H$5:$H$1012,M714):INDEX($H$5:$H$1012,N714))</f>
        <v>#N/A</v>
      </c>
      <c r="Q714" s="101" t="e">
        <f>AVERAGE(INDEX($I$5:$I$1012,M714):INDEX($I$5:$I$1012,N714))</f>
        <v>#N/A</v>
      </c>
    </row>
    <row r="715" spans="2:17" x14ac:dyDescent="0.25">
      <c r="B715" s="62">
        <v>41708</v>
      </c>
      <c r="C715" s="70">
        <v>37.82</v>
      </c>
      <c r="D715" s="69">
        <v>19006500</v>
      </c>
      <c r="E715" s="66" t="s">
        <v>81</v>
      </c>
      <c r="F715" s="16">
        <f t="shared" si="47"/>
        <v>298</v>
      </c>
      <c r="G715" s="67" cm="1">
        <f t="array" ref="G715">INDEX(Date,MATCH(ROWS($F$5:$F715),Helper,0))</f>
        <v>42304</v>
      </c>
      <c r="H715" s="85">
        <f>INDEX(Price,MATCH(ROWS($F$5:$F715),Helper,0))</f>
        <v>53.69</v>
      </c>
      <c r="I715" s="91">
        <f>INDEX(Volume,MATCH(ROWS($F$5:$F715),Helper,0))</f>
        <v>50959580</v>
      </c>
      <c r="J715" s="97">
        <f>ROWS($F$5:$F715)</f>
        <v>711</v>
      </c>
      <c r="M715" s="16" t="e">
        <f t="shared" si="48"/>
        <v>#N/A</v>
      </c>
      <c r="N715" s="16" t="e">
        <f t="shared" si="46"/>
        <v>#N/A</v>
      </c>
      <c r="O715" s="72" t="e">
        <f t="shared" ca="1" si="49"/>
        <v>#N/A</v>
      </c>
      <c r="P715" s="100" t="e">
        <f>AVERAGE(INDEX($H$5:$H$1012,M715):INDEX($H$5:$H$1012,N715))</f>
        <v>#N/A</v>
      </c>
      <c r="Q715" s="101" t="e">
        <f>AVERAGE(INDEX($I$5:$I$1012,M715):INDEX($I$5:$I$1012,N715))</f>
        <v>#N/A</v>
      </c>
    </row>
    <row r="716" spans="2:17" x14ac:dyDescent="0.25">
      <c r="B716" s="62">
        <v>41705</v>
      </c>
      <c r="C716" s="70">
        <v>37.9</v>
      </c>
      <c r="D716" s="69">
        <v>26590540</v>
      </c>
      <c r="E716" s="66" t="s">
        <v>81</v>
      </c>
      <c r="F716" s="16">
        <f t="shared" si="47"/>
        <v>297</v>
      </c>
      <c r="G716" s="67" cm="1">
        <f t="array" ref="G716">INDEX(Date,MATCH(ROWS($F$5:$F716),Helper,0))</f>
        <v>42305</v>
      </c>
      <c r="H716" s="85">
        <f>INDEX(Price,MATCH(ROWS($F$5:$F716),Helper,0))</f>
        <v>53.98</v>
      </c>
      <c r="I716" s="91">
        <f>INDEX(Volume,MATCH(ROWS($F$5:$F716),Helper,0))</f>
        <v>46948360</v>
      </c>
      <c r="J716" s="97">
        <f>ROWS($F$5:$F716)</f>
        <v>712</v>
      </c>
      <c r="M716" s="16" t="e">
        <f t="shared" si="48"/>
        <v>#N/A</v>
      </c>
      <c r="N716" s="16" t="e">
        <f t="shared" si="46"/>
        <v>#N/A</v>
      </c>
      <c r="O716" s="72" t="e">
        <f t="shared" ca="1" si="49"/>
        <v>#N/A</v>
      </c>
      <c r="P716" s="100" t="e">
        <f>AVERAGE(INDEX($H$5:$H$1012,M716):INDEX($H$5:$H$1012,N716))</f>
        <v>#N/A</v>
      </c>
      <c r="Q716" s="101" t="e">
        <f>AVERAGE(INDEX($I$5:$I$1012,M716):INDEX($I$5:$I$1012,N716))</f>
        <v>#N/A</v>
      </c>
    </row>
    <row r="717" spans="2:17" x14ac:dyDescent="0.25">
      <c r="B717" s="62">
        <v>41704</v>
      </c>
      <c r="C717" s="70">
        <v>38.15</v>
      </c>
      <c r="D717" s="69">
        <v>23582130</v>
      </c>
      <c r="E717" s="66" t="s">
        <v>81</v>
      </c>
      <c r="F717" s="16">
        <f t="shared" si="47"/>
        <v>296</v>
      </c>
      <c r="G717" s="67" cm="1">
        <f t="array" ref="G717">INDEX(Date,MATCH(ROWS($F$5:$F717),Helper,0))</f>
        <v>42306</v>
      </c>
      <c r="H717" s="85">
        <f>INDEX(Price,MATCH(ROWS($F$5:$F717),Helper,0))</f>
        <v>53.36</v>
      </c>
      <c r="I717" s="91">
        <f>INDEX(Volume,MATCH(ROWS($F$5:$F717),Helper,0))</f>
        <v>30109050</v>
      </c>
      <c r="J717" s="97">
        <f>ROWS($F$5:$F717)</f>
        <v>713</v>
      </c>
      <c r="M717" s="16" t="e">
        <f t="shared" si="48"/>
        <v>#N/A</v>
      </c>
      <c r="N717" s="16" t="e">
        <f t="shared" si="46"/>
        <v>#N/A</v>
      </c>
      <c r="O717" s="72" t="e">
        <f t="shared" ca="1" si="49"/>
        <v>#N/A</v>
      </c>
      <c r="P717" s="100" t="e">
        <f>AVERAGE(INDEX($H$5:$H$1012,M717):INDEX($H$5:$H$1012,N717))</f>
        <v>#N/A</v>
      </c>
      <c r="Q717" s="101" t="e">
        <f>AVERAGE(INDEX($I$5:$I$1012,M717):INDEX($I$5:$I$1012,N717))</f>
        <v>#N/A</v>
      </c>
    </row>
    <row r="718" spans="2:17" x14ac:dyDescent="0.25">
      <c r="B718" s="62">
        <v>41703</v>
      </c>
      <c r="C718" s="70">
        <v>38.11</v>
      </c>
      <c r="D718" s="69">
        <v>20519850</v>
      </c>
      <c r="E718" s="66" t="s">
        <v>81</v>
      </c>
      <c r="F718" s="16">
        <f t="shared" si="47"/>
        <v>295</v>
      </c>
      <c r="G718" s="67" cm="1">
        <f t="array" ref="G718">INDEX(Date,MATCH(ROWS($F$5:$F718),Helper,0))</f>
        <v>42307</v>
      </c>
      <c r="H718" s="85">
        <f>INDEX(Price,MATCH(ROWS($F$5:$F718),Helper,0))</f>
        <v>52.64</v>
      </c>
      <c r="I718" s="91">
        <f>INDEX(Volume,MATCH(ROWS($F$5:$F718),Helper,0))</f>
        <v>46602700</v>
      </c>
      <c r="J718" s="97">
        <f>ROWS($F$5:$F718)</f>
        <v>714</v>
      </c>
      <c r="M718" s="16" t="e">
        <f t="shared" si="48"/>
        <v>#N/A</v>
      </c>
      <c r="N718" s="16" t="e">
        <f t="shared" si="46"/>
        <v>#N/A</v>
      </c>
      <c r="O718" s="72" t="e">
        <f t="shared" ca="1" si="49"/>
        <v>#N/A</v>
      </c>
      <c r="P718" s="100" t="e">
        <f>AVERAGE(INDEX($H$5:$H$1012,M718):INDEX($H$5:$H$1012,N718))</f>
        <v>#N/A</v>
      </c>
      <c r="Q718" s="101" t="e">
        <f>AVERAGE(INDEX($I$5:$I$1012,M718):INDEX($I$5:$I$1012,N718))</f>
        <v>#N/A</v>
      </c>
    </row>
    <row r="719" spans="2:17" x14ac:dyDescent="0.25">
      <c r="B719" s="62">
        <v>41702</v>
      </c>
      <c r="C719" s="70">
        <v>38.409999999999997</v>
      </c>
      <c r="D719" s="69">
        <v>26802300</v>
      </c>
      <c r="E719" s="66" t="s">
        <v>81</v>
      </c>
      <c r="F719" s="16">
        <f t="shared" si="47"/>
        <v>294</v>
      </c>
      <c r="G719" s="67" cm="1">
        <f t="array" ref="G719">INDEX(Date,MATCH(ROWS($F$5:$F719),Helper,0))</f>
        <v>42310</v>
      </c>
      <c r="H719" s="85">
        <f>INDEX(Price,MATCH(ROWS($F$5:$F719),Helper,0))</f>
        <v>53.24</v>
      </c>
      <c r="I719" s="91">
        <f>INDEX(Volume,MATCH(ROWS($F$5:$F719),Helper,0))</f>
        <v>30229020</v>
      </c>
      <c r="J719" s="97">
        <f>ROWS($F$5:$F719)</f>
        <v>715</v>
      </c>
      <c r="M719" s="16" t="e">
        <f t="shared" si="48"/>
        <v>#N/A</v>
      </c>
      <c r="N719" s="16" t="e">
        <f t="shared" si="46"/>
        <v>#N/A</v>
      </c>
      <c r="O719" s="72" t="e">
        <f t="shared" ca="1" si="49"/>
        <v>#N/A</v>
      </c>
      <c r="P719" s="100" t="e">
        <f>AVERAGE(INDEX($H$5:$H$1012,M719):INDEX($H$5:$H$1012,N719))</f>
        <v>#N/A</v>
      </c>
      <c r="Q719" s="101" t="e">
        <f>AVERAGE(INDEX($I$5:$I$1012,M719):INDEX($I$5:$I$1012,N719))</f>
        <v>#N/A</v>
      </c>
    </row>
    <row r="720" spans="2:17" x14ac:dyDescent="0.25">
      <c r="B720" s="62">
        <v>41701</v>
      </c>
      <c r="C720" s="70">
        <v>37.78</v>
      </c>
      <c r="D720" s="69">
        <v>29716900</v>
      </c>
      <c r="E720" s="66" t="s">
        <v>81</v>
      </c>
      <c r="F720" s="16">
        <f t="shared" si="47"/>
        <v>293</v>
      </c>
      <c r="G720" s="67" cm="1">
        <f t="array" ref="G720">INDEX(Date,MATCH(ROWS($F$5:$F720),Helper,0))</f>
        <v>42311</v>
      </c>
      <c r="H720" s="85">
        <f>INDEX(Price,MATCH(ROWS($F$5:$F720),Helper,0))</f>
        <v>54.15</v>
      </c>
      <c r="I720" s="91">
        <f>INDEX(Volume,MATCH(ROWS($F$5:$F720),Helper,0))</f>
        <v>36584100</v>
      </c>
      <c r="J720" s="97">
        <f>ROWS($F$5:$F720)</f>
        <v>716</v>
      </c>
      <c r="M720" s="16" t="e">
        <f t="shared" si="48"/>
        <v>#N/A</v>
      </c>
      <c r="N720" s="16" t="e">
        <f t="shared" si="46"/>
        <v>#N/A</v>
      </c>
      <c r="O720" s="72" t="e">
        <f t="shared" ca="1" si="49"/>
        <v>#N/A</v>
      </c>
      <c r="P720" s="100" t="e">
        <f>AVERAGE(INDEX($H$5:$H$1012,M720):INDEX($H$5:$H$1012,N720))</f>
        <v>#N/A</v>
      </c>
      <c r="Q720" s="101" t="e">
        <f>AVERAGE(INDEX($I$5:$I$1012,M720):INDEX($I$5:$I$1012,N720))</f>
        <v>#N/A</v>
      </c>
    </row>
    <row r="721" spans="2:17" x14ac:dyDescent="0.25">
      <c r="B721" s="62">
        <v>41698</v>
      </c>
      <c r="C721" s="70">
        <v>38.31</v>
      </c>
      <c r="D721" s="69">
        <v>41213850</v>
      </c>
      <c r="E721" s="66" t="s">
        <v>81</v>
      </c>
      <c r="F721" s="16">
        <f t="shared" si="47"/>
        <v>292</v>
      </c>
      <c r="G721" s="67" cm="1">
        <f t="array" ref="G721">INDEX(Date,MATCH(ROWS($F$5:$F721),Helper,0))</f>
        <v>42312</v>
      </c>
      <c r="H721" s="85">
        <f>INDEX(Price,MATCH(ROWS($F$5:$F721),Helper,0))</f>
        <v>54.4</v>
      </c>
      <c r="I721" s="91">
        <f>INDEX(Volume,MATCH(ROWS($F$5:$F721),Helper,0))</f>
        <v>37084780</v>
      </c>
      <c r="J721" s="97">
        <f>ROWS($F$5:$F721)</f>
        <v>717</v>
      </c>
      <c r="M721" s="16" t="e">
        <f t="shared" si="48"/>
        <v>#N/A</v>
      </c>
      <c r="N721" s="16" t="e">
        <f t="shared" si="46"/>
        <v>#N/A</v>
      </c>
      <c r="O721" s="72" t="e">
        <f t="shared" ca="1" si="49"/>
        <v>#N/A</v>
      </c>
      <c r="P721" s="100" t="e">
        <f>AVERAGE(INDEX($H$5:$H$1012,M721):INDEX($H$5:$H$1012,N721))</f>
        <v>#N/A</v>
      </c>
      <c r="Q721" s="101" t="e">
        <f>AVERAGE(INDEX($I$5:$I$1012,M721):INDEX($I$5:$I$1012,N721))</f>
        <v>#N/A</v>
      </c>
    </row>
    <row r="722" spans="2:17" x14ac:dyDescent="0.25">
      <c r="B722" s="62">
        <v>41697</v>
      </c>
      <c r="C722" s="70">
        <v>37.86</v>
      </c>
      <c r="D722" s="69">
        <v>33898430</v>
      </c>
      <c r="E722" s="66" t="s">
        <v>81</v>
      </c>
      <c r="F722" s="16">
        <f t="shared" si="47"/>
        <v>291</v>
      </c>
      <c r="G722" s="67" cm="1">
        <f t="array" ref="G722">INDEX(Date,MATCH(ROWS($F$5:$F722),Helper,0))</f>
        <v>42313</v>
      </c>
      <c r="H722" s="85">
        <f>INDEX(Price,MATCH(ROWS($F$5:$F722),Helper,0))</f>
        <v>54.38</v>
      </c>
      <c r="I722" s="91">
        <f>INDEX(Volume,MATCH(ROWS($F$5:$F722),Helper,0))</f>
        <v>31466080</v>
      </c>
      <c r="J722" s="97">
        <f>ROWS($F$5:$F722)</f>
        <v>718</v>
      </c>
      <c r="M722" s="16" t="e">
        <f t="shared" si="48"/>
        <v>#N/A</v>
      </c>
      <c r="N722" s="16" t="e">
        <f t="shared" si="46"/>
        <v>#N/A</v>
      </c>
      <c r="O722" s="72" t="e">
        <f t="shared" ca="1" si="49"/>
        <v>#N/A</v>
      </c>
      <c r="P722" s="100" t="e">
        <f>AVERAGE(INDEX($H$5:$H$1012,M722):INDEX($H$5:$H$1012,N722))</f>
        <v>#N/A</v>
      </c>
      <c r="Q722" s="101" t="e">
        <f>AVERAGE(INDEX($I$5:$I$1012,M722):INDEX($I$5:$I$1012,N722))</f>
        <v>#N/A</v>
      </c>
    </row>
    <row r="723" spans="2:17" x14ac:dyDescent="0.25">
      <c r="B723" s="62">
        <v>41696</v>
      </c>
      <c r="C723" s="70">
        <v>37.47</v>
      </c>
      <c r="D723" s="69">
        <v>41036630</v>
      </c>
      <c r="E723" s="66" t="s">
        <v>81</v>
      </c>
      <c r="F723" s="16">
        <f t="shared" si="47"/>
        <v>290</v>
      </c>
      <c r="G723" s="67" cm="1">
        <f t="array" ref="G723">INDEX(Date,MATCH(ROWS($F$5:$F723),Helper,0))</f>
        <v>42314</v>
      </c>
      <c r="H723" s="85">
        <f>INDEX(Price,MATCH(ROWS($F$5:$F723),Helper,0))</f>
        <v>54.92</v>
      </c>
      <c r="I723" s="91">
        <f>INDEX(Volume,MATCH(ROWS($F$5:$F723),Helper,0))</f>
        <v>32835100</v>
      </c>
      <c r="J723" s="97">
        <f>ROWS($F$5:$F723)</f>
        <v>719</v>
      </c>
      <c r="M723" s="16" t="e">
        <f t="shared" si="48"/>
        <v>#N/A</v>
      </c>
      <c r="N723" s="16" t="e">
        <f t="shared" si="46"/>
        <v>#N/A</v>
      </c>
      <c r="O723" s="72" t="e">
        <f t="shared" ca="1" si="49"/>
        <v>#N/A</v>
      </c>
      <c r="P723" s="100" t="e">
        <f>AVERAGE(INDEX($H$5:$H$1012,M723):INDEX($H$5:$H$1012,N723))</f>
        <v>#N/A</v>
      </c>
      <c r="Q723" s="101" t="e">
        <f>AVERAGE(INDEX($I$5:$I$1012,M723):INDEX($I$5:$I$1012,N723))</f>
        <v>#N/A</v>
      </c>
    </row>
    <row r="724" spans="2:17" x14ac:dyDescent="0.25">
      <c r="B724" s="62">
        <v>41695</v>
      </c>
      <c r="C724" s="70">
        <v>37.54</v>
      </c>
      <c r="D724" s="69">
        <v>30733490</v>
      </c>
      <c r="E724" s="66" t="s">
        <v>81</v>
      </c>
      <c r="F724" s="16">
        <f t="shared" si="47"/>
        <v>289</v>
      </c>
      <c r="G724" s="67" cm="1">
        <f t="array" ref="G724">INDEX(Date,MATCH(ROWS($F$5:$F724),Helper,0))</f>
        <v>42317</v>
      </c>
      <c r="H724" s="85">
        <f>INDEX(Price,MATCH(ROWS($F$5:$F724),Helper,0))</f>
        <v>54.16</v>
      </c>
      <c r="I724" s="91">
        <f>INDEX(Volume,MATCH(ROWS($F$5:$F724),Helper,0))</f>
        <v>32498870</v>
      </c>
      <c r="J724" s="97">
        <f>ROWS($F$5:$F724)</f>
        <v>720</v>
      </c>
      <c r="M724" s="16" t="e">
        <f t="shared" si="48"/>
        <v>#N/A</v>
      </c>
      <c r="N724" s="16" t="e">
        <f t="shared" si="46"/>
        <v>#N/A</v>
      </c>
      <c r="O724" s="72" t="e">
        <f t="shared" ca="1" si="49"/>
        <v>#N/A</v>
      </c>
      <c r="P724" s="100" t="e">
        <f>AVERAGE(INDEX($H$5:$H$1012,M724):INDEX($H$5:$H$1012,N724))</f>
        <v>#N/A</v>
      </c>
      <c r="Q724" s="101" t="e">
        <f>AVERAGE(INDEX($I$5:$I$1012,M724):INDEX($I$5:$I$1012,N724))</f>
        <v>#N/A</v>
      </c>
    </row>
    <row r="725" spans="2:17" x14ac:dyDescent="0.25">
      <c r="B725" s="62">
        <v>41694</v>
      </c>
      <c r="C725" s="70">
        <v>37.69</v>
      </c>
      <c r="D725" s="69">
        <v>31949300</v>
      </c>
      <c r="E725" s="66" t="s">
        <v>81</v>
      </c>
      <c r="F725" s="16">
        <f t="shared" si="47"/>
        <v>288</v>
      </c>
      <c r="G725" s="67" cm="1">
        <f t="array" ref="G725">INDEX(Date,MATCH(ROWS($F$5:$F725),Helper,0))</f>
        <v>42318</v>
      </c>
      <c r="H725" s="85">
        <f>INDEX(Price,MATCH(ROWS($F$5:$F725),Helper,0))</f>
        <v>53.51</v>
      </c>
      <c r="I725" s="91">
        <f>INDEX(Volume,MATCH(ROWS($F$5:$F725),Helper,0))</f>
        <v>55268090</v>
      </c>
      <c r="J725" s="97">
        <f>ROWS($F$5:$F725)</f>
        <v>721</v>
      </c>
      <c r="M725" s="16" t="e">
        <f t="shared" si="48"/>
        <v>#N/A</v>
      </c>
      <c r="N725" s="16" t="e">
        <f t="shared" si="46"/>
        <v>#N/A</v>
      </c>
      <c r="O725" s="72" t="e">
        <f t="shared" ca="1" si="49"/>
        <v>#N/A</v>
      </c>
      <c r="P725" s="100" t="e">
        <f>AVERAGE(INDEX($H$5:$H$1012,M725):INDEX($H$5:$H$1012,N725))</f>
        <v>#N/A</v>
      </c>
      <c r="Q725" s="101" t="e">
        <f>AVERAGE(INDEX($I$5:$I$1012,M725):INDEX($I$5:$I$1012,N725))</f>
        <v>#N/A</v>
      </c>
    </row>
    <row r="726" spans="2:17" x14ac:dyDescent="0.25">
      <c r="B726" s="62">
        <v>41691</v>
      </c>
      <c r="C726" s="70">
        <v>37.979999999999997</v>
      </c>
      <c r="D726" s="69">
        <v>38020420</v>
      </c>
      <c r="E726" s="66" t="s">
        <v>81</v>
      </c>
      <c r="F726" s="16">
        <f t="shared" si="47"/>
        <v>287</v>
      </c>
      <c r="G726" s="67" cm="1">
        <f t="array" ref="G726">INDEX(Date,MATCH(ROWS($F$5:$F726),Helper,0))</f>
        <v>42319</v>
      </c>
      <c r="H726" s="85">
        <f>INDEX(Price,MATCH(ROWS($F$5:$F726),Helper,0))</f>
        <v>53.65</v>
      </c>
      <c r="I726" s="91">
        <f>INDEX(Volume,MATCH(ROWS($F$5:$F726),Helper,0))</f>
        <v>34010630</v>
      </c>
      <c r="J726" s="97">
        <f>ROWS($F$5:$F726)</f>
        <v>722</v>
      </c>
      <c r="M726" s="16" t="e">
        <f t="shared" si="48"/>
        <v>#N/A</v>
      </c>
      <c r="N726" s="16" t="e">
        <f t="shared" si="46"/>
        <v>#N/A</v>
      </c>
      <c r="O726" s="72" t="e">
        <f t="shared" ca="1" si="49"/>
        <v>#N/A</v>
      </c>
      <c r="P726" s="100" t="e">
        <f>AVERAGE(INDEX($H$5:$H$1012,M726):INDEX($H$5:$H$1012,N726))</f>
        <v>#N/A</v>
      </c>
      <c r="Q726" s="101" t="e">
        <f>AVERAGE(INDEX($I$5:$I$1012,M726):INDEX($I$5:$I$1012,N726))</f>
        <v>#N/A</v>
      </c>
    </row>
    <row r="727" spans="2:17" x14ac:dyDescent="0.25">
      <c r="B727" s="62">
        <v>41690</v>
      </c>
      <c r="C727" s="70">
        <v>37.75</v>
      </c>
      <c r="D727" s="69">
        <v>27526100</v>
      </c>
      <c r="E727" s="66" t="s">
        <v>81</v>
      </c>
      <c r="F727" s="16">
        <f t="shared" si="47"/>
        <v>286</v>
      </c>
      <c r="G727" s="67" cm="1">
        <f t="array" ref="G727">INDEX(Date,MATCH(ROWS($F$5:$F727),Helper,0))</f>
        <v>42320</v>
      </c>
      <c r="H727" s="85">
        <f>INDEX(Price,MATCH(ROWS($F$5:$F727),Helper,0))</f>
        <v>53.32</v>
      </c>
      <c r="I727" s="91">
        <f>INDEX(Volume,MATCH(ROWS($F$5:$F727),Helper,0))</f>
        <v>35304350</v>
      </c>
      <c r="J727" s="97">
        <f>ROWS($F$5:$F727)</f>
        <v>723</v>
      </c>
      <c r="M727" s="16" t="e">
        <f t="shared" si="48"/>
        <v>#N/A</v>
      </c>
      <c r="N727" s="16" t="e">
        <f t="shared" si="46"/>
        <v>#N/A</v>
      </c>
      <c r="O727" s="72" t="e">
        <f t="shared" ca="1" si="49"/>
        <v>#N/A</v>
      </c>
      <c r="P727" s="100" t="e">
        <f>AVERAGE(INDEX($H$5:$H$1012,M727):INDEX($H$5:$H$1012,N727))</f>
        <v>#N/A</v>
      </c>
      <c r="Q727" s="101" t="e">
        <f>AVERAGE(INDEX($I$5:$I$1012,M727):INDEX($I$5:$I$1012,N727))</f>
        <v>#N/A</v>
      </c>
    </row>
    <row r="728" spans="2:17" x14ac:dyDescent="0.25">
      <c r="B728" s="62">
        <v>41689</v>
      </c>
      <c r="C728" s="70">
        <v>37.51</v>
      </c>
      <c r="D728" s="69">
        <v>29750390</v>
      </c>
      <c r="E728" s="66" t="s">
        <v>81</v>
      </c>
      <c r="F728" s="16">
        <f t="shared" si="47"/>
        <v>285</v>
      </c>
      <c r="G728" s="67" cm="1">
        <f t="array" ref="G728">INDEX(Date,MATCH(ROWS($F$5:$F728),Helper,0))</f>
        <v>42321</v>
      </c>
      <c r="H728" s="85">
        <f>INDEX(Price,MATCH(ROWS($F$5:$F728),Helper,0))</f>
        <v>52.84</v>
      </c>
      <c r="I728" s="91">
        <f>INDEX(Volume,MATCH(ROWS($F$5:$F728),Helper,0))</f>
        <v>36796370</v>
      </c>
      <c r="J728" s="97">
        <f>ROWS($F$5:$F728)</f>
        <v>724</v>
      </c>
      <c r="M728" s="16" t="e">
        <f t="shared" si="48"/>
        <v>#N/A</v>
      </c>
      <c r="N728" s="16" t="e">
        <f t="shared" si="46"/>
        <v>#N/A</v>
      </c>
      <c r="O728" s="72" t="e">
        <f t="shared" ca="1" si="49"/>
        <v>#N/A</v>
      </c>
      <c r="P728" s="100" t="e">
        <f>AVERAGE(INDEX($H$5:$H$1012,M728):INDEX($H$5:$H$1012,N728))</f>
        <v>#N/A</v>
      </c>
      <c r="Q728" s="101" t="e">
        <f>AVERAGE(INDEX($I$5:$I$1012,M728):INDEX($I$5:$I$1012,N728))</f>
        <v>#N/A</v>
      </c>
    </row>
    <row r="729" spans="2:17" x14ac:dyDescent="0.25">
      <c r="B729" s="62">
        <v>41688</v>
      </c>
      <c r="C729" s="70">
        <v>37.42</v>
      </c>
      <c r="D729" s="69">
        <v>32833250</v>
      </c>
      <c r="E729" s="66" t="s">
        <v>81</v>
      </c>
      <c r="F729" s="16">
        <f t="shared" si="47"/>
        <v>284</v>
      </c>
      <c r="G729" s="67" cm="1">
        <f t="array" ref="G729">INDEX(Date,MATCH(ROWS($F$5:$F729),Helper,0))</f>
        <v>42324</v>
      </c>
      <c r="H729" s="85">
        <f>INDEX(Price,MATCH(ROWS($F$5:$F729),Helper,0))</f>
        <v>53.765000000000001</v>
      </c>
      <c r="I729" s="91">
        <f>INDEX(Volume,MATCH(ROWS($F$5:$F729),Helper,0))</f>
        <v>31944340</v>
      </c>
      <c r="J729" s="97">
        <f>ROWS($F$5:$F729)</f>
        <v>725</v>
      </c>
      <c r="M729" s="16" t="e">
        <f t="shared" si="48"/>
        <v>#N/A</v>
      </c>
      <c r="N729" s="16" t="e">
        <f t="shared" si="46"/>
        <v>#N/A</v>
      </c>
      <c r="O729" s="72" t="e">
        <f t="shared" ca="1" si="49"/>
        <v>#N/A</v>
      </c>
      <c r="P729" s="100" t="e">
        <f>AVERAGE(INDEX($H$5:$H$1012,M729):INDEX($H$5:$H$1012,N729))</f>
        <v>#N/A</v>
      </c>
      <c r="Q729" s="101" t="e">
        <f>AVERAGE(INDEX($I$5:$I$1012,M729):INDEX($I$5:$I$1012,N729))</f>
        <v>#N/A</v>
      </c>
    </row>
    <row r="730" spans="2:17" x14ac:dyDescent="0.25">
      <c r="B730" s="62">
        <v>41684</v>
      </c>
      <c r="C730" s="70">
        <v>37.619999999999997</v>
      </c>
      <c r="D730" s="69">
        <v>42985490</v>
      </c>
      <c r="E730" s="66" t="s">
        <v>81</v>
      </c>
      <c r="F730" s="16">
        <f t="shared" si="47"/>
        <v>283</v>
      </c>
      <c r="G730" s="67" cm="1">
        <f t="array" ref="G730">INDEX(Date,MATCH(ROWS($F$5:$F730),Helper,0))</f>
        <v>42325</v>
      </c>
      <c r="H730" s="85">
        <f>INDEX(Price,MATCH(ROWS($F$5:$F730),Helper,0))</f>
        <v>52.97</v>
      </c>
      <c r="I730" s="91">
        <f>INDEX(Volume,MATCH(ROWS($F$5:$F730),Helper,0))</f>
        <v>31546750</v>
      </c>
      <c r="J730" s="97">
        <f>ROWS($F$5:$F730)</f>
        <v>726</v>
      </c>
      <c r="M730" s="16" t="e">
        <f t="shared" si="48"/>
        <v>#N/A</v>
      </c>
      <c r="N730" s="16" t="e">
        <f t="shared" si="46"/>
        <v>#N/A</v>
      </c>
      <c r="O730" s="72" t="e">
        <f t="shared" ca="1" si="49"/>
        <v>#N/A</v>
      </c>
      <c r="P730" s="100" t="e">
        <f>AVERAGE(INDEX($H$5:$H$1012,M730):INDEX($H$5:$H$1012,N730))</f>
        <v>#N/A</v>
      </c>
      <c r="Q730" s="101" t="e">
        <f>AVERAGE(INDEX($I$5:$I$1012,M730):INDEX($I$5:$I$1012,N730))</f>
        <v>#N/A</v>
      </c>
    </row>
    <row r="731" spans="2:17" x14ac:dyDescent="0.25">
      <c r="B731" s="62">
        <v>41683</v>
      </c>
      <c r="C731" s="70">
        <v>37.61</v>
      </c>
      <c r="D731" s="69">
        <v>37635520</v>
      </c>
      <c r="E731" s="66" t="s">
        <v>81</v>
      </c>
      <c r="F731" s="16">
        <f t="shared" si="47"/>
        <v>282</v>
      </c>
      <c r="G731" s="67" cm="1">
        <f t="array" ref="G731">INDEX(Date,MATCH(ROWS($F$5:$F731),Helper,0))</f>
        <v>42326</v>
      </c>
      <c r="H731" s="85">
        <f>INDEX(Price,MATCH(ROWS($F$5:$F731),Helper,0))</f>
        <v>53.85</v>
      </c>
      <c r="I731" s="91">
        <f>INDEX(Volume,MATCH(ROWS($F$5:$F731),Helper,0))</f>
        <v>29125950</v>
      </c>
      <c r="J731" s="97">
        <f>ROWS($F$5:$F731)</f>
        <v>727</v>
      </c>
      <c r="M731" s="16" t="e">
        <f t="shared" si="48"/>
        <v>#N/A</v>
      </c>
      <c r="N731" s="16" t="e">
        <f t="shared" si="46"/>
        <v>#N/A</v>
      </c>
      <c r="O731" s="72" t="e">
        <f t="shared" ca="1" si="49"/>
        <v>#N/A</v>
      </c>
      <c r="P731" s="100" t="e">
        <f>AVERAGE(INDEX($H$5:$H$1012,M731):INDEX($H$5:$H$1012,N731))</f>
        <v>#N/A</v>
      </c>
      <c r="Q731" s="101" t="e">
        <f>AVERAGE(INDEX($I$5:$I$1012,M731):INDEX($I$5:$I$1012,N731))</f>
        <v>#N/A</v>
      </c>
    </row>
    <row r="732" spans="2:17" x14ac:dyDescent="0.25">
      <c r="B732" s="62">
        <v>41682</v>
      </c>
      <c r="C732" s="70">
        <v>37.47</v>
      </c>
      <c r="D732" s="69">
        <v>27051620</v>
      </c>
      <c r="E732" s="66" t="s">
        <v>81</v>
      </c>
      <c r="F732" s="16">
        <f t="shared" si="47"/>
        <v>281</v>
      </c>
      <c r="G732" s="67" cm="1">
        <f t="array" ref="G732">INDEX(Date,MATCH(ROWS($F$5:$F732),Helper,0))</f>
        <v>42327</v>
      </c>
      <c r="H732" s="85">
        <f>INDEX(Price,MATCH(ROWS($F$5:$F732),Helper,0))</f>
        <v>53.94</v>
      </c>
      <c r="I732" s="91">
        <f>INDEX(Volume,MATCH(ROWS($F$5:$F732),Helper,0))</f>
        <v>28141820</v>
      </c>
      <c r="J732" s="97">
        <f>ROWS($F$5:$F732)</f>
        <v>728</v>
      </c>
      <c r="M732" s="16" t="e">
        <f t="shared" si="48"/>
        <v>#N/A</v>
      </c>
      <c r="N732" s="16" t="e">
        <f t="shared" si="46"/>
        <v>#N/A</v>
      </c>
      <c r="O732" s="72" t="e">
        <f t="shared" ca="1" si="49"/>
        <v>#N/A</v>
      </c>
      <c r="P732" s="100" t="e">
        <f>AVERAGE(INDEX($H$5:$H$1012,M732):INDEX($H$5:$H$1012,N732))</f>
        <v>#N/A</v>
      </c>
      <c r="Q732" s="101" t="e">
        <f>AVERAGE(INDEX($I$5:$I$1012,M732):INDEX($I$5:$I$1012,N732))</f>
        <v>#N/A</v>
      </c>
    </row>
    <row r="733" spans="2:17" x14ac:dyDescent="0.25">
      <c r="B733" s="62">
        <v>41681</v>
      </c>
      <c r="C733" s="70">
        <v>37.174999999999997</v>
      </c>
      <c r="D733" s="69">
        <v>32133250</v>
      </c>
      <c r="E733" s="66" t="s">
        <v>81</v>
      </c>
      <c r="F733" s="16">
        <f t="shared" si="47"/>
        <v>280</v>
      </c>
      <c r="G733" s="67" cm="1">
        <f t="array" ref="G733">INDEX(Date,MATCH(ROWS($F$5:$F733),Helper,0))</f>
        <v>42328</v>
      </c>
      <c r="H733" s="85">
        <f>INDEX(Price,MATCH(ROWS($F$5:$F733),Helper,0))</f>
        <v>54.19</v>
      </c>
      <c r="I733" s="91">
        <f>INDEX(Volume,MATCH(ROWS($F$5:$F733),Helper,0))</f>
        <v>37106670</v>
      </c>
      <c r="J733" s="97">
        <f>ROWS($F$5:$F733)</f>
        <v>729</v>
      </c>
      <c r="M733" s="16" t="e">
        <f t="shared" si="48"/>
        <v>#N/A</v>
      </c>
      <c r="N733" s="16" t="e">
        <f t="shared" si="46"/>
        <v>#N/A</v>
      </c>
      <c r="O733" s="72" t="e">
        <f t="shared" ca="1" si="49"/>
        <v>#N/A</v>
      </c>
      <c r="P733" s="100" t="e">
        <f>AVERAGE(INDEX($H$5:$H$1012,M733):INDEX($H$5:$H$1012,N733))</f>
        <v>#N/A</v>
      </c>
      <c r="Q733" s="101" t="e">
        <f>AVERAGE(INDEX($I$5:$I$1012,M733):INDEX($I$5:$I$1012,N733))</f>
        <v>#N/A</v>
      </c>
    </row>
    <row r="734" spans="2:17" x14ac:dyDescent="0.25">
      <c r="B734" s="62">
        <v>41680</v>
      </c>
      <c r="C734" s="70">
        <v>36.799999999999997</v>
      </c>
      <c r="D734" s="69">
        <v>26735870</v>
      </c>
      <c r="E734" s="66" t="s">
        <v>81</v>
      </c>
      <c r="F734" s="16">
        <f t="shared" si="47"/>
        <v>279</v>
      </c>
      <c r="G734" s="67" cm="1">
        <f t="array" ref="G734">INDEX(Date,MATCH(ROWS($F$5:$F734),Helper,0))</f>
        <v>42331</v>
      </c>
      <c r="H734" s="85">
        <f>INDEX(Price,MATCH(ROWS($F$5:$F734),Helper,0))</f>
        <v>54.19</v>
      </c>
      <c r="I734" s="91">
        <f>INDEX(Volume,MATCH(ROWS($F$5:$F734),Helper,0))</f>
        <v>28218110</v>
      </c>
      <c r="J734" s="97">
        <f>ROWS($F$5:$F734)</f>
        <v>730</v>
      </c>
      <c r="M734" s="16" t="e">
        <f t="shared" si="48"/>
        <v>#N/A</v>
      </c>
      <c r="N734" s="16" t="e">
        <f t="shared" si="46"/>
        <v>#N/A</v>
      </c>
      <c r="O734" s="72" t="e">
        <f t="shared" ca="1" si="49"/>
        <v>#N/A</v>
      </c>
      <c r="P734" s="100" t="e">
        <f>AVERAGE(INDEX($H$5:$H$1012,M734):INDEX($H$5:$H$1012,N734))</f>
        <v>#N/A</v>
      </c>
      <c r="Q734" s="101" t="e">
        <f>AVERAGE(INDEX($I$5:$I$1012,M734):INDEX($I$5:$I$1012,N734))</f>
        <v>#N/A</v>
      </c>
    </row>
    <row r="735" spans="2:17" x14ac:dyDescent="0.25">
      <c r="B735" s="62">
        <v>41677</v>
      </c>
      <c r="C735" s="70">
        <v>36.56</v>
      </c>
      <c r="D735" s="69">
        <v>33307930</v>
      </c>
      <c r="E735" s="66" t="s">
        <v>81</v>
      </c>
      <c r="F735" s="16">
        <f t="shared" si="47"/>
        <v>278</v>
      </c>
      <c r="G735" s="67" cm="1">
        <f t="array" ref="G735">INDEX(Date,MATCH(ROWS($F$5:$F735),Helper,0))</f>
        <v>42332</v>
      </c>
      <c r="H735" s="85">
        <f>INDEX(Price,MATCH(ROWS($F$5:$F735),Helper,0))</f>
        <v>54.25</v>
      </c>
      <c r="I735" s="91">
        <f>INDEX(Volume,MATCH(ROWS($F$5:$F735),Helper,0))</f>
        <v>24589530</v>
      </c>
      <c r="J735" s="97">
        <f>ROWS($F$5:$F735)</f>
        <v>731</v>
      </c>
      <c r="M735" s="16" t="e">
        <f t="shared" si="48"/>
        <v>#N/A</v>
      </c>
      <c r="N735" s="16" t="e">
        <f t="shared" si="46"/>
        <v>#N/A</v>
      </c>
      <c r="O735" s="72" t="e">
        <f t="shared" ca="1" si="49"/>
        <v>#N/A</v>
      </c>
      <c r="P735" s="100" t="e">
        <f>AVERAGE(INDEX($H$5:$H$1012,M735):INDEX($H$5:$H$1012,N735))</f>
        <v>#N/A</v>
      </c>
      <c r="Q735" s="101" t="e">
        <f>AVERAGE(INDEX($I$5:$I$1012,M735):INDEX($I$5:$I$1012,N735))</f>
        <v>#N/A</v>
      </c>
    </row>
    <row r="736" spans="2:17" x14ac:dyDescent="0.25">
      <c r="B736" s="62">
        <v>41676</v>
      </c>
      <c r="C736" s="70">
        <v>36.18</v>
      </c>
      <c r="D736" s="69">
        <v>35356200</v>
      </c>
      <c r="E736" s="66" t="s">
        <v>81</v>
      </c>
      <c r="F736" s="16">
        <f t="shared" si="47"/>
        <v>277</v>
      </c>
      <c r="G736" s="67" cm="1">
        <f t="array" ref="G736">INDEX(Date,MATCH(ROWS($F$5:$F736),Helper,0))</f>
        <v>42333</v>
      </c>
      <c r="H736" s="85">
        <f>INDEX(Price,MATCH(ROWS($F$5:$F736),Helper,0))</f>
        <v>53.69</v>
      </c>
      <c r="I736" s="91">
        <f>INDEX(Volume,MATCH(ROWS($F$5:$F736),Helper,0))</f>
        <v>20987820</v>
      </c>
      <c r="J736" s="97">
        <f>ROWS($F$5:$F736)</f>
        <v>732</v>
      </c>
      <c r="M736" s="16" t="e">
        <f t="shared" si="48"/>
        <v>#N/A</v>
      </c>
      <c r="N736" s="16" t="e">
        <f t="shared" si="46"/>
        <v>#N/A</v>
      </c>
      <c r="O736" s="72" t="e">
        <f t="shared" ca="1" si="49"/>
        <v>#N/A</v>
      </c>
      <c r="P736" s="100" t="e">
        <f>AVERAGE(INDEX($H$5:$H$1012,M736):INDEX($H$5:$H$1012,N736))</f>
        <v>#N/A</v>
      </c>
      <c r="Q736" s="101" t="e">
        <f>AVERAGE(INDEX($I$5:$I$1012,M736):INDEX($I$5:$I$1012,N736))</f>
        <v>#N/A</v>
      </c>
    </row>
    <row r="737" spans="2:17" x14ac:dyDescent="0.25">
      <c r="B737" s="62">
        <v>41675</v>
      </c>
      <c r="C737" s="70">
        <v>35.82</v>
      </c>
      <c r="D737" s="69">
        <v>55813500</v>
      </c>
      <c r="E737" s="66" t="s">
        <v>81</v>
      </c>
      <c r="F737" s="16">
        <f t="shared" si="47"/>
        <v>276</v>
      </c>
      <c r="G737" s="67" cm="1">
        <f t="array" ref="G737">INDEX(Date,MATCH(ROWS($F$5:$F737),Helper,0))</f>
        <v>42335</v>
      </c>
      <c r="H737" s="85">
        <f>INDEX(Price,MATCH(ROWS($F$5:$F737),Helper,0))</f>
        <v>53.93</v>
      </c>
      <c r="I737" s="91">
        <f>INDEX(Volume,MATCH(ROWS($F$5:$F737),Helper,0))</f>
        <v>9009132</v>
      </c>
      <c r="J737" s="97">
        <f>ROWS($F$5:$F737)</f>
        <v>733</v>
      </c>
      <c r="M737" s="16" t="e">
        <f t="shared" si="48"/>
        <v>#N/A</v>
      </c>
      <c r="N737" s="16" t="e">
        <f t="shared" si="46"/>
        <v>#N/A</v>
      </c>
      <c r="O737" s="72" t="e">
        <f t="shared" ca="1" si="49"/>
        <v>#N/A</v>
      </c>
      <c r="P737" s="100" t="e">
        <f>AVERAGE(INDEX($H$5:$H$1012,M737):INDEX($H$5:$H$1012,N737))</f>
        <v>#N/A</v>
      </c>
      <c r="Q737" s="101" t="e">
        <f>AVERAGE(INDEX($I$5:$I$1012,M737):INDEX($I$5:$I$1012,N737))</f>
        <v>#N/A</v>
      </c>
    </row>
    <row r="738" spans="2:17" x14ac:dyDescent="0.25">
      <c r="B738" s="62">
        <v>41674</v>
      </c>
      <c r="C738" s="70">
        <v>36.35</v>
      </c>
      <c r="D738" s="69">
        <v>54696680</v>
      </c>
      <c r="E738" s="66" t="s">
        <v>81</v>
      </c>
      <c r="F738" s="16">
        <f t="shared" si="47"/>
        <v>275</v>
      </c>
      <c r="G738" s="67" cm="1">
        <f t="array" ref="G738">INDEX(Date,MATCH(ROWS($F$5:$F738),Helper,0))</f>
        <v>42338</v>
      </c>
      <c r="H738" s="85">
        <f>INDEX(Price,MATCH(ROWS($F$5:$F738),Helper,0))</f>
        <v>54.35</v>
      </c>
      <c r="I738" s="91">
        <f>INDEX(Volume,MATCH(ROWS($F$5:$F738),Helper,0))</f>
        <v>54403560</v>
      </c>
      <c r="J738" s="97">
        <f>ROWS($F$5:$F738)</f>
        <v>734</v>
      </c>
      <c r="M738" s="16" t="e">
        <f t="shared" si="48"/>
        <v>#N/A</v>
      </c>
      <c r="N738" s="16" t="e">
        <f t="shared" si="46"/>
        <v>#N/A</v>
      </c>
      <c r="O738" s="72" t="e">
        <f t="shared" ca="1" si="49"/>
        <v>#N/A</v>
      </c>
      <c r="P738" s="100" t="e">
        <f>AVERAGE(INDEX($H$5:$H$1012,M738):INDEX($H$5:$H$1012,N738))</f>
        <v>#N/A</v>
      </c>
      <c r="Q738" s="101" t="e">
        <f>AVERAGE(INDEX($I$5:$I$1012,M738):INDEX($I$5:$I$1012,N738))</f>
        <v>#N/A</v>
      </c>
    </row>
    <row r="739" spans="2:17" x14ac:dyDescent="0.25">
      <c r="B739" s="62">
        <v>41673</v>
      </c>
      <c r="C739" s="70">
        <v>36.479999999999997</v>
      </c>
      <c r="D739" s="69">
        <v>64062570</v>
      </c>
      <c r="E739" s="66" t="s">
        <v>81</v>
      </c>
      <c r="F739" s="16">
        <f t="shared" si="47"/>
        <v>274</v>
      </c>
      <c r="G739" s="67" cm="1">
        <f t="array" ref="G739">INDEX(Date,MATCH(ROWS($F$5:$F739),Helper,0))</f>
        <v>42339</v>
      </c>
      <c r="H739" s="85">
        <f>INDEX(Price,MATCH(ROWS($F$5:$F739),Helper,0))</f>
        <v>55.22</v>
      </c>
      <c r="I739" s="91">
        <f>INDEX(Volume,MATCH(ROWS($F$5:$F739),Helper,0))</f>
        <v>39912320</v>
      </c>
      <c r="J739" s="97">
        <f>ROWS($F$5:$F739)</f>
        <v>735</v>
      </c>
      <c r="M739" s="16" t="e">
        <f t="shared" si="48"/>
        <v>#N/A</v>
      </c>
      <c r="N739" s="16" t="e">
        <f t="shared" si="46"/>
        <v>#N/A</v>
      </c>
      <c r="O739" s="72" t="e">
        <f t="shared" ca="1" si="49"/>
        <v>#N/A</v>
      </c>
      <c r="P739" s="100" t="e">
        <f>AVERAGE(INDEX($H$5:$H$1012,M739):INDEX($H$5:$H$1012,N739))</f>
        <v>#N/A</v>
      </c>
      <c r="Q739" s="101" t="e">
        <f>AVERAGE(INDEX($I$5:$I$1012,M739):INDEX($I$5:$I$1012,N739))</f>
        <v>#N/A</v>
      </c>
    </row>
    <row r="740" spans="2:17" x14ac:dyDescent="0.25">
      <c r="B740" s="62">
        <v>41670</v>
      </c>
      <c r="C740" s="70">
        <v>37.840000000000003</v>
      </c>
      <c r="D740" s="69">
        <v>93158190</v>
      </c>
      <c r="E740" s="66" t="s">
        <v>81</v>
      </c>
      <c r="F740" s="16">
        <f t="shared" si="47"/>
        <v>273</v>
      </c>
      <c r="G740" s="67" cm="1">
        <f t="array" ref="G740">INDEX(Date,MATCH(ROWS($F$5:$F740),Helper,0))</f>
        <v>42340</v>
      </c>
      <c r="H740" s="85">
        <f>INDEX(Price,MATCH(ROWS($F$5:$F740),Helper,0))</f>
        <v>55.21</v>
      </c>
      <c r="I740" s="91">
        <f>INDEX(Volume,MATCH(ROWS($F$5:$F740),Helper,0))</f>
        <v>47249030</v>
      </c>
      <c r="J740" s="97">
        <f>ROWS($F$5:$F740)</f>
        <v>736</v>
      </c>
      <c r="M740" s="16" t="e">
        <f t="shared" si="48"/>
        <v>#N/A</v>
      </c>
      <c r="N740" s="16" t="e">
        <f t="shared" si="46"/>
        <v>#N/A</v>
      </c>
      <c r="O740" s="72" t="e">
        <f t="shared" ca="1" si="49"/>
        <v>#N/A</v>
      </c>
      <c r="P740" s="100" t="e">
        <f>AVERAGE(INDEX($H$5:$H$1012,M740):INDEX($H$5:$H$1012,N740))</f>
        <v>#N/A</v>
      </c>
      <c r="Q740" s="101" t="e">
        <f>AVERAGE(INDEX($I$5:$I$1012,M740):INDEX($I$5:$I$1012,N740))</f>
        <v>#N/A</v>
      </c>
    </row>
    <row r="741" spans="2:17" x14ac:dyDescent="0.25">
      <c r="B741" s="62">
        <v>41669</v>
      </c>
      <c r="C741" s="70">
        <v>36.86</v>
      </c>
      <c r="D741" s="69">
        <v>34935080</v>
      </c>
      <c r="E741" s="66" t="s">
        <v>81</v>
      </c>
      <c r="F741" s="16">
        <f t="shared" si="47"/>
        <v>272</v>
      </c>
      <c r="G741" s="67" cm="1">
        <f t="array" ref="G741">INDEX(Date,MATCH(ROWS($F$5:$F741),Helper,0))</f>
        <v>42341</v>
      </c>
      <c r="H741" s="85">
        <f>INDEX(Price,MATCH(ROWS($F$5:$F741),Helper,0))</f>
        <v>54.2</v>
      </c>
      <c r="I741" s="91">
        <f>INDEX(Volume,MATCH(ROWS($F$5:$F741),Helper,0))</f>
        <v>38625370</v>
      </c>
      <c r="J741" s="97">
        <f>ROWS($F$5:$F741)</f>
        <v>737</v>
      </c>
      <c r="M741" s="16" t="e">
        <f t="shared" si="48"/>
        <v>#N/A</v>
      </c>
      <c r="N741" s="16" t="e">
        <f t="shared" si="46"/>
        <v>#N/A</v>
      </c>
      <c r="O741" s="72" t="e">
        <f t="shared" ca="1" si="49"/>
        <v>#N/A</v>
      </c>
      <c r="P741" s="100" t="e">
        <f>AVERAGE(INDEX($H$5:$H$1012,M741):INDEX($H$5:$H$1012,N741))</f>
        <v>#N/A</v>
      </c>
      <c r="Q741" s="101" t="e">
        <f>AVERAGE(INDEX($I$5:$I$1012,M741):INDEX($I$5:$I$1012,N741))</f>
        <v>#N/A</v>
      </c>
    </row>
    <row r="742" spans="2:17" x14ac:dyDescent="0.25">
      <c r="B742" s="62">
        <v>41668</v>
      </c>
      <c r="C742" s="70">
        <v>36.659999999999997</v>
      </c>
      <c r="D742" s="69">
        <v>52745900</v>
      </c>
      <c r="E742" s="66" t="s">
        <v>81</v>
      </c>
      <c r="F742" s="16">
        <f t="shared" si="47"/>
        <v>271</v>
      </c>
      <c r="G742" s="67" cm="1">
        <f t="array" ref="G742">INDEX(Date,MATCH(ROWS($F$5:$F742),Helper,0))</f>
        <v>42342</v>
      </c>
      <c r="H742" s="85">
        <f>INDEX(Price,MATCH(ROWS($F$5:$F742),Helper,0))</f>
        <v>55.91</v>
      </c>
      <c r="I742" s="91">
        <f>INDEX(Volume,MATCH(ROWS($F$5:$F742),Helper,0))</f>
        <v>43954660</v>
      </c>
      <c r="J742" s="97">
        <f>ROWS($F$5:$F742)</f>
        <v>738</v>
      </c>
      <c r="M742" s="16" t="e">
        <f t="shared" si="48"/>
        <v>#N/A</v>
      </c>
      <c r="N742" s="16" t="e">
        <f t="shared" si="46"/>
        <v>#N/A</v>
      </c>
      <c r="O742" s="72" t="e">
        <f t="shared" ca="1" si="49"/>
        <v>#N/A</v>
      </c>
      <c r="P742" s="100" t="e">
        <f>AVERAGE(INDEX($H$5:$H$1012,M742):INDEX($H$5:$H$1012,N742))</f>
        <v>#N/A</v>
      </c>
      <c r="Q742" s="101" t="e">
        <f>AVERAGE(INDEX($I$5:$I$1012,M742):INDEX($I$5:$I$1012,N742))</f>
        <v>#N/A</v>
      </c>
    </row>
    <row r="743" spans="2:17" x14ac:dyDescent="0.25">
      <c r="B743" s="62">
        <v>41667</v>
      </c>
      <c r="C743" s="70">
        <v>36.270000000000003</v>
      </c>
      <c r="D743" s="69">
        <v>36199740</v>
      </c>
      <c r="E743" s="66" t="s">
        <v>81</v>
      </c>
      <c r="F743" s="16">
        <f t="shared" si="47"/>
        <v>270</v>
      </c>
      <c r="G743" s="67" cm="1">
        <f t="array" ref="G743">INDEX(Date,MATCH(ROWS($F$5:$F743),Helper,0))</f>
        <v>42345</v>
      </c>
      <c r="H743" s="85">
        <f>INDEX(Price,MATCH(ROWS($F$5:$F743),Helper,0))</f>
        <v>55.81</v>
      </c>
      <c r="I743" s="91">
        <f>INDEX(Volume,MATCH(ROWS($F$5:$F743),Helper,0))</f>
        <v>30704980</v>
      </c>
      <c r="J743" s="97">
        <f>ROWS($F$5:$F743)</f>
        <v>739</v>
      </c>
      <c r="M743" s="16" t="e">
        <f t="shared" si="48"/>
        <v>#N/A</v>
      </c>
      <c r="N743" s="16" t="e">
        <f t="shared" si="46"/>
        <v>#N/A</v>
      </c>
      <c r="O743" s="72" t="e">
        <f t="shared" ca="1" si="49"/>
        <v>#N/A</v>
      </c>
      <c r="P743" s="100" t="e">
        <f>AVERAGE(INDEX($H$5:$H$1012,M743):INDEX($H$5:$H$1012,N743))</f>
        <v>#N/A</v>
      </c>
      <c r="Q743" s="101" t="e">
        <f>AVERAGE(INDEX($I$5:$I$1012,M743):INDEX($I$5:$I$1012,N743))</f>
        <v>#N/A</v>
      </c>
    </row>
    <row r="744" spans="2:17" x14ac:dyDescent="0.25">
      <c r="B744" s="62">
        <v>41666</v>
      </c>
      <c r="C744" s="70">
        <v>36.03</v>
      </c>
      <c r="D744" s="69">
        <v>44414390</v>
      </c>
      <c r="E744" s="66" t="s">
        <v>81</v>
      </c>
      <c r="F744" s="16">
        <f t="shared" si="47"/>
        <v>269</v>
      </c>
      <c r="G744" s="67" cm="1">
        <f t="array" ref="G744">INDEX(Date,MATCH(ROWS($F$5:$F744),Helper,0))</f>
        <v>42346</v>
      </c>
      <c r="H744" s="85">
        <f>INDEX(Price,MATCH(ROWS($F$5:$F744),Helper,0))</f>
        <v>55.79</v>
      </c>
      <c r="I744" s="91">
        <f>INDEX(Volume,MATCH(ROWS($F$5:$F744),Helper,0))</f>
        <v>32752860</v>
      </c>
      <c r="J744" s="97">
        <f>ROWS($F$5:$F744)</f>
        <v>740</v>
      </c>
      <c r="M744" s="16" t="e">
        <f t="shared" si="48"/>
        <v>#N/A</v>
      </c>
      <c r="N744" s="16" t="e">
        <f t="shared" si="46"/>
        <v>#N/A</v>
      </c>
      <c r="O744" s="72" t="e">
        <f t="shared" ca="1" si="49"/>
        <v>#N/A</v>
      </c>
      <c r="P744" s="100" t="e">
        <f>AVERAGE(INDEX($H$5:$H$1012,M744):INDEX($H$5:$H$1012,N744))</f>
        <v>#N/A</v>
      </c>
      <c r="Q744" s="101" t="e">
        <f>AVERAGE(INDEX($I$5:$I$1012,M744):INDEX($I$5:$I$1012,N744))</f>
        <v>#N/A</v>
      </c>
    </row>
    <row r="745" spans="2:17" x14ac:dyDescent="0.25">
      <c r="B745" s="62">
        <v>41663</v>
      </c>
      <c r="C745" s="70">
        <v>36.805</v>
      </c>
      <c r="D745" s="69">
        <v>77038730</v>
      </c>
      <c r="E745" s="66" t="s">
        <v>81</v>
      </c>
      <c r="F745" s="16">
        <f t="shared" si="47"/>
        <v>268</v>
      </c>
      <c r="G745" s="67" cm="1">
        <f t="array" ref="G745">INDEX(Date,MATCH(ROWS($F$5:$F745),Helper,0))</f>
        <v>42347</v>
      </c>
      <c r="H745" s="85">
        <f>INDEX(Price,MATCH(ROWS($F$5:$F745),Helper,0))</f>
        <v>54.98</v>
      </c>
      <c r="I745" s="91">
        <f>INDEX(Volume,MATCH(ROWS($F$5:$F745),Helper,0))</f>
        <v>36359780</v>
      </c>
      <c r="J745" s="97">
        <f>ROWS($F$5:$F745)</f>
        <v>741</v>
      </c>
      <c r="M745" s="16" t="e">
        <f t="shared" si="48"/>
        <v>#N/A</v>
      </c>
      <c r="N745" s="16" t="e">
        <f t="shared" si="46"/>
        <v>#N/A</v>
      </c>
      <c r="O745" s="72" t="e">
        <f t="shared" ca="1" si="49"/>
        <v>#N/A</v>
      </c>
      <c r="P745" s="100" t="e">
        <f>AVERAGE(INDEX($H$5:$H$1012,M745):INDEX($H$5:$H$1012,N745))</f>
        <v>#N/A</v>
      </c>
      <c r="Q745" s="101" t="e">
        <f>AVERAGE(INDEX($I$5:$I$1012,M745):INDEX($I$5:$I$1012,N745))</f>
        <v>#N/A</v>
      </c>
    </row>
    <row r="746" spans="2:17" x14ac:dyDescent="0.25">
      <c r="B746" s="62">
        <v>41662</v>
      </c>
      <c r="C746" s="70">
        <v>36.055</v>
      </c>
      <c r="D746" s="69">
        <v>43859820</v>
      </c>
      <c r="E746" s="66" t="s">
        <v>81</v>
      </c>
      <c r="F746" s="16">
        <f t="shared" si="47"/>
        <v>267</v>
      </c>
      <c r="G746" s="67" cm="1">
        <f t="array" ref="G746">INDEX(Date,MATCH(ROWS($F$5:$F746),Helper,0))</f>
        <v>42348</v>
      </c>
      <c r="H746" s="85">
        <f>INDEX(Price,MATCH(ROWS($F$5:$F746),Helper,0))</f>
        <v>55.27</v>
      </c>
      <c r="I746" s="91">
        <f>INDEX(Volume,MATCH(ROWS($F$5:$F746),Helper,0))</f>
        <v>31771820</v>
      </c>
      <c r="J746" s="97">
        <f>ROWS($F$5:$F746)</f>
        <v>742</v>
      </c>
      <c r="M746" s="16" t="e">
        <f t="shared" si="48"/>
        <v>#N/A</v>
      </c>
      <c r="N746" s="16" t="e">
        <f t="shared" si="46"/>
        <v>#N/A</v>
      </c>
      <c r="O746" s="72" t="e">
        <f t="shared" ca="1" si="49"/>
        <v>#N/A</v>
      </c>
      <c r="P746" s="100" t="e">
        <f>AVERAGE(INDEX($H$5:$H$1012,M746):INDEX($H$5:$H$1012,N746))</f>
        <v>#N/A</v>
      </c>
      <c r="Q746" s="101" t="e">
        <f>AVERAGE(INDEX($I$5:$I$1012,M746):INDEX($I$5:$I$1012,N746))</f>
        <v>#N/A</v>
      </c>
    </row>
    <row r="747" spans="2:17" x14ac:dyDescent="0.25">
      <c r="B747" s="62">
        <v>41661</v>
      </c>
      <c r="C747" s="70">
        <v>35.93</v>
      </c>
      <c r="D747" s="69">
        <v>21904030</v>
      </c>
      <c r="E747" s="66" t="s">
        <v>81</v>
      </c>
      <c r="F747" s="16">
        <f t="shared" si="47"/>
        <v>266</v>
      </c>
      <c r="G747" s="67" cm="1">
        <f t="array" ref="G747">INDEX(Date,MATCH(ROWS($F$5:$F747),Helper,0))</f>
        <v>42349</v>
      </c>
      <c r="H747" s="85">
        <f>INDEX(Price,MATCH(ROWS($F$5:$F747),Helper,0))</f>
        <v>54.06</v>
      </c>
      <c r="I747" s="91">
        <f>INDEX(Volume,MATCH(ROWS($F$5:$F747),Helper,0))</f>
        <v>39535140</v>
      </c>
      <c r="J747" s="97">
        <f>ROWS($F$5:$F747)</f>
        <v>743</v>
      </c>
      <c r="M747" s="16" t="e">
        <f t="shared" si="48"/>
        <v>#N/A</v>
      </c>
      <c r="N747" s="16" t="e">
        <f t="shared" si="46"/>
        <v>#N/A</v>
      </c>
      <c r="O747" s="72" t="e">
        <f t="shared" ca="1" si="49"/>
        <v>#N/A</v>
      </c>
      <c r="P747" s="100" t="e">
        <f>AVERAGE(INDEX($H$5:$H$1012,M747):INDEX($H$5:$H$1012,N747))</f>
        <v>#N/A</v>
      </c>
      <c r="Q747" s="101" t="e">
        <f>AVERAGE(INDEX($I$5:$I$1012,M747):INDEX($I$5:$I$1012,N747))</f>
        <v>#N/A</v>
      </c>
    </row>
    <row r="748" spans="2:17" x14ac:dyDescent="0.25">
      <c r="B748" s="62">
        <v>41660</v>
      </c>
      <c r="C748" s="70">
        <v>36.17</v>
      </c>
      <c r="D748" s="69">
        <v>31565080</v>
      </c>
      <c r="E748" s="66" t="s">
        <v>81</v>
      </c>
      <c r="F748" s="16">
        <f t="shared" si="47"/>
        <v>265</v>
      </c>
      <c r="G748" s="67" cm="1">
        <f t="array" ref="G748">INDEX(Date,MATCH(ROWS($F$5:$F748),Helper,0))</f>
        <v>42352</v>
      </c>
      <c r="H748" s="85">
        <f>INDEX(Price,MATCH(ROWS($F$5:$F748),Helper,0))</f>
        <v>55.14</v>
      </c>
      <c r="I748" s="91">
        <f>INDEX(Volume,MATCH(ROWS($F$5:$F748),Helper,0))</f>
        <v>46963970</v>
      </c>
      <c r="J748" s="97">
        <f>ROWS($F$5:$F748)</f>
        <v>744</v>
      </c>
      <c r="M748" s="16" t="e">
        <f t="shared" si="48"/>
        <v>#N/A</v>
      </c>
      <c r="N748" s="16" t="e">
        <f t="shared" si="46"/>
        <v>#N/A</v>
      </c>
      <c r="O748" s="72" t="e">
        <f t="shared" ca="1" si="49"/>
        <v>#N/A</v>
      </c>
      <c r="P748" s="100" t="e">
        <f>AVERAGE(INDEX($H$5:$H$1012,M748):INDEX($H$5:$H$1012,N748))</f>
        <v>#N/A</v>
      </c>
      <c r="Q748" s="101" t="e">
        <f>AVERAGE(INDEX($I$5:$I$1012,M748):INDEX($I$5:$I$1012,N748))</f>
        <v>#N/A</v>
      </c>
    </row>
    <row r="749" spans="2:17" x14ac:dyDescent="0.25">
      <c r="B749" s="62">
        <v>41656</v>
      </c>
      <c r="C749" s="70">
        <v>36.380000000000003</v>
      </c>
      <c r="D749" s="69">
        <v>46267460</v>
      </c>
      <c r="E749" s="66" t="s">
        <v>81</v>
      </c>
      <c r="F749" s="16">
        <f t="shared" si="47"/>
        <v>264</v>
      </c>
      <c r="G749" s="67" cm="1">
        <f t="array" ref="G749">INDEX(Date,MATCH(ROWS($F$5:$F749),Helper,0))</f>
        <v>42353</v>
      </c>
      <c r="H749" s="85">
        <f>INDEX(Price,MATCH(ROWS($F$5:$F749),Helper,0))</f>
        <v>55.2</v>
      </c>
      <c r="I749" s="91">
        <f>INDEX(Volume,MATCH(ROWS($F$5:$F749),Helper,0))</f>
        <v>39678290</v>
      </c>
      <c r="J749" s="97">
        <f>ROWS($F$5:$F749)</f>
        <v>745</v>
      </c>
      <c r="M749" s="16" t="e">
        <f t="shared" si="48"/>
        <v>#N/A</v>
      </c>
      <c r="N749" s="16" t="e">
        <f t="shared" si="46"/>
        <v>#N/A</v>
      </c>
      <c r="O749" s="72" t="e">
        <f t="shared" ca="1" si="49"/>
        <v>#N/A</v>
      </c>
      <c r="P749" s="100" t="e">
        <f>AVERAGE(INDEX($H$5:$H$1012,M749):INDEX($H$5:$H$1012,N749))</f>
        <v>#N/A</v>
      </c>
      <c r="Q749" s="101" t="e">
        <f>AVERAGE(INDEX($I$5:$I$1012,M749):INDEX($I$5:$I$1012,N749))</f>
        <v>#N/A</v>
      </c>
    </row>
    <row r="750" spans="2:17" x14ac:dyDescent="0.25">
      <c r="B750" s="62">
        <v>41655</v>
      </c>
      <c r="C750" s="70">
        <v>36.89</v>
      </c>
      <c r="D750" s="69">
        <v>38013790</v>
      </c>
      <c r="E750" s="66" t="s">
        <v>81</v>
      </c>
      <c r="F750" s="16">
        <f t="shared" si="47"/>
        <v>263</v>
      </c>
      <c r="G750" s="67" cm="1">
        <f t="array" ref="G750">INDEX(Date,MATCH(ROWS($F$5:$F750),Helper,0))</f>
        <v>42354</v>
      </c>
      <c r="H750" s="85">
        <f>INDEX(Price,MATCH(ROWS($F$5:$F750),Helper,0))</f>
        <v>56.13</v>
      </c>
      <c r="I750" s="91">
        <f>INDEX(Volume,MATCH(ROWS($F$5:$F750),Helper,0))</f>
        <v>37473420</v>
      </c>
      <c r="J750" s="97">
        <f>ROWS($F$5:$F750)</f>
        <v>746</v>
      </c>
      <c r="M750" s="16" t="e">
        <f t="shared" si="48"/>
        <v>#N/A</v>
      </c>
      <c r="N750" s="16" t="e">
        <f t="shared" si="46"/>
        <v>#N/A</v>
      </c>
      <c r="O750" s="72" t="e">
        <f t="shared" ca="1" si="49"/>
        <v>#N/A</v>
      </c>
      <c r="P750" s="100" t="e">
        <f>AVERAGE(INDEX($H$5:$H$1012,M750):INDEX($H$5:$H$1012,N750))</f>
        <v>#N/A</v>
      </c>
      <c r="Q750" s="101" t="e">
        <f>AVERAGE(INDEX($I$5:$I$1012,M750):INDEX($I$5:$I$1012,N750))</f>
        <v>#N/A</v>
      </c>
    </row>
    <row r="751" spans="2:17" x14ac:dyDescent="0.25">
      <c r="B751" s="62">
        <v>41654</v>
      </c>
      <c r="C751" s="70">
        <v>36.76</v>
      </c>
      <c r="D751" s="69">
        <v>44800170</v>
      </c>
      <c r="E751" s="66" t="s">
        <v>81</v>
      </c>
      <c r="F751" s="16">
        <f t="shared" si="47"/>
        <v>262</v>
      </c>
      <c r="G751" s="67" cm="1">
        <f t="array" ref="G751">INDEX(Date,MATCH(ROWS($F$5:$F751),Helper,0))</f>
        <v>42355</v>
      </c>
      <c r="H751" s="85">
        <f>INDEX(Price,MATCH(ROWS($F$5:$F751),Helper,0))</f>
        <v>55.7</v>
      </c>
      <c r="I751" s="91">
        <f>INDEX(Volume,MATCH(ROWS($F$5:$F751),Helper,0))</f>
        <v>41244620</v>
      </c>
      <c r="J751" s="97">
        <f>ROWS($F$5:$F751)</f>
        <v>747</v>
      </c>
      <c r="M751" s="16" t="e">
        <f t="shared" si="48"/>
        <v>#N/A</v>
      </c>
      <c r="N751" s="16" t="e">
        <f t="shared" si="46"/>
        <v>#N/A</v>
      </c>
      <c r="O751" s="72" t="e">
        <f t="shared" ca="1" si="49"/>
        <v>#N/A</v>
      </c>
      <c r="P751" s="100" t="e">
        <f>AVERAGE(INDEX($H$5:$H$1012,M751):INDEX($H$5:$H$1012,N751))</f>
        <v>#N/A</v>
      </c>
      <c r="Q751" s="101" t="e">
        <f>AVERAGE(INDEX($I$5:$I$1012,M751):INDEX($I$5:$I$1012,N751))</f>
        <v>#N/A</v>
      </c>
    </row>
    <row r="752" spans="2:17" x14ac:dyDescent="0.25">
      <c r="B752" s="62">
        <v>41653</v>
      </c>
      <c r="C752" s="70">
        <v>35.78</v>
      </c>
      <c r="D752" s="69">
        <v>41613260</v>
      </c>
      <c r="E752" s="66" t="s">
        <v>81</v>
      </c>
      <c r="F752" s="16">
        <f t="shared" si="47"/>
        <v>261</v>
      </c>
      <c r="G752" s="67" cm="1">
        <f t="array" ref="G752">INDEX(Date,MATCH(ROWS($F$5:$F752),Helper,0))</f>
        <v>42356</v>
      </c>
      <c r="H752" s="85">
        <f>INDEX(Price,MATCH(ROWS($F$5:$F752),Helper,0))</f>
        <v>54.13</v>
      </c>
      <c r="I752" s="91">
        <f>INDEX(Volume,MATCH(ROWS($F$5:$F752),Helper,0))</f>
        <v>84141520</v>
      </c>
      <c r="J752" s="97">
        <f>ROWS($F$5:$F752)</f>
        <v>748</v>
      </c>
      <c r="M752" s="16" t="e">
        <f t="shared" si="48"/>
        <v>#N/A</v>
      </c>
      <c r="N752" s="16" t="e">
        <f t="shared" si="46"/>
        <v>#N/A</v>
      </c>
      <c r="O752" s="72" t="e">
        <f t="shared" ca="1" si="49"/>
        <v>#N/A</v>
      </c>
      <c r="P752" s="100" t="e">
        <f>AVERAGE(INDEX($H$5:$H$1012,M752):INDEX($H$5:$H$1012,N752))</f>
        <v>#N/A</v>
      </c>
      <c r="Q752" s="101" t="e">
        <f>AVERAGE(INDEX($I$5:$I$1012,M752):INDEX($I$5:$I$1012,N752))</f>
        <v>#N/A</v>
      </c>
    </row>
    <row r="753" spans="2:17" x14ac:dyDescent="0.25">
      <c r="B753" s="62">
        <v>41652</v>
      </c>
      <c r="C753" s="70">
        <v>34.979999999999997</v>
      </c>
      <c r="D753" s="69">
        <v>45901890</v>
      </c>
      <c r="E753" s="66" t="s">
        <v>81</v>
      </c>
      <c r="F753" s="16">
        <f t="shared" si="47"/>
        <v>260</v>
      </c>
      <c r="G753" s="67" cm="1">
        <f t="array" ref="G753">INDEX(Date,MATCH(ROWS($F$5:$F753),Helper,0))</f>
        <v>42359</v>
      </c>
      <c r="H753" s="85">
        <f>INDEX(Price,MATCH(ROWS($F$5:$F753),Helper,0))</f>
        <v>54.83</v>
      </c>
      <c r="I753" s="91">
        <f>INDEX(Volume,MATCH(ROWS($F$5:$F753),Helper,0))</f>
        <v>37221910</v>
      </c>
      <c r="J753" s="97">
        <f>ROWS($F$5:$F753)</f>
        <v>749</v>
      </c>
      <c r="M753" s="16" t="e">
        <f t="shared" si="48"/>
        <v>#N/A</v>
      </c>
      <c r="N753" s="16" t="e">
        <f t="shared" si="46"/>
        <v>#N/A</v>
      </c>
      <c r="O753" s="72" t="e">
        <f t="shared" ca="1" si="49"/>
        <v>#N/A</v>
      </c>
      <c r="P753" s="100" t="e">
        <f>AVERAGE(INDEX($H$5:$H$1012,M753):INDEX($H$5:$H$1012,N753))</f>
        <v>#N/A</v>
      </c>
      <c r="Q753" s="101" t="e">
        <f>AVERAGE(INDEX($I$5:$I$1012,M753):INDEX($I$5:$I$1012,N753))</f>
        <v>#N/A</v>
      </c>
    </row>
    <row r="754" spans="2:17" x14ac:dyDescent="0.25">
      <c r="B754" s="62">
        <v>41649</v>
      </c>
      <c r="C754" s="70">
        <v>36.04</v>
      </c>
      <c r="D754" s="69">
        <v>40548810</v>
      </c>
      <c r="E754" s="66" t="s">
        <v>81</v>
      </c>
      <c r="F754" s="16">
        <f t="shared" si="47"/>
        <v>259</v>
      </c>
      <c r="G754" s="67" cm="1">
        <f t="array" ref="G754">INDEX(Date,MATCH(ROWS($F$5:$F754),Helper,0))</f>
        <v>42360</v>
      </c>
      <c r="H754" s="85">
        <f>INDEX(Price,MATCH(ROWS($F$5:$F754),Helper,0))</f>
        <v>55.35</v>
      </c>
      <c r="I754" s="91">
        <f>INDEX(Volume,MATCH(ROWS($F$5:$F754),Helper,0))</f>
        <v>28305310</v>
      </c>
      <c r="J754" s="97">
        <f>ROWS($F$5:$F754)</f>
        <v>750</v>
      </c>
      <c r="M754" s="16" t="e">
        <f t="shared" si="48"/>
        <v>#N/A</v>
      </c>
      <c r="N754" s="16" t="e">
        <f t="shared" si="46"/>
        <v>#N/A</v>
      </c>
      <c r="O754" s="72" t="e">
        <f t="shared" ca="1" si="49"/>
        <v>#N/A</v>
      </c>
      <c r="P754" s="100" t="e">
        <f>AVERAGE(INDEX($H$5:$H$1012,M754):INDEX($H$5:$H$1012,N754))</f>
        <v>#N/A</v>
      </c>
      <c r="Q754" s="101" t="e">
        <f>AVERAGE(INDEX($I$5:$I$1012,M754):INDEX($I$5:$I$1012,N754))</f>
        <v>#N/A</v>
      </c>
    </row>
    <row r="755" spans="2:17" x14ac:dyDescent="0.25">
      <c r="B755" s="62">
        <v>41648</v>
      </c>
      <c r="C755" s="70">
        <v>35.53</v>
      </c>
      <c r="D755" s="69">
        <v>36516280</v>
      </c>
      <c r="E755" s="66" t="s">
        <v>81</v>
      </c>
      <c r="F755" s="16">
        <f t="shared" si="47"/>
        <v>258</v>
      </c>
      <c r="G755" s="67" cm="1">
        <f t="array" ref="G755">INDEX(Date,MATCH(ROWS($F$5:$F755),Helper,0))</f>
        <v>42361</v>
      </c>
      <c r="H755" s="85">
        <f>INDEX(Price,MATCH(ROWS($F$5:$F755),Helper,0))</f>
        <v>55.82</v>
      </c>
      <c r="I755" s="91">
        <f>INDEX(Volume,MATCH(ROWS($F$5:$F755),Helper,0))</f>
        <v>27269200</v>
      </c>
      <c r="J755" s="97">
        <f>ROWS($F$5:$F755)</f>
        <v>751</v>
      </c>
      <c r="M755" s="16" t="e">
        <f t="shared" si="48"/>
        <v>#N/A</v>
      </c>
      <c r="N755" s="16" t="e">
        <f t="shared" si="46"/>
        <v>#N/A</v>
      </c>
      <c r="O755" s="72" t="e">
        <f t="shared" ca="1" si="49"/>
        <v>#N/A</v>
      </c>
      <c r="P755" s="100" t="e">
        <f>AVERAGE(INDEX($H$5:$H$1012,M755):INDEX($H$5:$H$1012,N755))</f>
        <v>#N/A</v>
      </c>
      <c r="Q755" s="101" t="e">
        <f>AVERAGE(INDEX($I$5:$I$1012,M755):INDEX($I$5:$I$1012,N755))</f>
        <v>#N/A</v>
      </c>
    </row>
    <row r="756" spans="2:17" x14ac:dyDescent="0.25">
      <c r="B756" s="62">
        <v>41647</v>
      </c>
      <c r="C756" s="70">
        <v>35.76</v>
      </c>
      <c r="D756" s="69">
        <v>59951110</v>
      </c>
      <c r="E756" s="66" t="s">
        <v>81</v>
      </c>
      <c r="F756" s="16">
        <f t="shared" si="47"/>
        <v>257</v>
      </c>
      <c r="G756" s="67" cm="1">
        <f t="array" ref="G756">INDEX(Date,MATCH(ROWS($F$5:$F756),Helper,0))</f>
        <v>42362</v>
      </c>
      <c r="H756" s="85">
        <f>INDEX(Price,MATCH(ROWS($F$5:$F756),Helper,0))</f>
        <v>55.67</v>
      </c>
      <c r="I756" s="91">
        <f>INDEX(Volume,MATCH(ROWS($F$5:$F756),Helper,0))</f>
        <v>9570002</v>
      </c>
      <c r="J756" s="97">
        <f>ROWS($F$5:$F756)</f>
        <v>752</v>
      </c>
      <c r="M756" s="16" t="e">
        <f t="shared" si="48"/>
        <v>#N/A</v>
      </c>
      <c r="N756" s="16" t="e">
        <f t="shared" si="46"/>
        <v>#N/A</v>
      </c>
      <c r="O756" s="72" t="e">
        <f t="shared" ca="1" si="49"/>
        <v>#N/A</v>
      </c>
      <c r="P756" s="100" t="e">
        <f>AVERAGE(INDEX($H$5:$H$1012,M756):INDEX($H$5:$H$1012,N756))</f>
        <v>#N/A</v>
      </c>
      <c r="Q756" s="101" t="e">
        <f>AVERAGE(INDEX($I$5:$I$1012,M756):INDEX($I$5:$I$1012,N756))</f>
        <v>#N/A</v>
      </c>
    </row>
    <row r="757" spans="2:17" x14ac:dyDescent="0.25">
      <c r="B757" s="62">
        <v>41646</v>
      </c>
      <c r="C757" s="70">
        <v>36.409999999999997</v>
      </c>
      <c r="D757" s="69">
        <v>35661130</v>
      </c>
      <c r="E757" s="66" t="s">
        <v>81</v>
      </c>
      <c r="F757" s="16">
        <f t="shared" si="47"/>
        <v>256</v>
      </c>
      <c r="G757" s="67" cm="1">
        <f t="array" ref="G757">INDEX(Date,MATCH(ROWS($F$5:$F757),Helper,0))</f>
        <v>42366</v>
      </c>
      <c r="H757" s="85">
        <f>INDEX(Price,MATCH(ROWS($F$5:$F757),Helper,0))</f>
        <v>55.95</v>
      </c>
      <c r="I757" s="91">
        <f>INDEX(Volume,MATCH(ROWS($F$5:$F757),Helper,0))</f>
        <v>21704030</v>
      </c>
      <c r="J757" s="97">
        <f>ROWS($F$5:$F757)</f>
        <v>753</v>
      </c>
      <c r="M757" s="16" t="e">
        <f t="shared" si="48"/>
        <v>#N/A</v>
      </c>
      <c r="N757" s="16" t="e">
        <f t="shared" si="46"/>
        <v>#N/A</v>
      </c>
      <c r="O757" s="72" t="e">
        <f t="shared" ca="1" si="49"/>
        <v>#N/A</v>
      </c>
      <c r="P757" s="100" t="e">
        <f>AVERAGE(INDEX($H$5:$H$1012,M757):INDEX($H$5:$H$1012,N757))</f>
        <v>#N/A</v>
      </c>
      <c r="Q757" s="101" t="e">
        <f>AVERAGE(INDEX($I$5:$I$1012,M757):INDEX($I$5:$I$1012,N757))</f>
        <v>#N/A</v>
      </c>
    </row>
    <row r="758" spans="2:17" x14ac:dyDescent="0.25">
      <c r="B758" s="62">
        <v>41645</v>
      </c>
      <c r="C758" s="70">
        <v>36.130000000000003</v>
      </c>
      <c r="D758" s="69">
        <v>43602750</v>
      </c>
      <c r="E758" s="66" t="s">
        <v>81</v>
      </c>
      <c r="F758" s="16">
        <f t="shared" si="47"/>
        <v>255</v>
      </c>
      <c r="G758" s="67" cm="1">
        <f t="array" ref="G758">INDEX(Date,MATCH(ROWS($F$5:$F758),Helper,0))</f>
        <v>42367</v>
      </c>
      <c r="H758" s="85">
        <f>INDEX(Price,MATCH(ROWS($F$5:$F758),Helper,0))</f>
        <v>56.55</v>
      </c>
      <c r="I758" s="91">
        <f>INDEX(Volume,MATCH(ROWS($F$5:$F758),Helper,0))</f>
        <v>27727810</v>
      </c>
      <c r="J758" s="97">
        <f>ROWS($F$5:$F758)</f>
        <v>754</v>
      </c>
      <c r="M758" s="16" t="e">
        <f t="shared" si="48"/>
        <v>#N/A</v>
      </c>
      <c r="N758" s="16" t="e">
        <f t="shared" si="46"/>
        <v>#N/A</v>
      </c>
      <c r="O758" s="72" t="e">
        <f t="shared" ca="1" si="49"/>
        <v>#N/A</v>
      </c>
      <c r="P758" s="100" t="e">
        <f>AVERAGE(INDEX($H$5:$H$1012,M758):INDEX($H$5:$H$1012,N758))</f>
        <v>#N/A</v>
      </c>
      <c r="Q758" s="101" t="e">
        <f>AVERAGE(INDEX($I$5:$I$1012,M758):INDEX($I$5:$I$1012,N758))</f>
        <v>#N/A</v>
      </c>
    </row>
    <row r="759" spans="2:17" x14ac:dyDescent="0.25">
      <c r="B759" s="62">
        <v>41642</v>
      </c>
      <c r="C759" s="70">
        <v>36.909999999999997</v>
      </c>
      <c r="D759" s="69">
        <v>31134800</v>
      </c>
      <c r="E759" s="66" t="s">
        <v>81</v>
      </c>
      <c r="F759" s="16">
        <f t="shared" si="47"/>
        <v>254</v>
      </c>
      <c r="G759" s="67" cm="1">
        <f t="array" ref="G759">INDEX(Date,MATCH(ROWS($F$5:$F759),Helper,0))</f>
        <v>42368</v>
      </c>
      <c r="H759" s="85">
        <f>INDEX(Price,MATCH(ROWS($F$5:$F759),Helper,0))</f>
        <v>56.31</v>
      </c>
      <c r="I759" s="91">
        <f>INDEX(Volume,MATCH(ROWS($F$5:$F759),Helper,0))</f>
        <v>21690270</v>
      </c>
      <c r="J759" s="97">
        <f>ROWS($F$5:$F759)</f>
        <v>755</v>
      </c>
      <c r="M759" s="16" t="e">
        <f t="shared" si="48"/>
        <v>#N/A</v>
      </c>
      <c r="N759" s="16" t="e">
        <f t="shared" si="46"/>
        <v>#N/A</v>
      </c>
      <c r="O759" s="72" t="e">
        <f t="shared" ca="1" si="49"/>
        <v>#N/A</v>
      </c>
      <c r="P759" s="100" t="e">
        <f>AVERAGE(INDEX($H$5:$H$1012,M759):INDEX($H$5:$H$1012,N759))</f>
        <v>#N/A</v>
      </c>
      <c r="Q759" s="101" t="e">
        <f>AVERAGE(INDEX($I$5:$I$1012,M759):INDEX($I$5:$I$1012,N759))</f>
        <v>#N/A</v>
      </c>
    </row>
    <row r="760" spans="2:17" x14ac:dyDescent="0.25">
      <c r="B760" s="62">
        <v>41641</v>
      </c>
      <c r="C760" s="70">
        <v>37.159999999999997</v>
      </c>
      <c r="D760" s="69">
        <v>30632030</v>
      </c>
      <c r="E760" s="66" t="s">
        <v>81</v>
      </c>
      <c r="F760" s="16">
        <f t="shared" si="47"/>
        <v>253</v>
      </c>
      <c r="G760" s="67" cm="1">
        <f t="array" ref="G760">INDEX(Date,MATCH(ROWS($F$5:$F760),Helper,0))</f>
        <v>42369</v>
      </c>
      <c r="H760" s="85">
        <f>INDEX(Price,MATCH(ROWS($F$5:$F760),Helper,0))</f>
        <v>55.48</v>
      </c>
      <c r="I760" s="91">
        <f>INDEX(Volume,MATCH(ROWS($F$5:$F760),Helper,0))</f>
        <v>27329930</v>
      </c>
      <c r="J760" s="97">
        <f>ROWS($F$5:$F760)</f>
        <v>756</v>
      </c>
      <c r="M760" s="16" t="e">
        <f t="shared" si="48"/>
        <v>#N/A</v>
      </c>
      <c r="N760" s="16" t="e">
        <f t="shared" si="46"/>
        <v>#N/A</v>
      </c>
      <c r="O760" s="72" t="e">
        <f t="shared" ca="1" si="49"/>
        <v>#N/A</v>
      </c>
      <c r="P760" s="100" t="e">
        <f>AVERAGE(INDEX($H$5:$H$1012,M760):INDEX($H$5:$H$1012,N760))</f>
        <v>#N/A</v>
      </c>
      <c r="Q760" s="101" t="e">
        <f>AVERAGE(INDEX($I$5:$I$1012,M760):INDEX($I$5:$I$1012,N760))</f>
        <v>#N/A</v>
      </c>
    </row>
    <row r="761" spans="2:17" x14ac:dyDescent="0.25">
      <c r="B761" s="62">
        <v>41639</v>
      </c>
      <c r="C761" s="70">
        <v>37.409999999999997</v>
      </c>
      <c r="D761" s="69">
        <v>17503520</v>
      </c>
      <c r="E761" s="66" t="s">
        <v>81</v>
      </c>
      <c r="F761" s="16">
        <f t="shared" si="47"/>
        <v>252</v>
      </c>
      <c r="G761" s="67" cm="1">
        <f t="array" ref="G761">INDEX(Date,MATCH(ROWS($F$5:$F761),Helper,0))</f>
        <v>42373</v>
      </c>
      <c r="H761" s="85">
        <f>INDEX(Price,MATCH(ROWS($F$5:$F761),Helper,0))</f>
        <v>54.8</v>
      </c>
      <c r="I761" s="91">
        <f>INDEX(Volume,MATCH(ROWS($F$5:$F761),Helper,0))</f>
        <v>53209740</v>
      </c>
      <c r="J761" s="97">
        <f>ROWS($F$5:$F761)</f>
        <v>757</v>
      </c>
      <c r="M761" s="16" t="e">
        <f t="shared" si="48"/>
        <v>#N/A</v>
      </c>
      <c r="N761" s="16" t="e">
        <f t="shared" si="46"/>
        <v>#N/A</v>
      </c>
      <c r="O761" s="72" t="e">
        <f t="shared" ca="1" si="49"/>
        <v>#N/A</v>
      </c>
      <c r="P761" s="100" t="e">
        <f>AVERAGE(INDEX($H$5:$H$1012,M761):INDEX($H$5:$H$1012,N761))</f>
        <v>#N/A</v>
      </c>
      <c r="Q761" s="101" t="e">
        <f>AVERAGE(INDEX($I$5:$I$1012,M761):INDEX($I$5:$I$1012,N761))</f>
        <v>#N/A</v>
      </c>
    </row>
    <row r="762" spans="2:17" x14ac:dyDescent="0.25">
      <c r="B762" s="62">
        <v>41638</v>
      </c>
      <c r="C762" s="70">
        <v>37.29</v>
      </c>
      <c r="D762" s="69">
        <v>16276880</v>
      </c>
      <c r="E762" s="66" t="s">
        <v>81</v>
      </c>
      <c r="F762" s="16">
        <f t="shared" si="47"/>
        <v>251</v>
      </c>
      <c r="G762" s="67" cm="1">
        <f t="array" ref="G762">INDEX(Date,MATCH(ROWS($F$5:$F762),Helper,0))</f>
        <v>42374</v>
      </c>
      <c r="H762" s="85">
        <f>INDEX(Price,MATCH(ROWS($F$5:$F762),Helper,0))</f>
        <v>55.05</v>
      </c>
      <c r="I762" s="91">
        <f>INDEX(Volume,MATCH(ROWS($F$5:$F762),Helper,0))</f>
        <v>34059040</v>
      </c>
      <c r="J762" s="97">
        <f>ROWS($F$5:$F762)</f>
        <v>758</v>
      </c>
      <c r="M762" s="16" t="e">
        <f t="shared" si="48"/>
        <v>#N/A</v>
      </c>
      <c r="N762" s="16" t="e">
        <f t="shared" si="46"/>
        <v>#N/A</v>
      </c>
      <c r="O762" s="72" t="e">
        <f t="shared" ca="1" si="49"/>
        <v>#N/A</v>
      </c>
      <c r="P762" s="100" t="e">
        <f>AVERAGE(INDEX($H$5:$H$1012,M762):INDEX($H$5:$H$1012,N762))</f>
        <v>#N/A</v>
      </c>
      <c r="Q762" s="101" t="e">
        <f>AVERAGE(INDEX($I$5:$I$1012,M762):INDEX($I$5:$I$1012,N762))</f>
        <v>#N/A</v>
      </c>
    </row>
    <row r="763" spans="2:17" x14ac:dyDescent="0.25">
      <c r="B763" s="62">
        <v>41635</v>
      </c>
      <c r="C763" s="70">
        <v>37.29</v>
      </c>
      <c r="D763" s="69">
        <v>14563010</v>
      </c>
      <c r="E763" s="66" t="s">
        <v>81</v>
      </c>
      <c r="F763" s="16">
        <f t="shared" si="47"/>
        <v>250</v>
      </c>
      <c r="G763" s="67" cm="1">
        <f t="array" ref="G763">INDEX(Date,MATCH(ROWS($F$5:$F763),Helper,0))</f>
        <v>42375</v>
      </c>
      <c r="H763" s="85">
        <f>INDEX(Price,MATCH(ROWS($F$5:$F763),Helper,0))</f>
        <v>54.05</v>
      </c>
      <c r="I763" s="91">
        <f>INDEX(Volume,MATCH(ROWS($F$5:$F763),Helper,0))</f>
        <v>39498780</v>
      </c>
      <c r="J763" s="97">
        <f>ROWS($F$5:$F763)</f>
        <v>759</v>
      </c>
      <c r="M763" s="16" t="e">
        <f t="shared" si="48"/>
        <v>#N/A</v>
      </c>
      <c r="N763" s="16" t="e">
        <f t="shared" si="46"/>
        <v>#N/A</v>
      </c>
      <c r="O763" s="72" t="e">
        <f t="shared" ca="1" si="49"/>
        <v>#N/A</v>
      </c>
      <c r="P763" s="100" t="e">
        <f>AVERAGE(INDEX($H$5:$H$1012,M763):INDEX($H$5:$H$1012,N763))</f>
        <v>#N/A</v>
      </c>
      <c r="Q763" s="101" t="e">
        <f>AVERAGE(INDEX($I$5:$I$1012,M763):INDEX($I$5:$I$1012,N763))</f>
        <v>#N/A</v>
      </c>
    </row>
    <row r="764" spans="2:17" x14ac:dyDescent="0.25">
      <c r="B764" s="62">
        <v>41634</v>
      </c>
      <c r="C764" s="70">
        <v>37.44</v>
      </c>
      <c r="D764" s="69">
        <v>17612780</v>
      </c>
      <c r="E764" s="66" t="s">
        <v>81</v>
      </c>
      <c r="F764" s="16">
        <f t="shared" si="47"/>
        <v>249</v>
      </c>
      <c r="G764" s="67" cm="1">
        <f t="array" ref="G764">INDEX(Date,MATCH(ROWS($F$5:$F764),Helper,0))</f>
        <v>42376</v>
      </c>
      <c r="H764" s="85">
        <f>INDEX(Price,MATCH(ROWS($F$5:$F764),Helper,0))</f>
        <v>52.17</v>
      </c>
      <c r="I764" s="91">
        <f>INDEX(Volume,MATCH(ROWS($F$5:$F764),Helper,0))</f>
        <v>56497950</v>
      </c>
      <c r="J764" s="97">
        <f>ROWS($F$5:$F764)</f>
        <v>760</v>
      </c>
      <c r="M764" s="16" t="e">
        <f t="shared" si="48"/>
        <v>#N/A</v>
      </c>
      <c r="N764" s="16" t="e">
        <f t="shared" si="46"/>
        <v>#N/A</v>
      </c>
      <c r="O764" s="72" t="e">
        <f t="shared" ca="1" si="49"/>
        <v>#N/A</v>
      </c>
      <c r="P764" s="100" t="e">
        <f>AVERAGE(INDEX($H$5:$H$1012,M764):INDEX($H$5:$H$1012,N764))</f>
        <v>#N/A</v>
      </c>
      <c r="Q764" s="101" t="e">
        <f>AVERAGE(INDEX($I$5:$I$1012,M764):INDEX($I$5:$I$1012,N764))</f>
        <v>#N/A</v>
      </c>
    </row>
    <row r="765" spans="2:17" x14ac:dyDescent="0.25">
      <c r="B765" s="62">
        <v>41632</v>
      </c>
      <c r="C765" s="70">
        <v>37.08</v>
      </c>
      <c r="D765" s="69">
        <v>14243000</v>
      </c>
      <c r="E765" s="66" t="s">
        <v>81</v>
      </c>
      <c r="F765" s="16">
        <f t="shared" si="47"/>
        <v>248</v>
      </c>
      <c r="G765" s="67" cm="1">
        <f t="array" ref="G765">INDEX(Date,MATCH(ROWS($F$5:$F765),Helper,0))</f>
        <v>42377</v>
      </c>
      <c r="H765" s="85">
        <f>INDEX(Price,MATCH(ROWS($F$5:$F765),Helper,0))</f>
        <v>52.33</v>
      </c>
      <c r="I765" s="91">
        <f>INDEX(Volume,MATCH(ROWS($F$5:$F765),Helper,0))</f>
        <v>48718970</v>
      </c>
      <c r="J765" s="97">
        <f>ROWS($F$5:$F765)</f>
        <v>761</v>
      </c>
      <c r="M765" s="16" t="e">
        <f t="shared" si="48"/>
        <v>#N/A</v>
      </c>
      <c r="N765" s="16" t="e">
        <f t="shared" si="46"/>
        <v>#N/A</v>
      </c>
      <c r="O765" s="72" t="e">
        <f t="shared" ca="1" si="49"/>
        <v>#N/A</v>
      </c>
      <c r="P765" s="100" t="e">
        <f>AVERAGE(INDEX($H$5:$H$1012,M765):INDEX($H$5:$H$1012,N765))</f>
        <v>#N/A</v>
      </c>
      <c r="Q765" s="101" t="e">
        <f>AVERAGE(INDEX($I$5:$I$1012,M765):INDEX($I$5:$I$1012,N765))</f>
        <v>#N/A</v>
      </c>
    </row>
    <row r="766" spans="2:17" x14ac:dyDescent="0.25">
      <c r="B766" s="62">
        <v>41631</v>
      </c>
      <c r="C766" s="70">
        <v>36.619999999999997</v>
      </c>
      <c r="D766" s="69">
        <v>25099850</v>
      </c>
      <c r="E766" s="66" t="s">
        <v>81</v>
      </c>
      <c r="F766" s="16">
        <f t="shared" si="47"/>
        <v>247</v>
      </c>
      <c r="G766" s="67" cm="1">
        <f t="array" ref="G766">INDEX(Date,MATCH(ROWS($F$5:$F766),Helper,0))</f>
        <v>42380</v>
      </c>
      <c r="H766" s="85">
        <f>INDEX(Price,MATCH(ROWS($F$5:$F766),Helper,0))</f>
        <v>52.3</v>
      </c>
      <c r="I766" s="91">
        <f>INDEX(Volume,MATCH(ROWS($F$5:$F766),Helper,0))</f>
        <v>36889200</v>
      </c>
      <c r="J766" s="97">
        <f>ROWS($F$5:$F766)</f>
        <v>762</v>
      </c>
      <c r="M766" s="16" t="e">
        <f t="shared" si="48"/>
        <v>#N/A</v>
      </c>
      <c r="N766" s="16" t="e">
        <f t="shared" si="46"/>
        <v>#N/A</v>
      </c>
      <c r="O766" s="72" t="e">
        <f t="shared" ca="1" si="49"/>
        <v>#N/A</v>
      </c>
      <c r="P766" s="100" t="e">
        <f>AVERAGE(INDEX($H$5:$H$1012,M766):INDEX($H$5:$H$1012,N766))</f>
        <v>#N/A</v>
      </c>
      <c r="Q766" s="101" t="e">
        <f>AVERAGE(INDEX($I$5:$I$1012,M766):INDEX($I$5:$I$1012,N766))</f>
        <v>#N/A</v>
      </c>
    </row>
    <row r="767" spans="2:17" x14ac:dyDescent="0.25">
      <c r="B767" s="62">
        <v>41628</v>
      </c>
      <c r="C767" s="70">
        <v>36.799999999999997</v>
      </c>
      <c r="D767" s="69">
        <v>62648640</v>
      </c>
      <c r="E767" s="66" t="s">
        <v>81</v>
      </c>
      <c r="F767" s="16">
        <f t="shared" si="47"/>
        <v>246</v>
      </c>
      <c r="G767" s="67" cm="1">
        <f t="array" ref="G767">INDEX(Date,MATCH(ROWS($F$5:$F767),Helper,0))</f>
        <v>42381</v>
      </c>
      <c r="H767" s="85">
        <f>INDEX(Price,MATCH(ROWS($F$5:$F767),Helper,0))</f>
        <v>52.78</v>
      </c>
      <c r="I767" s="91">
        <f>INDEX(Volume,MATCH(ROWS($F$5:$F767),Helper,0))</f>
        <v>36061760</v>
      </c>
      <c r="J767" s="97">
        <f>ROWS($F$5:$F767)</f>
        <v>763</v>
      </c>
      <c r="M767" s="16" t="e">
        <f t="shared" si="48"/>
        <v>#N/A</v>
      </c>
      <c r="N767" s="16" t="e">
        <f t="shared" si="46"/>
        <v>#N/A</v>
      </c>
      <c r="O767" s="72" t="e">
        <f t="shared" ca="1" si="49"/>
        <v>#N/A</v>
      </c>
      <c r="P767" s="100" t="e">
        <f>AVERAGE(INDEX($H$5:$H$1012,M767):INDEX($H$5:$H$1012,N767))</f>
        <v>#N/A</v>
      </c>
      <c r="Q767" s="101" t="e">
        <f>AVERAGE(INDEX($I$5:$I$1012,M767):INDEX($I$5:$I$1012,N767))</f>
        <v>#N/A</v>
      </c>
    </row>
    <row r="768" spans="2:17" x14ac:dyDescent="0.25">
      <c r="B768" s="62">
        <v>41627</v>
      </c>
      <c r="C768" s="70">
        <v>36.25</v>
      </c>
      <c r="D768" s="69">
        <v>34160060</v>
      </c>
      <c r="E768" s="66" t="s">
        <v>81</v>
      </c>
      <c r="F768" s="16">
        <f t="shared" si="47"/>
        <v>245</v>
      </c>
      <c r="G768" s="67" cm="1">
        <f t="array" ref="G768">INDEX(Date,MATCH(ROWS($F$5:$F768),Helper,0))</f>
        <v>42382</v>
      </c>
      <c r="H768" s="85">
        <f>INDEX(Price,MATCH(ROWS($F$5:$F768),Helper,0))</f>
        <v>51.64</v>
      </c>
      <c r="I768" s="91">
        <f>INDEX(Volume,MATCH(ROWS($F$5:$F768),Helper,0))</f>
        <v>66862860</v>
      </c>
      <c r="J768" s="97">
        <f>ROWS($F$5:$F768)</f>
        <v>764</v>
      </c>
      <c r="M768" s="16" t="e">
        <f t="shared" si="48"/>
        <v>#N/A</v>
      </c>
      <c r="N768" s="16" t="e">
        <f t="shared" si="46"/>
        <v>#N/A</v>
      </c>
      <c r="O768" s="72" t="e">
        <f t="shared" ca="1" si="49"/>
        <v>#N/A</v>
      </c>
      <c r="P768" s="100" t="e">
        <f>AVERAGE(INDEX($H$5:$H$1012,M768):INDEX($H$5:$H$1012,N768))</f>
        <v>#N/A</v>
      </c>
      <c r="Q768" s="101" t="e">
        <f>AVERAGE(INDEX($I$5:$I$1012,M768):INDEX($I$5:$I$1012,N768))</f>
        <v>#N/A</v>
      </c>
    </row>
    <row r="769" spans="2:17" x14ac:dyDescent="0.25">
      <c r="B769" s="62">
        <v>41626</v>
      </c>
      <c r="C769" s="70">
        <v>36.58</v>
      </c>
      <c r="D769" s="69">
        <v>63149770</v>
      </c>
      <c r="E769" s="66" t="s">
        <v>81</v>
      </c>
      <c r="F769" s="16">
        <f t="shared" si="47"/>
        <v>244</v>
      </c>
      <c r="G769" s="67" cm="1">
        <f t="array" ref="G769">INDEX(Date,MATCH(ROWS($F$5:$F769),Helper,0))</f>
        <v>42383</v>
      </c>
      <c r="H769" s="85">
        <f>INDEX(Price,MATCH(ROWS($F$5:$F769),Helper,0))</f>
        <v>53.11</v>
      </c>
      <c r="I769" s="91">
        <f>INDEX(Volume,MATCH(ROWS($F$5:$F769),Helper,0))</f>
        <v>52227000</v>
      </c>
      <c r="J769" s="97">
        <f>ROWS($F$5:$F769)</f>
        <v>765</v>
      </c>
      <c r="M769" s="16" t="e">
        <f t="shared" si="48"/>
        <v>#N/A</v>
      </c>
      <c r="N769" s="16" t="e">
        <f t="shared" si="46"/>
        <v>#N/A</v>
      </c>
      <c r="O769" s="72" t="e">
        <f t="shared" ca="1" si="49"/>
        <v>#N/A</v>
      </c>
      <c r="P769" s="100" t="e">
        <f>AVERAGE(INDEX($H$5:$H$1012,M769):INDEX($H$5:$H$1012,N769))</f>
        <v>#N/A</v>
      </c>
      <c r="Q769" s="101" t="e">
        <f>AVERAGE(INDEX($I$5:$I$1012,M769):INDEX($I$5:$I$1012,N769))</f>
        <v>#N/A</v>
      </c>
    </row>
    <row r="770" spans="2:17" x14ac:dyDescent="0.25">
      <c r="B770" s="62">
        <v>41625</v>
      </c>
      <c r="C770" s="70">
        <v>36.520000000000003</v>
      </c>
      <c r="D770" s="69">
        <v>45564370</v>
      </c>
      <c r="E770" s="66" t="s">
        <v>81</v>
      </c>
      <c r="F770" s="16">
        <f t="shared" si="47"/>
        <v>243</v>
      </c>
      <c r="G770" s="67" cm="1">
        <f t="array" ref="G770">INDEX(Date,MATCH(ROWS($F$5:$F770),Helper,0))</f>
        <v>42384</v>
      </c>
      <c r="H770" s="85">
        <f>INDEX(Price,MATCH(ROWS($F$5:$F770),Helper,0))</f>
        <v>50.99</v>
      </c>
      <c r="I770" s="91">
        <f>INDEX(Volume,MATCH(ROWS($F$5:$F770),Helper,0))</f>
        <v>71037400</v>
      </c>
      <c r="J770" s="97">
        <f>ROWS($F$5:$F770)</f>
        <v>766</v>
      </c>
      <c r="M770" s="16" t="e">
        <f t="shared" si="48"/>
        <v>#N/A</v>
      </c>
      <c r="N770" s="16" t="e">
        <f t="shared" si="46"/>
        <v>#N/A</v>
      </c>
      <c r="O770" s="72" t="e">
        <f t="shared" ca="1" si="49"/>
        <v>#N/A</v>
      </c>
      <c r="P770" s="100" t="e">
        <f>AVERAGE(INDEX($H$5:$H$1012,M770):INDEX($H$5:$H$1012,N770))</f>
        <v>#N/A</v>
      </c>
      <c r="Q770" s="101" t="e">
        <f>AVERAGE(INDEX($I$5:$I$1012,M770):INDEX($I$5:$I$1012,N770))</f>
        <v>#N/A</v>
      </c>
    </row>
    <row r="771" spans="2:17" x14ac:dyDescent="0.25">
      <c r="B771" s="62">
        <v>41624</v>
      </c>
      <c r="C771" s="70">
        <v>36.884999999999998</v>
      </c>
      <c r="D771" s="69">
        <v>31731550</v>
      </c>
      <c r="E771" s="66" t="s">
        <v>81</v>
      </c>
      <c r="F771" s="16">
        <f t="shared" si="47"/>
        <v>242</v>
      </c>
      <c r="G771" s="67" cm="1">
        <f t="array" ref="G771">INDEX(Date,MATCH(ROWS($F$5:$F771),Helper,0))</f>
        <v>42388</v>
      </c>
      <c r="H771" s="85">
        <f>INDEX(Price,MATCH(ROWS($F$5:$F771),Helper,0))</f>
        <v>50.56</v>
      </c>
      <c r="I771" s="91">
        <f>INDEX(Volume,MATCH(ROWS($F$5:$F771),Helper,0))</f>
        <v>43484630</v>
      </c>
      <c r="J771" s="97">
        <f>ROWS($F$5:$F771)</f>
        <v>767</v>
      </c>
      <c r="M771" s="16" t="e">
        <f t="shared" si="48"/>
        <v>#N/A</v>
      </c>
      <c r="N771" s="16" t="e">
        <f t="shared" si="46"/>
        <v>#N/A</v>
      </c>
      <c r="O771" s="72" t="e">
        <f t="shared" ca="1" si="49"/>
        <v>#N/A</v>
      </c>
      <c r="P771" s="100" t="e">
        <f>AVERAGE(INDEX($H$5:$H$1012,M771):INDEX($H$5:$H$1012,N771))</f>
        <v>#N/A</v>
      </c>
      <c r="Q771" s="101" t="e">
        <f>AVERAGE(INDEX($I$5:$I$1012,M771):INDEX($I$5:$I$1012,N771))</f>
        <v>#N/A</v>
      </c>
    </row>
    <row r="772" spans="2:17" x14ac:dyDescent="0.25">
      <c r="B772" s="62">
        <v>41621</v>
      </c>
      <c r="C772" s="70">
        <v>36.69</v>
      </c>
      <c r="D772" s="69">
        <v>40064640</v>
      </c>
      <c r="E772" s="66" t="s">
        <v>81</v>
      </c>
      <c r="F772" s="16">
        <f t="shared" si="47"/>
        <v>241</v>
      </c>
      <c r="G772" s="67" cm="1">
        <f t="array" ref="G772">INDEX(Date,MATCH(ROWS($F$5:$F772),Helper,0))</f>
        <v>42389</v>
      </c>
      <c r="H772" s="85">
        <f>INDEX(Price,MATCH(ROWS($F$5:$F772),Helper,0))</f>
        <v>50.79</v>
      </c>
      <c r="I772" s="91">
        <f>INDEX(Volume,MATCH(ROWS($F$5:$F772),Helper,0))</f>
        <v>63249630</v>
      </c>
      <c r="J772" s="97">
        <f>ROWS($F$5:$F772)</f>
        <v>768</v>
      </c>
      <c r="M772" s="16" t="e">
        <f t="shared" si="48"/>
        <v>#N/A</v>
      </c>
      <c r="N772" s="16" t="e">
        <f t="shared" si="46"/>
        <v>#N/A</v>
      </c>
      <c r="O772" s="72" t="e">
        <f t="shared" ca="1" si="49"/>
        <v>#N/A</v>
      </c>
      <c r="P772" s="100" t="e">
        <f>AVERAGE(INDEX($H$5:$H$1012,M772):INDEX($H$5:$H$1012,N772))</f>
        <v>#N/A</v>
      </c>
      <c r="Q772" s="101" t="e">
        <f>AVERAGE(INDEX($I$5:$I$1012,M772):INDEX($I$5:$I$1012,N772))</f>
        <v>#N/A</v>
      </c>
    </row>
    <row r="773" spans="2:17" x14ac:dyDescent="0.25">
      <c r="B773" s="62">
        <v>41620</v>
      </c>
      <c r="C773" s="70">
        <v>37.22</v>
      </c>
      <c r="D773" s="69">
        <v>35996660</v>
      </c>
      <c r="E773" s="66" t="s">
        <v>81</v>
      </c>
      <c r="F773" s="16">
        <f t="shared" si="47"/>
        <v>240</v>
      </c>
      <c r="G773" s="67" cm="1">
        <f t="array" ref="G773">INDEX(Date,MATCH(ROWS($F$5:$F773),Helper,0))</f>
        <v>42390</v>
      </c>
      <c r="H773" s="85">
        <f>INDEX(Price,MATCH(ROWS($F$5:$F773),Helper,0))</f>
        <v>50.48</v>
      </c>
      <c r="I773" s="91">
        <f>INDEX(Volume,MATCH(ROWS($F$5:$F773),Helper,0))</f>
        <v>40172530</v>
      </c>
      <c r="J773" s="97">
        <f>ROWS($F$5:$F773)</f>
        <v>769</v>
      </c>
      <c r="M773" s="16" t="e">
        <f t="shared" si="48"/>
        <v>#N/A</v>
      </c>
      <c r="N773" s="16" t="e">
        <f t="shared" si="46"/>
        <v>#N/A</v>
      </c>
      <c r="O773" s="72" t="e">
        <f t="shared" ca="1" si="49"/>
        <v>#N/A</v>
      </c>
      <c r="P773" s="100" t="e">
        <f>AVERAGE(INDEX($H$5:$H$1012,M773):INDEX($H$5:$H$1012,N773))</f>
        <v>#N/A</v>
      </c>
      <c r="Q773" s="101" t="e">
        <f>AVERAGE(INDEX($I$5:$I$1012,M773):INDEX($I$5:$I$1012,N773))</f>
        <v>#N/A</v>
      </c>
    </row>
    <row r="774" spans="2:17" x14ac:dyDescent="0.25">
      <c r="B774" s="62">
        <v>41619</v>
      </c>
      <c r="C774" s="70">
        <v>37.61</v>
      </c>
      <c r="D774" s="69">
        <v>39848810</v>
      </c>
      <c r="E774" s="66" t="s">
        <v>81</v>
      </c>
      <c r="F774" s="16">
        <f t="shared" si="47"/>
        <v>239</v>
      </c>
      <c r="G774" s="67" cm="1">
        <f t="array" ref="G774">INDEX(Date,MATCH(ROWS($F$5:$F774),Helper,0))</f>
        <v>42391</v>
      </c>
      <c r="H774" s="85">
        <f>INDEX(Price,MATCH(ROWS($F$5:$F774),Helper,0))</f>
        <v>52.29</v>
      </c>
      <c r="I774" s="91">
        <f>INDEX(Volume,MATCH(ROWS($F$5:$F774),Helper,0))</f>
        <v>36881330</v>
      </c>
      <c r="J774" s="97">
        <f>ROWS($F$5:$F774)</f>
        <v>770</v>
      </c>
      <c r="M774" s="16" t="e">
        <f t="shared" si="48"/>
        <v>#N/A</v>
      </c>
      <c r="N774" s="16" t="e">
        <f t="shared" ref="N774:N837" si="50">MATCH(L774,$G$5:$G$1012,1)</f>
        <v>#N/A</v>
      </c>
      <c r="O774" s="72" t="e">
        <f t="shared" ca="1" si="49"/>
        <v>#N/A</v>
      </c>
      <c r="P774" s="100" t="e">
        <f>AVERAGE(INDEX($H$5:$H$1012,M774):INDEX($H$5:$H$1012,N774))</f>
        <v>#N/A</v>
      </c>
      <c r="Q774" s="101" t="e">
        <f>AVERAGE(INDEX($I$5:$I$1012,M774):INDEX($I$5:$I$1012,N774))</f>
        <v>#N/A</v>
      </c>
    </row>
    <row r="775" spans="2:17" x14ac:dyDescent="0.25">
      <c r="B775" s="62">
        <v>41618</v>
      </c>
      <c r="C775" s="70">
        <v>38.11</v>
      </c>
      <c r="D775" s="69">
        <v>37803720</v>
      </c>
      <c r="E775" s="66" t="s">
        <v>81</v>
      </c>
      <c r="F775" s="16">
        <f t="shared" ref="F775:F838" si="51">F774-1</f>
        <v>238</v>
      </c>
      <c r="G775" s="67" cm="1">
        <f t="array" ref="G775">INDEX(Date,MATCH(ROWS($F$5:$F775),Helper,0))</f>
        <v>42394</v>
      </c>
      <c r="H775" s="85">
        <f>INDEX(Price,MATCH(ROWS($F$5:$F775),Helper,0))</f>
        <v>51.79</v>
      </c>
      <c r="I775" s="91">
        <f>INDEX(Volume,MATCH(ROWS($F$5:$F775),Helper,0))</f>
        <v>34654900</v>
      </c>
      <c r="J775" s="97">
        <f>ROWS($F$5:$F775)</f>
        <v>771</v>
      </c>
      <c r="M775" s="16" t="e">
        <f t="shared" ref="M775:M838" si="52">N774+1</f>
        <v>#N/A</v>
      </c>
      <c r="N775" s="16" t="e">
        <f t="shared" si="50"/>
        <v>#N/A</v>
      </c>
      <c r="O775" s="72" t="e">
        <f t="shared" ref="O775:O838" ca="1" si="53">SUM(OFFSET($H$5,M775-$M$5,0,N775-N774, 1))</f>
        <v>#N/A</v>
      </c>
      <c r="P775" s="100" t="e">
        <f>AVERAGE(INDEX($H$5:$H$1012,M775):INDEX($H$5:$H$1012,N775))</f>
        <v>#N/A</v>
      </c>
      <c r="Q775" s="101" t="e">
        <f>AVERAGE(INDEX($I$5:$I$1012,M775):INDEX($I$5:$I$1012,N775))</f>
        <v>#N/A</v>
      </c>
    </row>
    <row r="776" spans="2:17" x14ac:dyDescent="0.25">
      <c r="B776" s="62">
        <v>41617</v>
      </c>
      <c r="C776" s="70">
        <v>38.704999999999998</v>
      </c>
      <c r="D776" s="69">
        <v>30266960</v>
      </c>
      <c r="E776" s="66" t="s">
        <v>81</v>
      </c>
      <c r="F776" s="16">
        <f t="shared" si="51"/>
        <v>237</v>
      </c>
      <c r="G776" s="67" cm="1">
        <f t="array" ref="G776">INDEX(Date,MATCH(ROWS($F$5:$F776),Helper,0))</f>
        <v>42395</v>
      </c>
      <c r="H776" s="85">
        <f>INDEX(Price,MATCH(ROWS($F$5:$F776),Helper,0))</f>
        <v>52.17</v>
      </c>
      <c r="I776" s="91">
        <f>INDEX(Volume,MATCH(ROWS($F$5:$F776),Helper,0))</f>
        <v>28768620</v>
      </c>
      <c r="J776" s="97">
        <f>ROWS($F$5:$F776)</f>
        <v>772</v>
      </c>
      <c r="M776" s="16" t="e">
        <f t="shared" si="52"/>
        <v>#N/A</v>
      </c>
      <c r="N776" s="16" t="e">
        <f t="shared" si="50"/>
        <v>#N/A</v>
      </c>
      <c r="O776" s="72" t="e">
        <f t="shared" ca="1" si="53"/>
        <v>#N/A</v>
      </c>
      <c r="P776" s="100" t="e">
        <f>AVERAGE(INDEX($H$5:$H$1012,M776):INDEX($H$5:$H$1012,N776))</f>
        <v>#N/A</v>
      </c>
      <c r="Q776" s="101" t="e">
        <f>AVERAGE(INDEX($I$5:$I$1012,M776):INDEX($I$5:$I$1012,N776))</f>
        <v>#N/A</v>
      </c>
    </row>
    <row r="777" spans="2:17" x14ac:dyDescent="0.25">
      <c r="B777" s="62">
        <v>41614</v>
      </c>
      <c r="C777" s="70">
        <v>38.36</v>
      </c>
      <c r="D777" s="69">
        <v>36386790</v>
      </c>
      <c r="E777" s="66" t="s">
        <v>81</v>
      </c>
      <c r="F777" s="16">
        <f t="shared" si="51"/>
        <v>236</v>
      </c>
      <c r="G777" s="67" cm="1">
        <f t="array" ref="G777">INDEX(Date,MATCH(ROWS($F$5:$F777),Helper,0))</f>
        <v>42396</v>
      </c>
      <c r="H777" s="85">
        <f>INDEX(Price,MATCH(ROWS($F$5:$F777),Helper,0))</f>
        <v>51.22</v>
      </c>
      <c r="I777" s="91">
        <f>INDEX(Volume,MATCH(ROWS($F$5:$F777),Helper,0))</f>
        <v>36647310</v>
      </c>
      <c r="J777" s="97">
        <f>ROWS($F$5:$F777)</f>
        <v>773</v>
      </c>
      <c r="M777" s="16" t="e">
        <f t="shared" si="52"/>
        <v>#N/A</v>
      </c>
      <c r="N777" s="16" t="e">
        <f t="shared" si="50"/>
        <v>#N/A</v>
      </c>
      <c r="O777" s="72" t="e">
        <f t="shared" ca="1" si="53"/>
        <v>#N/A</v>
      </c>
      <c r="P777" s="100" t="e">
        <f>AVERAGE(INDEX($H$5:$H$1012,M777):INDEX($H$5:$H$1012,N777))</f>
        <v>#N/A</v>
      </c>
      <c r="Q777" s="101" t="e">
        <f>AVERAGE(INDEX($I$5:$I$1012,M777):INDEX($I$5:$I$1012,N777))</f>
        <v>#N/A</v>
      </c>
    </row>
    <row r="778" spans="2:17" x14ac:dyDescent="0.25">
      <c r="B778" s="62">
        <v>41613</v>
      </c>
      <c r="C778" s="70">
        <v>38</v>
      </c>
      <c r="D778" s="69">
        <v>116303700</v>
      </c>
      <c r="E778" s="66" t="s">
        <v>81</v>
      </c>
      <c r="F778" s="16">
        <f t="shared" si="51"/>
        <v>235</v>
      </c>
      <c r="G778" s="67" cm="1">
        <f t="array" ref="G778">INDEX(Date,MATCH(ROWS($F$5:$F778),Helper,0))</f>
        <v>42397</v>
      </c>
      <c r="H778" s="85">
        <f>INDEX(Price,MATCH(ROWS($F$5:$F778),Helper,0))</f>
        <v>52.055</v>
      </c>
      <c r="I778" s="91">
        <f>INDEX(Volume,MATCH(ROWS($F$5:$F778),Helper,0))</f>
        <v>61275100</v>
      </c>
      <c r="J778" s="97">
        <f>ROWS($F$5:$F778)</f>
        <v>774</v>
      </c>
      <c r="M778" s="16" t="e">
        <f t="shared" si="52"/>
        <v>#N/A</v>
      </c>
      <c r="N778" s="16" t="e">
        <f t="shared" si="50"/>
        <v>#N/A</v>
      </c>
      <c r="O778" s="72" t="e">
        <f t="shared" ca="1" si="53"/>
        <v>#N/A</v>
      </c>
      <c r="P778" s="100" t="e">
        <f>AVERAGE(INDEX($H$5:$H$1012,M778):INDEX($H$5:$H$1012,N778))</f>
        <v>#N/A</v>
      </c>
      <c r="Q778" s="101" t="e">
        <f>AVERAGE(INDEX($I$5:$I$1012,M778):INDEX($I$5:$I$1012,N778))</f>
        <v>#N/A</v>
      </c>
    </row>
    <row r="779" spans="2:17" x14ac:dyDescent="0.25">
      <c r="B779" s="62">
        <v>41612</v>
      </c>
      <c r="C779" s="70">
        <v>38.94</v>
      </c>
      <c r="D779" s="69">
        <v>51913320</v>
      </c>
      <c r="E779" s="66" t="s">
        <v>81</v>
      </c>
      <c r="F779" s="16">
        <f t="shared" si="51"/>
        <v>234</v>
      </c>
      <c r="G779" s="67" cm="1">
        <f t="array" ref="G779">INDEX(Date,MATCH(ROWS($F$5:$F779),Helper,0))</f>
        <v>42398</v>
      </c>
      <c r="H779" s="85">
        <f>INDEX(Price,MATCH(ROWS($F$5:$F779),Helper,0))</f>
        <v>55.09</v>
      </c>
      <c r="I779" s="91">
        <f>INDEX(Volume,MATCH(ROWS($F$5:$F779),Helper,0))</f>
        <v>83559310</v>
      </c>
      <c r="J779" s="97">
        <f>ROWS($F$5:$F779)</f>
        <v>775</v>
      </c>
      <c r="M779" s="16" t="e">
        <f t="shared" si="52"/>
        <v>#N/A</v>
      </c>
      <c r="N779" s="16" t="e">
        <f t="shared" si="50"/>
        <v>#N/A</v>
      </c>
      <c r="O779" s="72" t="e">
        <f t="shared" ca="1" si="53"/>
        <v>#N/A</v>
      </c>
      <c r="P779" s="100" t="e">
        <f>AVERAGE(INDEX($H$5:$H$1012,M779):INDEX($H$5:$H$1012,N779))</f>
        <v>#N/A</v>
      </c>
      <c r="Q779" s="101" t="e">
        <f>AVERAGE(INDEX($I$5:$I$1012,M779):INDEX($I$5:$I$1012,N779))</f>
        <v>#N/A</v>
      </c>
    </row>
    <row r="780" spans="2:17" x14ac:dyDescent="0.25">
      <c r="B780" s="62">
        <v>41611</v>
      </c>
      <c r="C780" s="70">
        <v>38.31</v>
      </c>
      <c r="D780" s="69">
        <v>52099230</v>
      </c>
      <c r="E780" s="66" t="s">
        <v>81</v>
      </c>
      <c r="F780" s="16">
        <f t="shared" si="51"/>
        <v>233</v>
      </c>
      <c r="G780" s="67" cm="1">
        <f t="array" ref="G780">INDEX(Date,MATCH(ROWS($F$5:$F780),Helper,0))</f>
        <v>42401</v>
      </c>
      <c r="H780" s="85">
        <f>INDEX(Price,MATCH(ROWS($F$5:$F780),Helper,0))</f>
        <v>54.71</v>
      </c>
      <c r="I780" s="91">
        <f>INDEX(Volume,MATCH(ROWS($F$5:$F780),Helper,0))</f>
        <v>44172930</v>
      </c>
      <c r="J780" s="97">
        <f>ROWS($F$5:$F780)</f>
        <v>776</v>
      </c>
      <c r="M780" s="16" t="e">
        <f t="shared" si="52"/>
        <v>#N/A</v>
      </c>
      <c r="N780" s="16" t="e">
        <f t="shared" si="50"/>
        <v>#N/A</v>
      </c>
      <c r="O780" s="72" t="e">
        <f t="shared" ca="1" si="53"/>
        <v>#N/A</v>
      </c>
      <c r="P780" s="100" t="e">
        <f>AVERAGE(INDEX($H$5:$H$1012,M780):INDEX($H$5:$H$1012,N780))</f>
        <v>#N/A</v>
      </c>
      <c r="Q780" s="101" t="e">
        <f>AVERAGE(INDEX($I$5:$I$1012,M780):INDEX($I$5:$I$1012,N780))</f>
        <v>#N/A</v>
      </c>
    </row>
    <row r="781" spans="2:17" x14ac:dyDescent="0.25">
      <c r="B781" s="62">
        <v>41610</v>
      </c>
      <c r="C781" s="70">
        <v>38.450000000000003</v>
      </c>
      <c r="D781" s="69">
        <v>42927720</v>
      </c>
      <c r="E781" s="66" t="s">
        <v>81</v>
      </c>
      <c r="F781" s="16">
        <f t="shared" si="51"/>
        <v>232</v>
      </c>
      <c r="G781" s="67" cm="1">
        <f t="array" ref="G781">INDEX(Date,MATCH(ROWS($F$5:$F781),Helper,0))</f>
        <v>42402</v>
      </c>
      <c r="H781" s="85">
        <f>INDEX(Price,MATCH(ROWS($F$5:$F781),Helper,0))</f>
        <v>53</v>
      </c>
      <c r="I781" s="91">
        <f>INDEX(Volume,MATCH(ROWS($F$5:$F781),Helper,0))</f>
        <v>55388320</v>
      </c>
      <c r="J781" s="97">
        <f>ROWS($F$5:$F781)</f>
        <v>777</v>
      </c>
      <c r="M781" s="16" t="e">
        <f t="shared" si="52"/>
        <v>#N/A</v>
      </c>
      <c r="N781" s="16" t="e">
        <f t="shared" si="50"/>
        <v>#N/A</v>
      </c>
      <c r="O781" s="72" t="e">
        <f t="shared" ca="1" si="53"/>
        <v>#N/A</v>
      </c>
      <c r="P781" s="100" t="e">
        <f>AVERAGE(INDEX($H$5:$H$1012,M781):INDEX($H$5:$H$1012,N781))</f>
        <v>#N/A</v>
      </c>
      <c r="Q781" s="101" t="e">
        <f>AVERAGE(INDEX($I$5:$I$1012,M781):INDEX($I$5:$I$1012,N781))</f>
        <v>#N/A</v>
      </c>
    </row>
    <row r="782" spans="2:17" x14ac:dyDescent="0.25">
      <c r="B782" s="62">
        <v>41607</v>
      </c>
      <c r="C782" s="70">
        <v>38.130000000000003</v>
      </c>
      <c r="D782" s="69">
        <v>22090430</v>
      </c>
      <c r="E782" s="66" t="s">
        <v>81</v>
      </c>
      <c r="F782" s="16">
        <f t="shared" si="51"/>
        <v>231</v>
      </c>
      <c r="G782" s="67" cm="1">
        <f t="array" ref="G782">INDEX(Date,MATCH(ROWS($F$5:$F782),Helper,0))</f>
        <v>42403</v>
      </c>
      <c r="H782" s="85">
        <f>INDEX(Price,MATCH(ROWS($F$5:$F782),Helper,0))</f>
        <v>52.16</v>
      </c>
      <c r="I782" s="91">
        <f>INDEX(Volume,MATCH(ROWS($F$5:$F782),Helper,0))</f>
        <v>57526850</v>
      </c>
      <c r="J782" s="97">
        <f>ROWS($F$5:$F782)</f>
        <v>778</v>
      </c>
      <c r="M782" s="16" t="e">
        <f t="shared" si="52"/>
        <v>#N/A</v>
      </c>
      <c r="N782" s="16" t="e">
        <f t="shared" si="50"/>
        <v>#N/A</v>
      </c>
      <c r="O782" s="72" t="e">
        <f t="shared" ca="1" si="53"/>
        <v>#N/A</v>
      </c>
      <c r="P782" s="100" t="e">
        <f>AVERAGE(INDEX($H$5:$H$1012,M782):INDEX($H$5:$H$1012,N782))</f>
        <v>#N/A</v>
      </c>
      <c r="Q782" s="101" t="e">
        <f>AVERAGE(INDEX($I$5:$I$1012,M782):INDEX($I$5:$I$1012,N782))</f>
        <v>#N/A</v>
      </c>
    </row>
    <row r="783" spans="2:17" x14ac:dyDescent="0.25">
      <c r="B783" s="62">
        <v>41605</v>
      </c>
      <c r="C783" s="70">
        <v>37.6</v>
      </c>
      <c r="D783" s="69">
        <v>26001220</v>
      </c>
      <c r="E783" s="66" t="s">
        <v>81</v>
      </c>
      <c r="F783" s="16">
        <f t="shared" si="51"/>
        <v>230</v>
      </c>
      <c r="G783" s="67" cm="1">
        <f t="array" ref="G783">INDEX(Date,MATCH(ROWS($F$5:$F783),Helper,0))</f>
        <v>42404</v>
      </c>
      <c r="H783" s="85">
        <f>INDEX(Price,MATCH(ROWS($F$5:$F783),Helper,0))</f>
        <v>52</v>
      </c>
      <c r="I783" s="91">
        <f>INDEX(Volume,MATCH(ROWS($F$5:$F783),Helper,0))</f>
        <v>46967100</v>
      </c>
      <c r="J783" s="97">
        <f>ROWS($F$5:$F783)</f>
        <v>779</v>
      </c>
      <c r="M783" s="16" t="e">
        <f t="shared" si="52"/>
        <v>#N/A</v>
      </c>
      <c r="N783" s="16" t="e">
        <f t="shared" si="50"/>
        <v>#N/A</v>
      </c>
      <c r="O783" s="72" t="e">
        <f t="shared" ca="1" si="53"/>
        <v>#N/A</v>
      </c>
      <c r="P783" s="100" t="e">
        <f>AVERAGE(INDEX($H$5:$H$1012,M783):INDEX($H$5:$H$1012,N783))</f>
        <v>#N/A</v>
      </c>
      <c r="Q783" s="101" t="e">
        <f>AVERAGE(INDEX($I$5:$I$1012,M783):INDEX($I$5:$I$1012,N783))</f>
        <v>#N/A</v>
      </c>
    </row>
    <row r="784" spans="2:17" x14ac:dyDescent="0.25">
      <c r="B784" s="62">
        <v>41604</v>
      </c>
      <c r="C784" s="70">
        <v>37.35</v>
      </c>
      <c r="D784" s="69">
        <v>34464750</v>
      </c>
      <c r="E784" s="66" t="s">
        <v>81</v>
      </c>
      <c r="F784" s="16">
        <f t="shared" si="51"/>
        <v>229</v>
      </c>
      <c r="G784" s="67" cm="1">
        <f t="array" ref="G784">INDEX(Date,MATCH(ROWS($F$5:$F784),Helper,0))</f>
        <v>42405</v>
      </c>
      <c r="H784" s="85">
        <f>INDEX(Price,MATCH(ROWS($F$5:$F784),Helper,0))</f>
        <v>50.16</v>
      </c>
      <c r="I784" s="91">
        <f>INDEX(Volume,MATCH(ROWS($F$5:$F784),Helper,0))</f>
        <v>61262540</v>
      </c>
      <c r="J784" s="97">
        <f>ROWS($F$5:$F784)</f>
        <v>780</v>
      </c>
      <c r="M784" s="16" t="e">
        <f t="shared" si="52"/>
        <v>#N/A</v>
      </c>
      <c r="N784" s="16" t="e">
        <f t="shared" si="50"/>
        <v>#N/A</v>
      </c>
      <c r="O784" s="72" t="e">
        <f t="shared" ca="1" si="53"/>
        <v>#N/A</v>
      </c>
      <c r="P784" s="100" t="e">
        <f>AVERAGE(INDEX($H$5:$H$1012,M784):INDEX($H$5:$H$1012,N784))</f>
        <v>#N/A</v>
      </c>
      <c r="Q784" s="101" t="e">
        <f>AVERAGE(INDEX($I$5:$I$1012,M784):INDEX($I$5:$I$1012,N784))</f>
        <v>#N/A</v>
      </c>
    </row>
    <row r="785" spans="2:17" x14ac:dyDescent="0.25">
      <c r="B785" s="62">
        <v>41603</v>
      </c>
      <c r="C785" s="70">
        <v>37.64</v>
      </c>
      <c r="D785" s="69">
        <v>30646250</v>
      </c>
      <c r="E785" s="66" t="s">
        <v>81</v>
      </c>
      <c r="F785" s="16">
        <f t="shared" si="51"/>
        <v>228</v>
      </c>
      <c r="G785" s="67" cm="1">
        <f t="array" ref="G785">INDEX(Date,MATCH(ROWS($F$5:$F785),Helper,0))</f>
        <v>42408</v>
      </c>
      <c r="H785" s="85">
        <f>INDEX(Price,MATCH(ROWS($F$5:$F785),Helper,0))</f>
        <v>49.41</v>
      </c>
      <c r="I785" s="91">
        <f>INDEX(Volume,MATCH(ROWS($F$5:$F785),Helper,0))</f>
        <v>58393070</v>
      </c>
      <c r="J785" s="97">
        <f>ROWS($F$5:$F785)</f>
        <v>781</v>
      </c>
      <c r="M785" s="16" t="e">
        <f t="shared" si="52"/>
        <v>#N/A</v>
      </c>
      <c r="N785" s="16" t="e">
        <f t="shared" si="50"/>
        <v>#N/A</v>
      </c>
      <c r="O785" s="72" t="e">
        <f t="shared" ca="1" si="53"/>
        <v>#N/A</v>
      </c>
      <c r="P785" s="100" t="e">
        <f>AVERAGE(INDEX($H$5:$H$1012,M785):INDEX($H$5:$H$1012,N785))</f>
        <v>#N/A</v>
      </c>
      <c r="Q785" s="101" t="e">
        <f>AVERAGE(INDEX($I$5:$I$1012,M785):INDEX($I$5:$I$1012,N785))</f>
        <v>#N/A</v>
      </c>
    </row>
    <row r="786" spans="2:17" x14ac:dyDescent="0.25">
      <c r="B786" s="62">
        <v>41600</v>
      </c>
      <c r="C786" s="70">
        <v>37.57</v>
      </c>
      <c r="D786" s="69">
        <v>27970790</v>
      </c>
      <c r="E786" s="66" t="s">
        <v>81</v>
      </c>
      <c r="F786" s="16">
        <f t="shared" si="51"/>
        <v>227</v>
      </c>
      <c r="G786" s="67" cm="1">
        <f t="array" ref="G786">INDEX(Date,MATCH(ROWS($F$5:$F786),Helper,0))</f>
        <v>42409</v>
      </c>
      <c r="H786" s="85">
        <f>INDEX(Price,MATCH(ROWS($F$5:$F786),Helper,0))</f>
        <v>49.28</v>
      </c>
      <c r="I786" s="91">
        <f>INDEX(Volume,MATCH(ROWS($F$5:$F786),Helper,0))</f>
        <v>46589450</v>
      </c>
      <c r="J786" s="97">
        <f>ROWS($F$5:$F786)</f>
        <v>782</v>
      </c>
      <c r="M786" s="16" t="e">
        <f t="shared" si="52"/>
        <v>#N/A</v>
      </c>
      <c r="N786" s="16" t="e">
        <f t="shared" si="50"/>
        <v>#N/A</v>
      </c>
      <c r="O786" s="72" t="e">
        <f t="shared" ca="1" si="53"/>
        <v>#N/A</v>
      </c>
      <c r="P786" s="100" t="e">
        <f>AVERAGE(INDEX($H$5:$H$1012,M786):INDEX($H$5:$H$1012,N786))</f>
        <v>#N/A</v>
      </c>
      <c r="Q786" s="101" t="e">
        <f>AVERAGE(INDEX($I$5:$I$1012,M786):INDEX($I$5:$I$1012,N786))</f>
        <v>#N/A</v>
      </c>
    </row>
    <row r="787" spans="2:17" x14ac:dyDescent="0.25">
      <c r="B787" s="62">
        <v>41599</v>
      </c>
      <c r="C787" s="70">
        <v>37.4</v>
      </c>
      <c r="D787" s="69">
        <v>23039300</v>
      </c>
      <c r="E787" s="66" t="s">
        <v>81</v>
      </c>
      <c r="F787" s="16">
        <f t="shared" si="51"/>
        <v>226</v>
      </c>
      <c r="G787" s="67" cm="1">
        <f t="array" ref="G787">INDEX(Date,MATCH(ROWS($F$5:$F787),Helper,0))</f>
        <v>42410</v>
      </c>
      <c r="H787" s="85">
        <f>INDEX(Price,MATCH(ROWS($F$5:$F787),Helper,0))</f>
        <v>49.71</v>
      </c>
      <c r="I787" s="91">
        <f>INDEX(Volume,MATCH(ROWS($F$5:$F787),Helper,0))</f>
        <v>38220450</v>
      </c>
      <c r="J787" s="97">
        <f>ROWS($F$5:$F787)</f>
        <v>783</v>
      </c>
      <c r="M787" s="16" t="e">
        <f t="shared" si="52"/>
        <v>#N/A</v>
      </c>
      <c r="N787" s="16" t="e">
        <f t="shared" si="50"/>
        <v>#N/A</v>
      </c>
      <c r="O787" s="72" t="e">
        <f t="shared" ca="1" si="53"/>
        <v>#N/A</v>
      </c>
      <c r="P787" s="100" t="e">
        <f>AVERAGE(INDEX($H$5:$H$1012,M787):INDEX($H$5:$H$1012,N787))</f>
        <v>#N/A</v>
      </c>
      <c r="Q787" s="101" t="e">
        <f>AVERAGE(INDEX($I$5:$I$1012,M787):INDEX($I$5:$I$1012,N787))</f>
        <v>#N/A</v>
      </c>
    </row>
    <row r="788" spans="2:17" x14ac:dyDescent="0.25">
      <c r="B788" s="62">
        <v>41598</v>
      </c>
      <c r="C788" s="70">
        <v>37.08</v>
      </c>
      <c r="D788" s="69">
        <v>32229950</v>
      </c>
      <c r="E788" s="66" t="s">
        <v>81</v>
      </c>
      <c r="F788" s="16">
        <f t="shared" si="51"/>
        <v>225</v>
      </c>
      <c r="G788" s="67" cm="1">
        <f t="array" ref="G788">INDEX(Date,MATCH(ROWS($F$5:$F788),Helper,0))</f>
        <v>42411</v>
      </c>
      <c r="H788" s="85">
        <f>INDEX(Price,MATCH(ROWS($F$5:$F788),Helper,0))</f>
        <v>49.69</v>
      </c>
      <c r="I788" s="91">
        <f>INDEX(Volume,MATCH(ROWS($F$5:$F788),Helper,0))</f>
        <v>48855890</v>
      </c>
      <c r="J788" s="97">
        <f>ROWS($F$5:$F788)</f>
        <v>784</v>
      </c>
      <c r="M788" s="16" t="e">
        <f t="shared" si="52"/>
        <v>#N/A</v>
      </c>
      <c r="N788" s="16" t="e">
        <f t="shared" si="50"/>
        <v>#N/A</v>
      </c>
      <c r="O788" s="72" t="e">
        <f t="shared" ca="1" si="53"/>
        <v>#N/A</v>
      </c>
      <c r="P788" s="100" t="e">
        <f>AVERAGE(INDEX($H$5:$H$1012,M788):INDEX($H$5:$H$1012,N788))</f>
        <v>#N/A</v>
      </c>
      <c r="Q788" s="101" t="e">
        <f>AVERAGE(INDEX($I$5:$I$1012,M788):INDEX($I$5:$I$1012,N788))</f>
        <v>#N/A</v>
      </c>
    </row>
    <row r="789" spans="2:17" x14ac:dyDescent="0.25">
      <c r="B789" s="62">
        <v>41597</v>
      </c>
      <c r="C789" s="70">
        <v>36.74</v>
      </c>
      <c r="D789" s="69">
        <v>44253730</v>
      </c>
      <c r="E789" s="66" t="s">
        <v>81</v>
      </c>
      <c r="F789" s="16">
        <f t="shared" si="51"/>
        <v>224</v>
      </c>
      <c r="G789" s="67" cm="1">
        <f t="array" ref="G789">INDEX(Date,MATCH(ROWS($F$5:$F789),Helper,0))</f>
        <v>42412</v>
      </c>
      <c r="H789" s="85">
        <f>INDEX(Price,MATCH(ROWS($F$5:$F789),Helper,0))</f>
        <v>50.5</v>
      </c>
      <c r="I789" s="91">
        <f>INDEX(Volume,MATCH(ROWS($F$5:$F789),Helper,0))</f>
        <v>34216160</v>
      </c>
      <c r="J789" s="97">
        <f>ROWS($F$5:$F789)</f>
        <v>785</v>
      </c>
      <c r="M789" s="16" t="e">
        <f t="shared" si="52"/>
        <v>#N/A</v>
      </c>
      <c r="N789" s="16" t="e">
        <f t="shared" si="50"/>
        <v>#N/A</v>
      </c>
      <c r="O789" s="72" t="e">
        <f t="shared" ca="1" si="53"/>
        <v>#N/A</v>
      </c>
      <c r="P789" s="100" t="e">
        <f>AVERAGE(INDEX($H$5:$H$1012,M789):INDEX($H$5:$H$1012,N789))</f>
        <v>#N/A</v>
      </c>
      <c r="Q789" s="101" t="e">
        <f>AVERAGE(INDEX($I$5:$I$1012,M789):INDEX($I$5:$I$1012,N789))</f>
        <v>#N/A</v>
      </c>
    </row>
    <row r="790" spans="2:17" x14ac:dyDescent="0.25">
      <c r="B790" s="62">
        <v>41596</v>
      </c>
      <c r="C790" s="70">
        <v>37.200000000000003</v>
      </c>
      <c r="D790" s="69">
        <v>53250230</v>
      </c>
      <c r="E790" s="66" t="s">
        <v>81</v>
      </c>
      <c r="F790" s="16">
        <f t="shared" si="51"/>
        <v>223</v>
      </c>
      <c r="G790" s="67" cm="1">
        <f t="array" ref="G790">INDEX(Date,MATCH(ROWS($F$5:$F790),Helper,0))</f>
        <v>42416</v>
      </c>
      <c r="H790" s="85">
        <f>INDEX(Price,MATCH(ROWS($F$5:$F790),Helper,0))</f>
        <v>51.09</v>
      </c>
      <c r="I790" s="91">
        <f>INDEX(Volume,MATCH(ROWS($F$5:$F790),Helper,0))</f>
        <v>36460400</v>
      </c>
      <c r="J790" s="97">
        <f>ROWS($F$5:$F790)</f>
        <v>786</v>
      </c>
      <c r="M790" s="16" t="e">
        <f t="shared" si="52"/>
        <v>#N/A</v>
      </c>
      <c r="N790" s="16" t="e">
        <f t="shared" si="50"/>
        <v>#N/A</v>
      </c>
      <c r="O790" s="72" t="e">
        <f t="shared" ca="1" si="53"/>
        <v>#N/A</v>
      </c>
      <c r="P790" s="100" t="e">
        <f>AVERAGE(INDEX($H$5:$H$1012,M790):INDEX($H$5:$H$1012,N790))</f>
        <v>#N/A</v>
      </c>
      <c r="Q790" s="101" t="e">
        <f>AVERAGE(INDEX($I$5:$I$1012,M790):INDEX($I$5:$I$1012,N790))</f>
        <v>#N/A</v>
      </c>
    </row>
    <row r="791" spans="2:17" x14ac:dyDescent="0.25">
      <c r="B791" s="62">
        <v>41593</v>
      </c>
      <c r="C791" s="70">
        <v>37.841000000000001</v>
      </c>
      <c r="D791" s="69">
        <v>50601080</v>
      </c>
      <c r="E791" s="66" t="s">
        <v>81</v>
      </c>
      <c r="F791" s="16">
        <f t="shared" si="51"/>
        <v>222</v>
      </c>
      <c r="G791" s="67" cm="1">
        <f t="array" ref="G791">INDEX(Date,MATCH(ROWS($F$5:$F791),Helper,0))</f>
        <v>42417</v>
      </c>
      <c r="H791" s="85">
        <f>INDEX(Price,MATCH(ROWS($F$5:$F791),Helper,0))</f>
        <v>52.42</v>
      </c>
      <c r="I791" s="91">
        <f>INDEX(Volume,MATCH(ROWS($F$5:$F791),Helper,0))</f>
        <v>40779580</v>
      </c>
      <c r="J791" s="97">
        <f>ROWS($F$5:$F791)</f>
        <v>787</v>
      </c>
      <c r="M791" s="16" t="e">
        <f t="shared" si="52"/>
        <v>#N/A</v>
      </c>
      <c r="N791" s="16" t="e">
        <f t="shared" si="50"/>
        <v>#N/A</v>
      </c>
      <c r="O791" s="72" t="e">
        <f t="shared" ca="1" si="53"/>
        <v>#N/A</v>
      </c>
      <c r="P791" s="100" t="e">
        <f>AVERAGE(INDEX($H$5:$H$1012,M791):INDEX($H$5:$H$1012,N791))</f>
        <v>#N/A</v>
      </c>
      <c r="Q791" s="101" t="e">
        <f>AVERAGE(INDEX($I$5:$I$1012,M791):INDEX($I$5:$I$1012,N791))</f>
        <v>#N/A</v>
      </c>
    </row>
    <row r="792" spans="2:17" x14ac:dyDescent="0.25">
      <c r="B792" s="62">
        <v>41592</v>
      </c>
      <c r="C792" s="70">
        <v>38.021000000000001</v>
      </c>
      <c r="D792" s="69">
        <v>46183380</v>
      </c>
      <c r="E792" s="66" t="s">
        <v>81</v>
      </c>
      <c r="F792" s="16">
        <f t="shared" si="51"/>
        <v>221</v>
      </c>
      <c r="G792" s="67" cm="1">
        <f t="array" ref="G792">INDEX(Date,MATCH(ROWS($F$5:$F792),Helper,0))</f>
        <v>42418</v>
      </c>
      <c r="H792" s="85">
        <f>INDEX(Price,MATCH(ROWS($F$5:$F792),Helper,0))</f>
        <v>52.19</v>
      </c>
      <c r="I792" s="91">
        <f>INDEX(Volume,MATCH(ROWS($F$5:$F792),Helper,0))</f>
        <v>27016950</v>
      </c>
      <c r="J792" s="97">
        <f>ROWS($F$5:$F792)</f>
        <v>788</v>
      </c>
      <c r="M792" s="16" t="e">
        <f t="shared" si="52"/>
        <v>#N/A</v>
      </c>
      <c r="N792" s="16" t="e">
        <f t="shared" si="50"/>
        <v>#N/A</v>
      </c>
      <c r="O792" s="72" t="e">
        <f t="shared" ca="1" si="53"/>
        <v>#N/A</v>
      </c>
      <c r="P792" s="100" t="e">
        <f>AVERAGE(INDEX($H$5:$H$1012,M792):INDEX($H$5:$H$1012,N792))</f>
        <v>#N/A</v>
      </c>
      <c r="Q792" s="101" t="e">
        <f>AVERAGE(INDEX($I$5:$I$1012,M792):INDEX($I$5:$I$1012,N792))</f>
        <v>#N/A</v>
      </c>
    </row>
    <row r="793" spans="2:17" x14ac:dyDescent="0.25">
      <c r="B793" s="62">
        <v>41591</v>
      </c>
      <c r="C793" s="70">
        <v>38.155000000000001</v>
      </c>
      <c r="D793" s="69">
        <v>44908560</v>
      </c>
      <c r="E793" s="66" t="s">
        <v>81</v>
      </c>
      <c r="F793" s="16">
        <f t="shared" si="51"/>
        <v>220</v>
      </c>
      <c r="G793" s="67" cm="1">
        <f t="array" ref="G793">INDEX(Date,MATCH(ROWS($F$5:$F793),Helper,0))</f>
        <v>42419</v>
      </c>
      <c r="H793" s="85">
        <f>INDEX(Price,MATCH(ROWS($F$5:$F793),Helper,0))</f>
        <v>51.82</v>
      </c>
      <c r="I793" s="91">
        <f>INDEX(Volume,MATCH(ROWS($F$5:$F793),Helper,0))</f>
        <v>33531580</v>
      </c>
      <c r="J793" s="97">
        <f>ROWS($F$5:$F793)</f>
        <v>789</v>
      </c>
      <c r="M793" s="16" t="e">
        <f t="shared" si="52"/>
        <v>#N/A</v>
      </c>
      <c r="N793" s="16" t="e">
        <f t="shared" si="50"/>
        <v>#N/A</v>
      </c>
      <c r="O793" s="72" t="e">
        <f t="shared" ca="1" si="53"/>
        <v>#N/A</v>
      </c>
      <c r="P793" s="100" t="e">
        <f>AVERAGE(INDEX($H$5:$H$1012,M793):INDEX($H$5:$H$1012,N793))</f>
        <v>#N/A</v>
      </c>
      <c r="Q793" s="101" t="e">
        <f>AVERAGE(INDEX($I$5:$I$1012,M793):INDEX($I$5:$I$1012,N793))</f>
        <v>#N/A</v>
      </c>
    </row>
    <row r="794" spans="2:17" x14ac:dyDescent="0.25">
      <c r="B794" s="62">
        <v>41590</v>
      </c>
      <c r="C794" s="70">
        <v>37.36</v>
      </c>
      <c r="D794" s="69">
        <v>31850190</v>
      </c>
      <c r="E794" s="66" t="s">
        <v>81</v>
      </c>
      <c r="F794" s="16">
        <f t="shared" si="51"/>
        <v>219</v>
      </c>
      <c r="G794" s="67" cm="1">
        <f t="array" ref="G794">INDEX(Date,MATCH(ROWS($F$5:$F794),Helper,0))</f>
        <v>42422</v>
      </c>
      <c r="H794" s="85">
        <f>INDEX(Price,MATCH(ROWS($F$5:$F794),Helper,0))</f>
        <v>52.65</v>
      </c>
      <c r="I794" s="91">
        <f>INDEX(Volume,MATCH(ROWS($F$5:$F794),Helper,0))</f>
        <v>24992030</v>
      </c>
      <c r="J794" s="97">
        <f>ROWS($F$5:$F794)</f>
        <v>790</v>
      </c>
      <c r="M794" s="16" t="e">
        <f t="shared" si="52"/>
        <v>#N/A</v>
      </c>
      <c r="N794" s="16" t="e">
        <f t="shared" si="50"/>
        <v>#N/A</v>
      </c>
      <c r="O794" s="72" t="e">
        <f t="shared" ca="1" si="53"/>
        <v>#N/A</v>
      </c>
      <c r="P794" s="100" t="e">
        <f>AVERAGE(INDEX($H$5:$H$1012,M794):INDEX($H$5:$H$1012,N794))</f>
        <v>#N/A</v>
      </c>
      <c r="Q794" s="101" t="e">
        <f>AVERAGE(INDEX($I$5:$I$1012,M794):INDEX($I$5:$I$1012,N794))</f>
        <v>#N/A</v>
      </c>
    </row>
    <row r="795" spans="2:17" x14ac:dyDescent="0.25">
      <c r="B795" s="62">
        <v>41589</v>
      </c>
      <c r="C795" s="70">
        <v>37.590000000000003</v>
      </c>
      <c r="D795" s="69">
        <v>26833550</v>
      </c>
      <c r="E795" s="66" t="s">
        <v>81</v>
      </c>
      <c r="F795" s="16">
        <f t="shared" si="51"/>
        <v>218</v>
      </c>
      <c r="G795" s="67" cm="1">
        <f t="array" ref="G795">INDEX(Date,MATCH(ROWS($F$5:$F795),Helper,0))</f>
        <v>42423</v>
      </c>
      <c r="H795" s="85">
        <f>INDEX(Price,MATCH(ROWS($F$5:$F795),Helper,0))</f>
        <v>51.18</v>
      </c>
      <c r="I795" s="91">
        <f>INDEX(Volume,MATCH(ROWS($F$5:$F795),Helper,0))</f>
        <v>28866480</v>
      </c>
      <c r="J795" s="97">
        <f>ROWS($F$5:$F795)</f>
        <v>791</v>
      </c>
      <c r="M795" s="16" t="e">
        <f t="shared" si="52"/>
        <v>#N/A</v>
      </c>
      <c r="N795" s="16" t="e">
        <f t="shared" si="50"/>
        <v>#N/A</v>
      </c>
      <c r="O795" s="72" t="e">
        <f t="shared" ca="1" si="53"/>
        <v>#N/A</v>
      </c>
      <c r="P795" s="100" t="e">
        <f>AVERAGE(INDEX($H$5:$H$1012,M795):INDEX($H$5:$H$1012,N795))</f>
        <v>#N/A</v>
      </c>
      <c r="Q795" s="101" t="e">
        <f>AVERAGE(INDEX($I$5:$I$1012,M795):INDEX($I$5:$I$1012,N795))</f>
        <v>#N/A</v>
      </c>
    </row>
    <row r="796" spans="2:17" x14ac:dyDescent="0.25">
      <c r="B796" s="62">
        <v>41586</v>
      </c>
      <c r="C796" s="70">
        <v>37.78</v>
      </c>
      <c r="D796" s="69">
        <v>36737380</v>
      </c>
      <c r="E796" s="66" t="s">
        <v>81</v>
      </c>
      <c r="F796" s="16">
        <f t="shared" si="51"/>
        <v>217</v>
      </c>
      <c r="G796" s="67" cm="1">
        <f t="array" ref="G796">INDEX(Date,MATCH(ROWS($F$5:$F796),Helper,0))</f>
        <v>42424</v>
      </c>
      <c r="H796" s="85">
        <f>INDEX(Price,MATCH(ROWS($F$5:$F796),Helper,0))</f>
        <v>51.36</v>
      </c>
      <c r="I796" s="91">
        <f>INDEX(Volume,MATCH(ROWS($F$5:$F796),Helper,0))</f>
        <v>32918630</v>
      </c>
      <c r="J796" s="97">
        <f>ROWS($F$5:$F796)</f>
        <v>792</v>
      </c>
      <c r="M796" s="16" t="e">
        <f t="shared" si="52"/>
        <v>#N/A</v>
      </c>
      <c r="N796" s="16" t="e">
        <f t="shared" si="50"/>
        <v>#N/A</v>
      </c>
      <c r="O796" s="72" t="e">
        <f t="shared" ca="1" si="53"/>
        <v>#N/A</v>
      </c>
      <c r="P796" s="100" t="e">
        <f>AVERAGE(INDEX($H$5:$H$1012,M796):INDEX($H$5:$H$1012,N796))</f>
        <v>#N/A</v>
      </c>
      <c r="Q796" s="101" t="e">
        <f>AVERAGE(INDEX($I$5:$I$1012,M796):INDEX($I$5:$I$1012,N796))</f>
        <v>#N/A</v>
      </c>
    </row>
    <row r="797" spans="2:17" x14ac:dyDescent="0.25">
      <c r="B797" s="62">
        <v>41585</v>
      </c>
      <c r="C797" s="70">
        <v>37.5</v>
      </c>
      <c r="D797" s="69">
        <v>60436870</v>
      </c>
      <c r="E797" s="66" t="s">
        <v>81</v>
      </c>
      <c r="F797" s="16">
        <f t="shared" si="51"/>
        <v>216</v>
      </c>
      <c r="G797" s="67" cm="1">
        <f t="array" ref="G797">INDEX(Date,MATCH(ROWS($F$5:$F797),Helper,0))</f>
        <v>42425</v>
      </c>
      <c r="H797" s="85">
        <f>INDEX(Price,MATCH(ROWS($F$5:$F797),Helper,0))</f>
        <v>52.1</v>
      </c>
      <c r="I797" s="91">
        <f>INDEX(Volume,MATCH(ROWS($F$5:$F797),Helper,0))</f>
        <v>26906570</v>
      </c>
      <c r="J797" s="97">
        <f>ROWS($F$5:$F797)</f>
        <v>793</v>
      </c>
      <c r="M797" s="16" t="e">
        <f t="shared" si="52"/>
        <v>#N/A</v>
      </c>
      <c r="N797" s="16" t="e">
        <f t="shared" si="50"/>
        <v>#N/A</v>
      </c>
      <c r="O797" s="72" t="e">
        <f t="shared" ca="1" si="53"/>
        <v>#N/A</v>
      </c>
      <c r="P797" s="100" t="e">
        <f>AVERAGE(INDEX($H$5:$H$1012,M797):INDEX($H$5:$H$1012,N797))</f>
        <v>#N/A</v>
      </c>
      <c r="Q797" s="101" t="e">
        <f>AVERAGE(INDEX($I$5:$I$1012,M797):INDEX($I$5:$I$1012,N797))</f>
        <v>#N/A</v>
      </c>
    </row>
    <row r="798" spans="2:17" x14ac:dyDescent="0.25">
      <c r="B798" s="62">
        <v>41584</v>
      </c>
      <c r="C798" s="70">
        <v>38.18</v>
      </c>
      <c r="D798" s="69">
        <v>88882640</v>
      </c>
      <c r="E798" s="66" t="s">
        <v>81</v>
      </c>
      <c r="F798" s="16">
        <f t="shared" si="51"/>
        <v>215</v>
      </c>
      <c r="G798" s="67" cm="1">
        <f t="array" ref="G798">INDEX(Date,MATCH(ROWS($F$5:$F798),Helper,0))</f>
        <v>42426</v>
      </c>
      <c r="H798" s="85">
        <f>INDEX(Price,MATCH(ROWS($F$5:$F798),Helper,0))</f>
        <v>51.3</v>
      </c>
      <c r="I798" s="91">
        <f>INDEX(Volume,MATCH(ROWS($F$5:$F798),Helper,0))</f>
        <v>35945290</v>
      </c>
      <c r="J798" s="97">
        <f>ROWS($F$5:$F798)</f>
        <v>794</v>
      </c>
      <c r="M798" s="16" t="e">
        <f t="shared" si="52"/>
        <v>#N/A</v>
      </c>
      <c r="N798" s="16" t="e">
        <f t="shared" si="50"/>
        <v>#N/A</v>
      </c>
      <c r="O798" s="72" t="e">
        <f t="shared" ca="1" si="53"/>
        <v>#N/A</v>
      </c>
      <c r="P798" s="100" t="e">
        <f>AVERAGE(INDEX($H$5:$H$1012,M798):INDEX($H$5:$H$1012,N798))</f>
        <v>#N/A</v>
      </c>
      <c r="Q798" s="101" t="e">
        <f>AVERAGE(INDEX($I$5:$I$1012,M798):INDEX($I$5:$I$1012,N798))</f>
        <v>#N/A</v>
      </c>
    </row>
    <row r="799" spans="2:17" x14ac:dyDescent="0.25">
      <c r="B799" s="62">
        <v>41583</v>
      </c>
      <c r="C799" s="70">
        <v>36.64</v>
      </c>
      <c r="D799" s="69">
        <v>51636470</v>
      </c>
      <c r="E799" s="66" t="s">
        <v>81</v>
      </c>
      <c r="F799" s="16">
        <f t="shared" si="51"/>
        <v>214</v>
      </c>
      <c r="G799" s="67" cm="1">
        <f t="array" ref="G799">INDEX(Date,MATCH(ROWS($F$5:$F799),Helper,0))</f>
        <v>42429</v>
      </c>
      <c r="H799" s="85">
        <f>INDEX(Price,MATCH(ROWS($F$5:$F799),Helper,0))</f>
        <v>50.88</v>
      </c>
      <c r="I799" s="91">
        <f>INDEX(Volume,MATCH(ROWS($F$5:$F799),Helper,0))</f>
        <v>31632160</v>
      </c>
      <c r="J799" s="97">
        <f>ROWS($F$5:$F799)</f>
        <v>795</v>
      </c>
      <c r="M799" s="16" t="e">
        <f t="shared" si="52"/>
        <v>#N/A</v>
      </c>
      <c r="N799" s="16" t="e">
        <f t="shared" si="50"/>
        <v>#N/A</v>
      </c>
      <c r="O799" s="72" t="e">
        <f t="shared" ca="1" si="53"/>
        <v>#N/A</v>
      </c>
      <c r="P799" s="100" t="e">
        <f>AVERAGE(INDEX($H$5:$H$1012,M799):INDEX($H$5:$H$1012,N799))</f>
        <v>#N/A</v>
      </c>
      <c r="Q799" s="101" t="e">
        <f>AVERAGE(INDEX($I$5:$I$1012,M799):INDEX($I$5:$I$1012,N799))</f>
        <v>#N/A</v>
      </c>
    </row>
    <row r="800" spans="2:17" x14ac:dyDescent="0.25">
      <c r="B800" s="62">
        <v>41582</v>
      </c>
      <c r="C800" s="70">
        <v>35.94</v>
      </c>
      <c r="D800" s="69">
        <v>28059990</v>
      </c>
      <c r="E800" s="66" t="s">
        <v>81</v>
      </c>
      <c r="F800" s="16">
        <f t="shared" si="51"/>
        <v>213</v>
      </c>
      <c r="G800" s="67" cm="1">
        <f t="array" ref="G800">INDEX(Date,MATCH(ROWS($F$5:$F800),Helper,0))</f>
        <v>42430</v>
      </c>
      <c r="H800" s="85">
        <f>INDEX(Price,MATCH(ROWS($F$5:$F800),Helper,0))</f>
        <v>52.58</v>
      </c>
      <c r="I800" s="91">
        <f>INDEX(Volume,MATCH(ROWS($F$5:$F800),Helper,0))</f>
        <v>32999880</v>
      </c>
      <c r="J800" s="97">
        <f>ROWS($F$5:$F800)</f>
        <v>796</v>
      </c>
      <c r="M800" s="16" t="e">
        <f t="shared" si="52"/>
        <v>#N/A</v>
      </c>
      <c r="N800" s="16" t="e">
        <f t="shared" si="50"/>
        <v>#N/A</v>
      </c>
      <c r="O800" s="72" t="e">
        <f t="shared" ca="1" si="53"/>
        <v>#N/A</v>
      </c>
      <c r="P800" s="100" t="e">
        <f>AVERAGE(INDEX($H$5:$H$1012,M800):INDEX($H$5:$H$1012,N800))</f>
        <v>#N/A</v>
      </c>
      <c r="Q800" s="101" t="e">
        <f>AVERAGE(INDEX($I$5:$I$1012,M800):INDEX($I$5:$I$1012,N800))</f>
        <v>#N/A</v>
      </c>
    </row>
    <row r="801" spans="2:17" x14ac:dyDescent="0.25">
      <c r="B801" s="62">
        <v>41579</v>
      </c>
      <c r="C801" s="70">
        <v>35.524999999999999</v>
      </c>
      <c r="D801" s="69">
        <v>40264390</v>
      </c>
      <c r="E801" s="66" t="s">
        <v>81</v>
      </c>
      <c r="F801" s="16">
        <f t="shared" si="51"/>
        <v>212</v>
      </c>
      <c r="G801" s="67" cm="1">
        <f t="array" ref="G801">INDEX(Date,MATCH(ROWS($F$5:$F801),Helper,0))</f>
        <v>42431</v>
      </c>
      <c r="H801" s="85">
        <f>INDEX(Price,MATCH(ROWS($F$5:$F801),Helper,0))</f>
        <v>52.95</v>
      </c>
      <c r="I801" s="91">
        <f>INDEX(Volume,MATCH(ROWS($F$5:$F801),Helper,0))</f>
        <v>29269240</v>
      </c>
      <c r="J801" s="97">
        <f>ROWS($F$5:$F801)</f>
        <v>797</v>
      </c>
      <c r="M801" s="16" t="e">
        <f t="shared" si="52"/>
        <v>#N/A</v>
      </c>
      <c r="N801" s="16" t="e">
        <f t="shared" si="50"/>
        <v>#N/A</v>
      </c>
      <c r="O801" s="72" t="e">
        <f t="shared" ca="1" si="53"/>
        <v>#N/A</v>
      </c>
      <c r="P801" s="100" t="e">
        <f>AVERAGE(INDEX($H$5:$H$1012,M801):INDEX($H$5:$H$1012,N801))</f>
        <v>#N/A</v>
      </c>
      <c r="Q801" s="101" t="e">
        <f>AVERAGE(INDEX($I$5:$I$1012,M801):INDEX($I$5:$I$1012,N801))</f>
        <v>#N/A</v>
      </c>
    </row>
    <row r="802" spans="2:17" x14ac:dyDescent="0.25">
      <c r="B802" s="62">
        <v>41578</v>
      </c>
      <c r="C802" s="70">
        <v>35.405000000000001</v>
      </c>
      <c r="D802" s="69">
        <v>41681980</v>
      </c>
      <c r="E802" s="66" t="s">
        <v>81</v>
      </c>
      <c r="F802" s="16">
        <f t="shared" si="51"/>
        <v>211</v>
      </c>
      <c r="G802" s="67" cm="1">
        <f t="array" ref="G802">INDEX(Date,MATCH(ROWS($F$5:$F802),Helper,0))</f>
        <v>42432</v>
      </c>
      <c r="H802" s="85">
        <f>INDEX(Price,MATCH(ROWS($F$5:$F802),Helper,0))</f>
        <v>52.35</v>
      </c>
      <c r="I802" s="91">
        <f>INDEX(Volume,MATCH(ROWS($F$5:$F802),Helper,0))</f>
        <v>24423260</v>
      </c>
      <c r="J802" s="97">
        <f>ROWS($F$5:$F802)</f>
        <v>798</v>
      </c>
      <c r="M802" s="16" t="e">
        <f t="shared" si="52"/>
        <v>#N/A</v>
      </c>
      <c r="N802" s="16" t="e">
        <f t="shared" si="50"/>
        <v>#N/A</v>
      </c>
      <c r="O802" s="72" t="e">
        <f t="shared" ca="1" si="53"/>
        <v>#N/A</v>
      </c>
      <c r="P802" s="100" t="e">
        <f>AVERAGE(INDEX($H$5:$H$1012,M802):INDEX($H$5:$H$1012,N802))</f>
        <v>#N/A</v>
      </c>
      <c r="Q802" s="101" t="e">
        <f>AVERAGE(INDEX($I$5:$I$1012,M802):INDEX($I$5:$I$1012,N802))</f>
        <v>#N/A</v>
      </c>
    </row>
    <row r="803" spans="2:17" x14ac:dyDescent="0.25">
      <c r="B803" s="62">
        <v>41577</v>
      </c>
      <c r="C803" s="70">
        <v>35.54</v>
      </c>
      <c r="D803" s="69">
        <v>36997340</v>
      </c>
      <c r="E803" s="66" t="s">
        <v>81</v>
      </c>
      <c r="F803" s="16">
        <f t="shared" si="51"/>
        <v>210</v>
      </c>
      <c r="G803" s="67" cm="1">
        <f t="array" ref="G803">INDEX(Date,MATCH(ROWS($F$5:$F803),Helper,0))</f>
        <v>42433</v>
      </c>
      <c r="H803" s="85">
        <f>INDEX(Price,MATCH(ROWS($F$5:$F803),Helper,0))</f>
        <v>52.03</v>
      </c>
      <c r="I803" s="91">
        <f>INDEX(Volume,MATCH(ROWS($F$5:$F803),Helper,0))</f>
        <v>33033010</v>
      </c>
      <c r="J803" s="97">
        <f>ROWS($F$5:$F803)</f>
        <v>799</v>
      </c>
      <c r="M803" s="16" t="e">
        <f t="shared" si="52"/>
        <v>#N/A</v>
      </c>
      <c r="N803" s="16" t="e">
        <f t="shared" si="50"/>
        <v>#N/A</v>
      </c>
      <c r="O803" s="72" t="e">
        <f t="shared" ca="1" si="53"/>
        <v>#N/A</v>
      </c>
      <c r="P803" s="100" t="e">
        <f>AVERAGE(INDEX($H$5:$H$1012,M803):INDEX($H$5:$H$1012,N803))</f>
        <v>#N/A</v>
      </c>
      <c r="Q803" s="101" t="e">
        <f>AVERAGE(INDEX($I$5:$I$1012,M803):INDEX($I$5:$I$1012,N803))</f>
        <v>#N/A</v>
      </c>
    </row>
    <row r="804" spans="2:17" x14ac:dyDescent="0.25">
      <c r="B804" s="62">
        <v>41576</v>
      </c>
      <c r="C804" s="70">
        <v>35.520000000000003</v>
      </c>
      <c r="D804" s="69">
        <v>31702210</v>
      </c>
      <c r="E804" s="66" t="s">
        <v>81</v>
      </c>
      <c r="F804" s="16">
        <f t="shared" si="51"/>
        <v>209</v>
      </c>
      <c r="G804" s="67" cm="1">
        <f t="array" ref="G804">INDEX(Date,MATCH(ROWS($F$5:$F804),Helper,0))</f>
        <v>42436</v>
      </c>
      <c r="H804" s="85">
        <f>INDEX(Price,MATCH(ROWS($F$5:$F804),Helper,0))</f>
        <v>51.03</v>
      </c>
      <c r="I804" s="91">
        <f>INDEX(Volume,MATCH(ROWS($F$5:$F804),Helper,0))</f>
        <v>38426220</v>
      </c>
      <c r="J804" s="97">
        <f>ROWS($F$5:$F804)</f>
        <v>800</v>
      </c>
      <c r="M804" s="16" t="e">
        <f t="shared" si="52"/>
        <v>#N/A</v>
      </c>
      <c r="N804" s="16" t="e">
        <f t="shared" si="50"/>
        <v>#N/A</v>
      </c>
      <c r="O804" s="72" t="e">
        <f t="shared" ca="1" si="53"/>
        <v>#N/A</v>
      </c>
      <c r="P804" s="100" t="e">
        <f>AVERAGE(INDEX($H$5:$H$1012,M804):INDEX($H$5:$H$1012,N804))</f>
        <v>#N/A</v>
      </c>
      <c r="Q804" s="101" t="e">
        <f>AVERAGE(INDEX($I$5:$I$1012,M804):INDEX($I$5:$I$1012,N804))</f>
        <v>#N/A</v>
      </c>
    </row>
    <row r="805" spans="2:17" x14ac:dyDescent="0.25">
      <c r="B805" s="62">
        <v>41575</v>
      </c>
      <c r="C805" s="70">
        <v>35.57</v>
      </c>
      <c r="D805" s="69">
        <v>38269380</v>
      </c>
      <c r="E805" s="66" t="s">
        <v>81</v>
      </c>
      <c r="F805" s="16">
        <f t="shared" si="51"/>
        <v>208</v>
      </c>
      <c r="G805" s="67" cm="1">
        <f t="array" ref="G805">INDEX(Date,MATCH(ROWS($F$5:$F805),Helper,0))</f>
        <v>42437</v>
      </c>
      <c r="H805" s="85">
        <f>INDEX(Price,MATCH(ROWS($F$5:$F805),Helper,0))</f>
        <v>51.65</v>
      </c>
      <c r="I805" s="91">
        <f>INDEX(Volume,MATCH(ROWS($F$5:$F805),Helper,0))</f>
        <v>33822940</v>
      </c>
      <c r="J805" s="97">
        <f>ROWS($F$5:$F805)</f>
        <v>801</v>
      </c>
      <c r="M805" s="16" t="e">
        <f t="shared" si="52"/>
        <v>#N/A</v>
      </c>
      <c r="N805" s="16" t="e">
        <f t="shared" si="50"/>
        <v>#N/A</v>
      </c>
      <c r="O805" s="72" t="e">
        <f t="shared" ca="1" si="53"/>
        <v>#N/A</v>
      </c>
      <c r="P805" s="100" t="e">
        <f>AVERAGE(INDEX($H$5:$H$1012,M805):INDEX($H$5:$H$1012,N805))</f>
        <v>#N/A</v>
      </c>
      <c r="Q805" s="101" t="e">
        <f>AVERAGE(INDEX($I$5:$I$1012,M805):INDEX($I$5:$I$1012,N805))</f>
        <v>#N/A</v>
      </c>
    </row>
    <row r="806" spans="2:17" x14ac:dyDescent="0.25">
      <c r="B806" s="62">
        <v>41572</v>
      </c>
      <c r="C806" s="70">
        <v>35.729999999999997</v>
      </c>
      <c r="D806" s="69">
        <v>113467800</v>
      </c>
      <c r="E806" s="66" t="s">
        <v>81</v>
      </c>
      <c r="F806" s="16">
        <f t="shared" si="51"/>
        <v>207</v>
      </c>
      <c r="G806" s="67" cm="1">
        <f t="array" ref="G806">INDEX(Date,MATCH(ROWS($F$5:$F806),Helper,0))</f>
        <v>42438</v>
      </c>
      <c r="H806" s="85">
        <f>INDEX(Price,MATCH(ROWS($F$5:$F806),Helper,0))</f>
        <v>52.84</v>
      </c>
      <c r="I806" s="91">
        <f>INDEX(Volume,MATCH(ROWS($F$5:$F806),Helper,0))</f>
        <v>28238270</v>
      </c>
      <c r="J806" s="97">
        <f>ROWS($F$5:$F806)</f>
        <v>802</v>
      </c>
      <c r="M806" s="16" t="e">
        <f t="shared" si="52"/>
        <v>#N/A</v>
      </c>
      <c r="N806" s="16" t="e">
        <f t="shared" si="50"/>
        <v>#N/A</v>
      </c>
      <c r="O806" s="72" t="e">
        <f t="shared" ca="1" si="53"/>
        <v>#N/A</v>
      </c>
      <c r="P806" s="100" t="e">
        <f>AVERAGE(INDEX($H$5:$H$1012,M806):INDEX($H$5:$H$1012,N806))</f>
        <v>#N/A</v>
      </c>
      <c r="Q806" s="101" t="e">
        <f>AVERAGE(INDEX($I$5:$I$1012,M806):INDEX($I$5:$I$1012,N806))</f>
        <v>#N/A</v>
      </c>
    </row>
    <row r="807" spans="2:17" x14ac:dyDescent="0.25">
      <c r="B807" s="62">
        <v>41571</v>
      </c>
      <c r="C807" s="70">
        <v>33.72</v>
      </c>
      <c r="D807" s="69">
        <v>51861010</v>
      </c>
      <c r="E807" s="66" t="s">
        <v>81</v>
      </c>
      <c r="F807" s="16">
        <f t="shared" si="51"/>
        <v>206</v>
      </c>
      <c r="G807" s="67" cm="1">
        <f t="array" ref="G807">INDEX(Date,MATCH(ROWS($F$5:$F807),Helper,0))</f>
        <v>42439</v>
      </c>
      <c r="H807" s="85">
        <f>INDEX(Price,MATCH(ROWS($F$5:$F807),Helper,0))</f>
        <v>52.05</v>
      </c>
      <c r="I807" s="91">
        <f>INDEX(Volume,MATCH(ROWS($F$5:$F807),Helper,0))</f>
        <v>38385600</v>
      </c>
      <c r="J807" s="97">
        <f>ROWS($F$5:$F807)</f>
        <v>803</v>
      </c>
      <c r="M807" s="16" t="e">
        <f t="shared" si="52"/>
        <v>#N/A</v>
      </c>
      <c r="N807" s="16" t="e">
        <f t="shared" si="50"/>
        <v>#N/A</v>
      </c>
      <c r="O807" s="72" t="e">
        <f t="shared" ca="1" si="53"/>
        <v>#N/A</v>
      </c>
      <c r="P807" s="100" t="e">
        <f>AVERAGE(INDEX($H$5:$H$1012,M807):INDEX($H$5:$H$1012,N807))</f>
        <v>#N/A</v>
      </c>
      <c r="Q807" s="101" t="e">
        <f>AVERAGE(INDEX($I$5:$I$1012,M807):INDEX($I$5:$I$1012,N807))</f>
        <v>#N/A</v>
      </c>
    </row>
    <row r="808" spans="2:17" x14ac:dyDescent="0.25">
      <c r="B808" s="62">
        <v>41570</v>
      </c>
      <c r="C808" s="70">
        <v>33.76</v>
      </c>
      <c r="D808" s="69">
        <v>58422670</v>
      </c>
      <c r="E808" s="66" t="s">
        <v>81</v>
      </c>
      <c r="F808" s="16">
        <f t="shared" si="51"/>
        <v>205</v>
      </c>
      <c r="G808" s="67" cm="1">
        <f t="array" ref="G808">INDEX(Date,MATCH(ROWS($F$5:$F808),Helper,0))</f>
        <v>42440</v>
      </c>
      <c r="H808" s="85">
        <f>INDEX(Price,MATCH(ROWS($F$5:$F808),Helper,0))</f>
        <v>53.07</v>
      </c>
      <c r="I808" s="91">
        <f>INDEX(Volume,MATCH(ROWS($F$5:$F808),Helper,0))</f>
        <v>32267360</v>
      </c>
      <c r="J808" s="97">
        <f>ROWS($F$5:$F808)</f>
        <v>804</v>
      </c>
      <c r="M808" s="16" t="e">
        <f t="shared" si="52"/>
        <v>#N/A</v>
      </c>
      <c r="N808" s="16" t="e">
        <f t="shared" si="50"/>
        <v>#N/A</v>
      </c>
      <c r="O808" s="72" t="e">
        <f t="shared" ca="1" si="53"/>
        <v>#N/A</v>
      </c>
      <c r="P808" s="100" t="e">
        <f>AVERAGE(INDEX($H$5:$H$1012,M808):INDEX($H$5:$H$1012,N808))</f>
        <v>#N/A</v>
      </c>
      <c r="Q808" s="101" t="e">
        <f>AVERAGE(INDEX($I$5:$I$1012,M808):INDEX($I$5:$I$1012,N808))</f>
        <v>#N/A</v>
      </c>
    </row>
    <row r="809" spans="2:17" x14ac:dyDescent="0.25">
      <c r="B809" s="62">
        <v>41569</v>
      </c>
      <c r="C809" s="70">
        <v>34.58</v>
      </c>
      <c r="D809" s="69">
        <v>40343530</v>
      </c>
      <c r="E809" s="66" t="s">
        <v>81</v>
      </c>
      <c r="F809" s="16">
        <f t="shared" si="51"/>
        <v>204</v>
      </c>
      <c r="G809" s="67" cm="1">
        <f t="array" ref="G809">INDEX(Date,MATCH(ROWS($F$5:$F809),Helper,0))</f>
        <v>42443</v>
      </c>
      <c r="H809" s="85">
        <f>INDEX(Price,MATCH(ROWS($F$5:$F809),Helper,0))</f>
        <v>53.17</v>
      </c>
      <c r="I809" s="91">
        <f>INDEX(Volume,MATCH(ROWS($F$5:$F809),Helper,0))</f>
        <v>24079770</v>
      </c>
      <c r="J809" s="97">
        <f>ROWS($F$5:$F809)</f>
        <v>805</v>
      </c>
      <c r="M809" s="16" t="e">
        <f t="shared" si="52"/>
        <v>#N/A</v>
      </c>
      <c r="N809" s="16" t="e">
        <f t="shared" si="50"/>
        <v>#N/A</v>
      </c>
      <c r="O809" s="72" t="e">
        <f t="shared" ca="1" si="53"/>
        <v>#N/A</v>
      </c>
      <c r="P809" s="100" t="e">
        <f>AVERAGE(INDEX($H$5:$H$1012,M809):INDEX($H$5:$H$1012,N809))</f>
        <v>#N/A</v>
      </c>
      <c r="Q809" s="101" t="e">
        <f>AVERAGE(INDEX($I$5:$I$1012,M809):INDEX($I$5:$I$1012,N809))</f>
        <v>#N/A</v>
      </c>
    </row>
    <row r="810" spans="2:17" x14ac:dyDescent="0.25">
      <c r="B810" s="62">
        <v>41568</v>
      </c>
      <c r="C810" s="70">
        <v>34.99</v>
      </c>
      <c r="D810" s="69">
        <v>27433510</v>
      </c>
      <c r="E810" s="66" t="s">
        <v>81</v>
      </c>
      <c r="F810" s="16">
        <f t="shared" si="51"/>
        <v>203</v>
      </c>
      <c r="G810" s="67" cm="1">
        <f t="array" ref="G810">INDEX(Date,MATCH(ROWS($F$5:$F810),Helper,0))</f>
        <v>42444</v>
      </c>
      <c r="H810" s="85">
        <f>INDEX(Price,MATCH(ROWS($F$5:$F810),Helper,0))</f>
        <v>53.59</v>
      </c>
      <c r="I810" s="91">
        <f>INDEX(Volume,MATCH(ROWS($F$5:$F810),Helper,0))</f>
        <v>21011480</v>
      </c>
      <c r="J810" s="97">
        <f>ROWS($F$5:$F810)</f>
        <v>806</v>
      </c>
      <c r="M810" s="16" t="e">
        <f t="shared" si="52"/>
        <v>#N/A</v>
      </c>
      <c r="N810" s="16" t="e">
        <f t="shared" si="50"/>
        <v>#N/A</v>
      </c>
      <c r="O810" s="72" t="e">
        <f t="shared" ca="1" si="53"/>
        <v>#N/A</v>
      </c>
      <c r="P810" s="100" t="e">
        <f>AVERAGE(INDEX($H$5:$H$1012,M810):INDEX($H$5:$H$1012,N810))</f>
        <v>#N/A</v>
      </c>
      <c r="Q810" s="101" t="e">
        <f>AVERAGE(INDEX($I$5:$I$1012,M810):INDEX($I$5:$I$1012,N810))</f>
        <v>#N/A</v>
      </c>
    </row>
    <row r="811" spans="2:17" x14ac:dyDescent="0.25">
      <c r="B811" s="62">
        <v>41565</v>
      </c>
      <c r="C811" s="70">
        <v>34.96</v>
      </c>
      <c r="D811" s="69">
        <v>41790110</v>
      </c>
      <c r="E811" s="66" t="s">
        <v>81</v>
      </c>
      <c r="F811" s="16">
        <f t="shared" si="51"/>
        <v>202</v>
      </c>
      <c r="G811" s="67" cm="1">
        <f t="array" ref="G811">INDEX(Date,MATCH(ROWS($F$5:$F811),Helper,0))</f>
        <v>42445</v>
      </c>
      <c r="H811" s="85">
        <f>INDEX(Price,MATCH(ROWS($F$5:$F811),Helper,0))</f>
        <v>54.35</v>
      </c>
      <c r="I811" s="91">
        <f>INDEX(Volume,MATCH(ROWS($F$5:$F811),Helper,0))</f>
        <v>31679130</v>
      </c>
      <c r="J811" s="97">
        <f>ROWS($F$5:$F811)</f>
        <v>807</v>
      </c>
      <c r="M811" s="16" t="e">
        <f t="shared" si="52"/>
        <v>#N/A</v>
      </c>
      <c r="N811" s="16" t="e">
        <f t="shared" si="50"/>
        <v>#N/A</v>
      </c>
      <c r="O811" s="72" t="e">
        <f t="shared" ca="1" si="53"/>
        <v>#N/A</v>
      </c>
      <c r="P811" s="100" t="e">
        <f>AVERAGE(INDEX($H$5:$H$1012,M811):INDEX($H$5:$H$1012,N811))</f>
        <v>#N/A</v>
      </c>
      <c r="Q811" s="101" t="e">
        <f>AVERAGE(INDEX($I$5:$I$1012,M811):INDEX($I$5:$I$1012,N811))</f>
        <v>#N/A</v>
      </c>
    </row>
    <row r="812" spans="2:17" x14ac:dyDescent="0.25">
      <c r="B812" s="62">
        <v>41564</v>
      </c>
      <c r="C812" s="70">
        <v>34.92</v>
      </c>
      <c r="D812" s="69">
        <v>31332860</v>
      </c>
      <c r="E812" s="66" t="s">
        <v>81</v>
      </c>
      <c r="F812" s="16">
        <f t="shared" si="51"/>
        <v>201</v>
      </c>
      <c r="G812" s="67" cm="1">
        <f t="array" ref="G812">INDEX(Date,MATCH(ROWS($F$5:$F812),Helper,0))</f>
        <v>42446</v>
      </c>
      <c r="H812" s="85">
        <f>INDEX(Price,MATCH(ROWS($F$5:$F812),Helper,0))</f>
        <v>54.66</v>
      </c>
      <c r="I812" s="91">
        <f>INDEX(Volume,MATCH(ROWS($F$5:$F812),Helper,0))</f>
        <v>28193010</v>
      </c>
      <c r="J812" s="97">
        <f>ROWS($F$5:$F812)</f>
        <v>808</v>
      </c>
      <c r="M812" s="16" t="e">
        <f t="shared" si="52"/>
        <v>#N/A</v>
      </c>
      <c r="N812" s="16" t="e">
        <f t="shared" si="50"/>
        <v>#N/A</v>
      </c>
      <c r="O812" s="72" t="e">
        <f t="shared" ca="1" si="53"/>
        <v>#N/A</v>
      </c>
      <c r="P812" s="100" t="e">
        <f>AVERAGE(INDEX($H$5:$H$1012,M812):INDEX($H$5:$H$1012,N812))</f>
        <v>#N/A</v>
      </c>
      <c r="Q812" s="101" t="e">
        <f>AVERAGE(INDEX($I$5:$I$1012,M812):INDEX($I$5:$I$1012,N812))</f>
        <v>#N/A</v>
      </c>
    </row>
    <row r="813" spans="2:17" x14ac:dyDescent="0.25">
      <c r="B813" s="62">
        <v>41563</v>
      </c>
      <c r="C813" s="70">
        <v>34.64</v>
      </c>
      <c r="D813" s="69">
        <v>34959120</v>
      </c>
      <c r="E813" s="66" t="s">
        <v>81</v>
      </c>
      <c r="F813" s="16">
        <f t="shared" si="51"/>
        <v>200</v>
      </c>
      <c r="G813" s="67" cm="1">
        <f t="array" ref="G813">INDEX(Date,MATCH(ROWS($F$5:$F813),Helper,0))</f>
        <v>42447</v>
      </c>
      <c r="H813" s="85">
        <f>INDEX(Price,MATCH(ROWS($F$5:$F813),Helper,0))</f>
        <v>53.49</v>
      </c>
      <c r="I813" s="91">
        <f>INDEX(Volume,MATCH(ROWS($F$5:$F813),Helper,0))</f>
        <v>67622520</v>
      </c>
      <c r="J813" s="97">
        <f>ROWS($F$5:$F813)</f>
        <v>809</v>
      </c>
      <c r="M813" s="16" t="e">
        <f t="shared" si="52"/>
        <v>#N/A</v>
      </c>
      <c r="N813" s="16" t="e">
        <f t="shared" si="50"/>
        <v>#N/A</v>
      </c>
      <c r="O813" s="72" t="e">
        <f t="shared" ca="1" si="53"/>
        <v>#N/A</v>
      </c>
      <c r="P813" s="100" t="e">
        <f>AVERAGE(INDEX($H$5:$H$1012,M813):INDEX($H$5:$H$1012,N813))</f>
        <v>#N/A</v>
      </c>
      <c r="Q813" s="101" t="e">
        <f>AVERAGE(INDEX($I$5:$I$1012,M813):INDEX($I$5:$I$1012,N813))</f>
        <v>#N/A</v>
      </c>
    </row>
    <row r="814" spans="2:17" x14ac:dyDescent="0.25">
      <c r="B814" s="62">
        <v>41562</v>
      </c>
      <c r="C814" s="70">
        <v>34.49</v>
      </c>
      <c r="D814" s="69">
        <v>47096400</v>
      </c>
      <c r="E814" s="66" t="s">
        <v>81</v>
      </c>
      <c r="F814" s="16">
        <f t="shared" si="51"/>
        <v>199</v>
      </c>
      <c r="G814" s="67" cm="1">
        <f t="array" ref="G814">INDEX(Date,MATCH(ROWS($F$5:$F814),Helper,0))</f>
        <v>42450</v>
      </c>
      <c r="H814" s="85">
        <f>INDEX(Price,MATCH(ROWS($F$5:$F814),Helper,0))</f>
        <v>53.86</v>
      </c>
      <c r="I814" s="91">
        <f>INDEX(Volume,MATCH(ROWS($F$5:$F814),Helper,0))</f>
        <v>23920160</v>
      </c>
      <c r="J814" s="97">
        <f>ROWS($F$5:$F814)</f>
        <v>810</v>
      </c>
      <c r="M814" s="16" t="e">
        <f t="shared" si="52"/>
        <v>#N/A</v>
      </c>
      <c r="N814" s="16" t="e">
        <f t="shared" si="50"/>
        <v>#N/A</v>
      </c>
      <c r="O814" s="72" t="e">
        <f t="shared" ca="1" si="53"/>
        <v>#N/A</v>
      </c>
      <c r="P814" s="100" t="e">
        <f>AVERAGE(INDEX($H$5:$H$1012,M814):INDEX($H$5:$H$1012,N814))</f>
        <v>#N/A</v>
      </c>
      <c r="Q814" s="101" t="e">
        <f>AVERAGE(INDEX($I$5:$I$1012,M814):INDEX($I$5:$I$1012,N814))</f>
        <v>#N/A</v>
      </c>
    </row>
    <row r="815" spans="2:17" x14ac:dyDescent="0.25">
      <c r="B815" s="62">
        <v>41561</v>
      </c>
      <c r="C815" s="70">
        <v>34.450000000000003</v>
      </c>
      <c r="D815" s="69">
        <v>27748620</v>
      </c>
      <c r="E815" s="66" t="s">
        <v>81</v>
      </c>
      <c r="F815" s="16">
        <f t="shared" si="51"/>
        <v>198</v>
      </c>
      <c r="G815" s="67" cm="1">
        <f t="array" ref="G815">INDEX(Date,MATCH(ROWS($F$5:$F815),Helper,0))</f>
        <v>42451</v>
      </c>
      <c r="H815" s="85">
        <f>INDEX(Price,MATCH(ROWS($F$5:$F815),Helper,0))</f>
        <v>54.07</v>
      </c>
      <c r="I815" s="91">
        <f>INDEX(Volume,MATCH(ROWS($F$5:$F815),Helper,0))</f>
        <v>23105140</v>
      </c>
      <c r="J815" s="97">
        <f>ROWS($F$5:$F815)</f>
        <v>811</v>
      </c>
      <c r="M815" s="16" t="e">
        <f t="shared" si="52"/>
        <v>#N/A</v>
      </c>
      <c r="N815" s="16" t="e">
        <f t="shared" si="50"/>
        <v>#N/A</v>
      </c>
      <c r="O815" s="72" t="e">
        <f t="shared" ca="1" si="53"/>
        <v>#N/A</v>
      </c>
      <c r="P815" s="100" t="e">
        <f>AVERAGE(INDEX($H$5:$H$1012,M815):INDEX($H$5:$H$1012,N815))</f>
        <v>#N/A</v>
      </c>
      <c r="Q815" s="101" t="e">
        <f>AVERAGE(INDEX($I$5:$I$1012,M815):INDEX($I$5:$I$1012,N815))</f>
        <v>#N/A</v>
      </c>
    </row>
    <row r="816" spans="2:17" x14ac:dyDescent="0.25">
      <c r="B816" s="62">
        <v>41558</v>
      </c>
      <c r="C816" s="70">
        <v>34.130000000000003</v>
      </c>
      <c r="D816" s="69">
        <v>30030750</v>
      </c>
      <c r="E816" s="66" t="s">
        <v>81</v>
      </c>
      <c r="F816" s="16">
        <f t="shared" si="51"/>
        <v>197</v>
      </c>
      <c r="G816" s="67" cm="1">
        <f t="array" ref="G816">INDEX(Date,MATCH(ROWS($F$5:$F816),Helper,0))</f>
        <v>42452</v>
      </c>
      <c r="H816" s="85">
        <f>INDEX(Price,MATCH(ROWS($F$5:$F816),Helper,0))</f>
        <v>53.97</v>
      </c>
      <c r="I816" s="91">
        <f>INDEX(Volume,MATCH(ROWS($F$5:$F816),Helper,0))</f>
        <v>20123800</v>
      </c>
      <c r="J816" s="97">
        <f>ROWS($F$5:$F816)</f>
        <v>812</v>
      </c>
      <c r="M816" s="16" t="e">
        <f t="shared" si="52"/>
        <v>#N/A</v>
      </c>
      <c r="N816" s="16" t="e">
        <f t="shared" si="50"/>
        <v>#N/A</v>
      </c>
      <c r="O816" s="72" t="e">
        <f t="shared" ca="1" si="53"/>
        <v>#N/A</v>
      </c>
      <c r="P816" s="100" t="e">
        <f>AVERAGE(INDEX($H$5:$H$1012,M816):INDEX($H$5:$H$1012,N816))</f>
        <v>#N/A</v>
      </c>
      <c r="Q816" s="101" t="e">
        <f>AVERAGE(INDEX($I$5:$I$1012,M816):INDEX($I$5:$I$1012,N816))</f>
        <v>#N/A</v>
      </c>
    </row>
    <row r="817" spans="2:17" x14ac:dyDescent="0.25">
      <c r="B817" s="62">
        <v>41557</v>
      </c>
      <c r="C817" s="70">
        <v>33.76</v>
      </c>
      <c r="D817" s="69">
        <v>42702270</v>
      </c>
      <c r="E817" s="66" t="s">
        <v>81</v>
      </c>
      <c r="F817" s="16">
        <f t="shared" si="51"/>
        <v>196</v>
      </c>
      <c r="G817" s="67" cm="1">
        <f t="array" ref="G817">INDEX(Date,MATCH(ROWS($F$5:$F817),Helper,0))</f>
        <v>42453</v>
      </c>
      <c r="H817" s="85">
        <f>INDEX(Price,MATCH(ROWS($F$5:$F817),Helper,0))</f>
        <v>54.21</v>
      </c>
      <c r="I817" s="91">
        <f>INDEX(Volume,MATCH(ROWS($F$5:$F817),Helper,0))</f>
        <v>18967510</v>
      </c>
      <c r="J817" s="97">
        <f>ROWS($F$5:$F817)</f>
        <v>813</v>
      </c>
      <c r="M817" s="16" t="e">
        <f t="shared" si="52"/>
        <v>#N/A</v>
      </c>
      <c r="N817" s="16" t="e">
        <f t="shared" si="50"/>
        <v>#N/A</v>
      </c>
      <c r="O817" s="72" t="e">
        <f t="shared" ca="1" si="53"/>
        <v>#N/A</v>
      </c>
      <c r="P817" s="100" t="e">
        <f>AVERAGE(INDEX($H$5:$H$1012,M817):INDEX($H$5:$H$1012,N817))</f>
        <v>#N/A</v>
      </c>
      <c r="Q817" s="101" t="e">
        <f>AVERAGE(INDEX($I$5:$I$1012,M817):INDEX($I$5:$I$1012,N817))</f>
        <v>#N/A</v>
      </c>
    </row>
    <row r="818" spans="2:17" x14ac:dyDescent="0.25">
      <c r="B818" s="62">
        <v>41556</v>
      </c>
      <c r="C818" s="70">
        <v>33.07</v>
      </c>
      <c r="D818" s="69">
        <v>35839870</v>
      </c>
      <c r="E818" s="66" t="s">
        <v>81</v>
      </c>
      <c r="F818" s="16">
        <f t="shared" si="51"/>
        <v>195</v>
      </c>
      <c r="G818" s="67" cm="1">
        <f t="array" ref="G818">INDEX(Date,MATCH(ROWS($F$5:$F818),Helper,0))</f>
        <v>42457</v>
      </c>
      <c r="H818" s="85">
        <f>INDEX(Price,MATCH(ROWS($F$5:$F818),Helper,0))</f>
        <v>53.54</v>
      </c>
      <c r="I818" s="91">
        <f>INDEX(Volume,MATCH(ROWS($F$5:$F818),Helper,0))</f>
        <v>17018120</v>
      </c>
      <c r="J818" s="97">
        <f>ROWS($F$5:$F818)</f>
        <v>814</v>
      </c>
      <c r="M818" s="16" t="e">
        <f t="shared" si="52"/>
        <v>#N/A</v>
      </c>
      <c r="N818" s="16" t="e">
        <f t="shared" si="50"/>
        <v>#N/A</v>
      </c>
      <c r="O818" s="72" t="e">
        <f t="shared" ca="1" si="53"/>
        <v>#N/A</v>
      </c>
      <c r="P818" s="100" t="e">
        <f>AVERAGE(INDEX($H$5:$H$1012,M818):INDEX($H$5:$H$1012,N818))</f>
        <v>#N/A</v>
      </c>
      <c r="Q818" s="101" t="e">
        <f>AVERAGE(INDEX($I$5:$I$1012,M818):INDEX($I$5:$I$1012,N818))</f>
        <v>#N/A</v>
      </c>
    </row>
    <row r="819" spans="2:17" x14ac:dyDescent="0.25">
      <c r="B819" s="62">
        <v>41555</v>
      </c>
      <c r="C819" s="70">
        <v>33.01</v>
      </c>
      <c r="D819" s="69">
        <v>40953660</v>
      </c>
      <c r="E819" s="66" t="s">
        <v>81</v>
      </c>
      <c r="F819" s="16">
        <f t="shared" si="51"/>
        <v>194</v>
      </c>
      <c r="G819" s="67" cm="1">
        <f t="array" ref="G819">INDEX(Date,MATCH(ROWS($F$5:$F819),Helper,0))</f>
        <v>42458</v>
      </c>
      <c r="H819" s="85">
        <f>INDEX(Price,MATCH(ROWS($F$5:$F819),Helper,0))</f>
        <v>54.71</v>
      </c>
      <c r="I819" s="91">
        <f>INDEX(Volume,MATCH(ROWS($F$5:$F819),Helper,0))</f>
        <v>23913950</v>
      </c>
      <c r="J819" s="97">
        <f>ROWS($F$5:$F819)</f>
        <v>815</v>
      </c>
      <c r="M819" s="16" t="e">
        <f t="shared" si="52"/>
        <v>#N/A</v>
      </c>
      <c r="N819" s="16" t="e">
        <f t="shared" si="50"/>
        <v>#N/A</v>
      </c>
      <c r="O819" s="72" t="e">
        <f t="shared" ca="1" si="53"/>
        <v>#N/A</v>
      </c>
      <c r="P819" s="100" t="e">
        <f>AVERAGE(INDEX($H$5:$H$1012,M819):INDEX($H$5:$H$1012,N819))</f>
        <v>#N/A</v>
      </c>
      <c r="Q819" s="101" t="e">
        <f>AVERAGE(INDEX($I$5:$I$1012,M819):INDEX($I$5:$I$1012,N819))</f>
        <v>#N/A</v>
      </c>
    </row>
    <row r="820" spans="2:17" x14ac:dyDescent="0.25">
      <c r="B820" s="62">
        <v>41554</v>
      </c>
      <c r="C820" s="70">
        <v>33.299999999999997</v>
      </c>
      <c r="D820" s="69">
        <v>35049210</v>
      </c>
      <c r="E820" s="66" t="s">
        <v>81</v>
      </c>
      <c r="F820" s="16">
        <f t="shared" si="51"/>
        <v>193</v>
      </c>
      <c r="G820" s="67" cm="1">
        <f t="array" ref="G820">INDEX(Date,MATCH(ROWS($F$5:$F820),Helper,0))</f>
        <v>42459</v>
      </c>
      <c r="H820" s="85">
        <f>INDEX(Price,MATCH(ROWS($F$5:$F820),Helper,0))</f>
        <v>55.05</v>
      </c>
      <c r="I820" s="91">
        <f>INDEX(Volume,MATCH(ROWS($F$5:$F820),Helper,0))</f>
        <v>22992090</v>
      </c>
      <c r="J820" s="97">
        <f>ROWS($F$5:$F820)</f>
        <v>816</v>
      </c>
      <c r="M820" s="16" t="e">
        <f t="shared" si="52"/>
        <v>#N/A</v>
      </c>
      <c r="N820" s="16" t="e">
        <f t="shared" si="50"/>
        <v>#N/A</v>
      </c>
      <c r="O820" s="72" t="e">
        <f t="shared" ca="1" si="53"/>
        <v>#N/A</v>
      </c>
      <c r="P820" s="100" t="e">
        <f>AVERAGE(INDEX($H$5:$H$1012,M820):INDEX($H$5:$H$1012,N820))</f>
        <v>#N/A</v>
      </c>
      <c r="Q820" s="101" t="e">
        <f>AVERAGE(INDEX($I$5:$I$1012,M820):INDEX($I$5:$I$1012,N820))</f>
        <v>#N/A</v>
      </c>
    </row>
    <row r="821" spans="2:17" x14ac:dyDescent="0.25">
      <c r="B821" s="62">
        <v>41551</v>
      </c>
      <c r="C821" s="70">
        <v>33.880000000000003</v>
      </c>
      <c r="D821" s="69">
        <v>32985790</v>
      </c>
      <c r="E821" s="66" t="s">
        <v>81</v>
      </c>
      <c r="F821" s="16">
        <f t="shared" si="51"/>
        <v>192</v>
      </c>
      <c r="G821" s="67" cm="1">
        <f t="array" ref="G821">INDEX(Date,MATCH(ROWS($F$5:$F821),Helper,0))</f>
        <v>42460</v>
      </c>
      <c r="H821" s="85">
        <f>INDEX(Price,MATCH(ROWS($F$5:$F821),Helper,0))</f>
        <v>55.23</v>
      </c>
      <c r="I821" s="91">
        <f>INDEX(Volume,MATCH(ROWS($F$5:$F821),Helper,0))</f>
        <v>26353570</v>
      </c>
      <c r="J821" s="97">
        <f>ROWS($F$5:$F821)</f>
        <v>817</v>
      </c>
      <c r="M821" s="16" t="e">
        <f t="shared" si="52"/>
        <v>#N/A</v>
      </c>
      <c r="N821" s="16" t="e">
        <f t="shared" si="50"/>
        <v>#N/A</v>
      </c>
      <c r="O821" s="72" t="e">
        <f t="shared" ca="1" si="53"/>
        <v>#N/A</v>
      </c>
      <c r="P821" s="100" t="e">
        <f>AVERAGE(INDEX($H$5:$H$1012,M821):INDEX($H$5:$H$1012,N821))</f>
        <v>#N/A</v>
      </c>
      <c r="Q821" s="101" t="e">
        <f>AVERAGE(INDEX($I$5:$I$1012,M821):INDEX($I$5:$I$1012,N821))</f>
        <v>#N/A</v>
      </c>
    </row>
    <row r="822" spans="2:17" x14ac:dyDescent="0.25">
      <c r="B822" s="62">
        <v>41550</v>
      </c>
      <c r="C822" s="70">
        <v>33.86</v>
      </c>
      <c r="D822" s="69">
        <v>38703760</v>
      </c>
      <c r="E822" s="66" t="s">
        <v>81</v>
      </c>
      <c r="F822" s="16">
        <f t="shared" si="51"/>
        <v>191</v>
      </c>
      <c r="G822" s="67" cm="1">
        <f t="array" ref="G822">INDEX(Date,MATCH(ROWS($F$5:$F822),Helper,0))</f>
        <v>42461</v>
      </c>
      <c r="H822" s="85">
        <f>INDEX(Price,MATCH(ROWS($F$5:$F822),Helper,0))</f>
        <v>55.57</v>
      </c>
      <c r="I822" s="91">
        <f>INDEX(Volume,MATCH(ROWS($F$5:$F822),Helper,0))</f>
        <v>24383590</v>
      </c>
      <c r="J822" s="97">
        <f>ROWS($F$5:$F822)</f>
        <v>818</v>
      </c>
      <c r="M822" s="16" t="e">
        <f t="shared" si="52"/>
        <v>#N/A</v>
      </c>
      <c r="N822" s="16" t="e">
        <f t="shared" si="50"/>
        <v>#N/A</v>
      </c>
      <c r="O822" s="72" t="e">
        <f t="shared" ca="1" si="53"/>
        <v>#N/A</v>
      </c>
      <c r="P822" s="100" t="e">
        <f>AVERAGE(INDEX($H$5:$H$1012,M822):INDEX($H$5:$H$1012,N822))</f>
        <v>#N/A</v>
      </c>
      <c r="Q822" s="101" t="e">
        <f>AVERAGE(INDEX($I$5:$I$1012,M822):INDEX($I$5:$I$1012,N822))</f>
        <v>#N/A</v>
      </c>
    </row>
    <row r="823" spans="2:17" x14ac:dyDescent="0.25">
      <c r="B823" s="62">
        <v>41549</v>
      </c>
      <c r="C823" s="70">
        <v>33.92</v>
      </c>
      <c r="D823" s="69">
        <v>46924840</v>
      </c>
      <c r="E823" s="66" t="s">
        <v>81</v>
      </c>
      <c r="F823" s="16">
        <f t="shared" si="51"/>
        <v>190</v>
      </c>
      <c r="G823" s="67" cm="1">
        <f t="array" ref="G823">INDEX(Date,MATCH(ROWS($F$5:$F823),Helper,0))</f>
        <v>42464</v>
      </c>
      <c r="H823" s="85">
        <f>INDEX(Price,MATCH(ROWS($F$5:$F823),Helper,0))</f>
        <v>55.43</v>
      </c>
      <c r="I823" s="91">
        <f>INDEX(Volume,MATCH(ROWS($F$5:$F823),Helper,0))</f>
        <v>18908300</v>
      </c>
      <c r="J823" s="97">
        <f>ROWS($F$5:$F823)</f>
        <v>819</v>
      </c>
      <c r="M823" s="16" t="e">
        <f t="shared" si="52"/>
        <v>#N/A</v>
      </c>
      <c r="N823" s="16" t="e">
        <f t="shared" si="50"/>
        <v>#N/A</v>
      </c>
      <c r="O823" s="72" t="e">
        <f t="shared" ca="1" si="53"/>
        <v>#N/A</v>
      </c>
      <c r="P823" s="100" t="e">
        <f>AVERAGE(INDEX($H$5:$H$1012,M823):INDEX($H$5:$H$1012,N823))</f>
        <v>#N/A</v>
      </c>
      <c r="Q823" s="101" t="e">
        <f>AVERAGE(INDEX($I$5:$I$1012,M823):INDEX($I$5:$I$1012,N823))</f>
        <v>#N/A</v>
      </c>
    </row>
    <row r="824" spans="2:17" x14ac:dyDescent="0.25">
      <c r="B824" s="62">
        <v>41548</v>
      </c>
      <c r="C824" s="70">
        <v>33.58</v>
      </c>
      <c r="D824" s="69">
        <v>36664230</v>
      </c>
      <c r="E824" s="66" t="s">
        <v>81</v>
      </c>
      <c r="F824" s="16">
        <f t="shared" si="51"/>
        <v>189</v>
      </c>
      <c r="G824" s="67" cm="1">
        <f t="array" ref="G824">INDEX(Date,MATCH(ROWS($F$5:$F824),Helper,0))</f>
        <v>42465</v>
      </c>
      <c r="H824" s="85">
        <f>INDEX(Price,MATCH(ROWS($F$5:$F824),Helper,0))</f>
        <v>54.56</v>
      </c>
      <c r="I824" s="91">
        <f>INDEX(Volume,MATCH(ROWS($F$5:$F824),Helper,0))</f>
        <v>19261620</v>
      </c>
      <c r="J824" s="97">
        <f>ROWS($F$5:$F824)</f>
        <v>820</v>
      </c>
      <c r="M824" s="16" t="e">
        <f t="shared" si="52"/>
        <v>#N/A</v>
      </c>
      <c r="N824" s="16" t="e">
        <f t="shared" si="50"/>
        <v>#N/A</v>
      </c>
      <c r="O824" s="72" t="e">
        <f t="shared" ca="1" si="53"/>
        <v>#N/A</v>
      </c>
      <c r="P824" s="100" t="e">
        <f>AVERAGE(INDEX($H$5:$H$1012,M824):INDEX($H$5:$H$1012,N824))</f>
        <v>#N/A</v>
      </c>
      <c r="Q824" s="101" t="e">
        <f>AVERAGE(INDEX($I$5:$I$1012,M824):INDEX($I$5:$I$1012,N824))</f>
        <v>#N/A</v>
      </c>
    </row>
    <row r="825" spans="2:17" x14ac:dyDescent="0.25">
      <c r="B825" s="62">
        <v>41547</v>
      </c>
      <c r="C825" s="70">
        <v>33.28</v>
      </c>
      <c r="D825" s="69">
        <v>39774300</v>
      </c>
      <c r="E825" s="66" t="s">
        <v>81</v>
      </c>
      <c r="F825" s="16">
        <f t="shared" si="51"/>
        <v>188</v>
      </c>
      <c r="G825" s="67" cm="1">
        <f t="array" ref="G825">INDEX(Date,MATCH(ROWS($F$5:$F825),Helper,0))</f>
        <v>42466</v>
      </c>
      <c r="H825" s="85">
        <f>INDEX(Price,MATCH(ROWS($F$5:$F825),Helper,0))</f>
        <v>55.12</v>
      </c>
      <c r="I825" s="91">
        <f>INDEX(Volume,MATCH(ROWS($F$5:$F825),Helper,0))</f>
        <v>21072150</v>
      </c>
      <c r="J825" s="97">
        <f>ROWS($F$5:$F825)</f>
        <v>821</v>
      </c>
      <c r="M825" s="16" t="e">
        <f t="shared" si="52"/>
        <v>#N/A</v>
      </c>
      <c r="N825" s="16" t="e">
        <f t="shared" si="50"/>
        <v>#N/A</v>
      </c>
      <c r="O825" s="72" t="e">
        <f t="shared" ca="1" si="53"/>
        <v>#N/A</v>
      </c>
      <c r="P825" s="100" t="e">
        <f>AVERAGE(INDEX($H$5:$H$1012,M825):INDEX($H$5:$H$1012,N825))</f>
        <v>#N/A</v>
      </c>
      <c r="Q825" s="101" t="e">
        <f>AVERAGE(INDEX($I$5:$I$1012,M825):INDEX($I$5:$I$1012,N825))</f>
        <v>#N/A</v>
      </c>
    </row>
    <row r="826" spans="2:17" x14ac:dyDescent="0.25">
      <c r="B826" s="62">
        <v>41544</v>
      </c>
      <c r="C826" s="70">
        <v>33.270000000000003</v>
      </c>
      <c r="D826" s="69">
        <v>55330510</v>
      </c>
      <c r="E826" s="66" t="s">
        <v>81</v>
      </c>
      <c r="F826" s="16">
        <f t="shared" si="51"/>
        <v>187</v>
      </c>
      <c r="G826" s="67" cm="1">
        <f t="array" ref="G826">INDEX(Date,MATCH(ROWS($F$5:$F826),Helper,0))</f>
        <v>42467</v>
      </c>
      <c r="H826" s="85">
        <f>INDEX(Price,MATCH(ROWS($F$5:$F826),Helper,0))</f>
        <v>54.46</v>
      </c>
      <c r="I826" s="91">
        <f>INDEX(Volume,MATCH(ROWS($F$5:$F826),Helper,0))</f>
        <v>19221270</v>
      </c>
      <c r="J826" s="97">
        <f>ROWS($F$5:$F826)</f>
        <v>822</v>
      </c>
      <c r="M826" s="16" t="e">
        <f t="shared" si="52"/>
        <v>#N/A</v>
      </c>
      <c r="N826" s="16" t="e">
        <f t="shared" si="50"/>
        <v>#N/A</v>
      </c>
      <c r="O826" s="72" t="e">
        <f t="shared" ca="1" si="53"/>
        <v>#N/A</v>
      </c>
      <c r="P826" s="100" t="e">
        <f>AVERAGE(INDEX($H$5:$H$1012,M826):INDEX($H$5:$H$1012,N826))</f>
        <v>#N/A</v>
      </c>
      <c r="Q826" s="101" t="e">
        <f>AVERAGE(INDEX($I$5:$I$1012,M826):INDEX($I$5:$I$1012,N826))</f>
        <v>#N/A</v>
      </c>
    </row>
    <row r="827" spans="2:17" x14ac:dyDescent="0.25">
      <c r="B827" s="62">
        <v>41543</v>
      </c>
      <c r="C827" s="70">
        <v>32.770000000000003</v>
      </c>
      <c r="D827" s="69">
        <v>28457790</v>
      </c>
      <c r="E827" s="66" t="s">
        <v>81</v>
      </c>
      <c r="F827" s="16">
        <f t="shared" si="51"/>
        <v>186</v>
      </c>
      <c r="G827" s="67" cm="1">
        <f t="array" ref="G827">INDEX(Date,MATCH(ROWS($F$5:$F827),Helper,0))</f>
        <v>42468</v>
      </c>
      <c r="H827" s="85">
        <f>INDEX(Price,MATCH(ROWS($F$5:$F827),Helper,0))</f>
        <v>54.42</v>
      </c>
      <c r="I827" s="91">
        <f>INDEX(Volume,MATCH(ROWS($F$5:$F827),Helper,0))</f>
        <v>22159630</v>
      </c>
      <c r="J827" s="97">
        <f>ROWS($F$5:$F827)</f>
        <v>823</v>
      </c>
      <c r="M827" s="16" t="e">
        <f t="shared" si="52"/>
        <v>#N/A</v>
      </c>
      <c r="N827" s="16" t="e">
        <f t="shared" si="50"/>
        <v>#N/A</v>
      </c>
      <c r="O827" s="72" t="e">
        <f t="shared" ca="1" si="53"/>
        <v>#N/A</v>
      </c>
      <c r="P827" s="100" t="e">
        <f>AVERAGE(INDEX($H$5:$H$1012,M827):INDEX($H$5:$H$1012,N827))</f>
        <v>#N/A</v>
      </c>
      <c r="Q827" s="101" t="e">
        <f>AVERAGE(INDEX($I$5:$I$1012,M827):INDEX($I$5:$I$1012,N827))</f>
        <v>#N/A</v>
      </c>
    </row>
    <row r="828" spans="2:17" x14ac:dyDescent="0.25">
      <c r="B828" s="62">
        <v>41542</v>
      </c>
      <c r="C828" s="70">
        <v>32.505000000000003</v>
      </c>
      <c r="D828" s="69">
        <v>28826100</v>
      </c>
      <c r="E828" s="66" t="s">
        <v>81</v>
      </c>
      <c r="F828" s="16">
        <f t="shared" si="51"/>
        <v>185</v>
      </c>
      <c r="G828" s="67" cm="1">
        <f t="array" ref="G828">INDEX(Date,MATCH(ROWS($F$5:$F828),Helper,0))</f>
        <v>42471</v>
      </c>
      <c r="H828" s="85">
        <f>INDEX(Price,MATCH(ROWS($F$5:$F828),Helper,0))</f>
        <v>54.31</v>
      </c>
      <c r="I828" s="91">
        <f>INDEX(Volume,MATCH(ROWS($F$5:$F828),Helper,0))</f>
        <v>21400400</v>
      </c>
      <c r="J828" s="97">
        <f>ROWS($F$5:$F828)</f>
        <v>824</v>
      </c>
      <c r="M828" s="16" t="e">
        <f t="shared" si="52"/>
        <v>#N/A</v>
      </c>
      <c r="N828" s="16" t="e">
        <f t="shared" si="50"/>
        <v>#N/A</v>
      </c>
      <c r="O828" s="72" t="e">
        <f t="shared" ca="1" si="53"/>
        <v>#N/A</v>
      </c>
      <c r="P828" s="100" t="e">
        <f>AVERAGE(INDEX($H$5:$H$1012,M828):INDEX($H$5:$H$1012,N828))</f>
        <v>#N/A</v>
      </c>
      <c r="Q828" s="101" t="e">
        <f>AVERAGE(INDEX($I$5:$I$1012,M828):INDEX($I$5:$I$1012,N828))</f>
        <v>#N/A</v>
      </c>
    </row>
    <row r="829" spans="2:17" x14ac:dyDescent="0.25">
      <c r="B829" s="62">
        <v>41541</v>
      </c>
      <c r="C829" s="70">
        <v>32.454999999999998</v>
      </c>
      <c r="D829" s="69">
        <v>40159010</v>
      </c>
      <c r="E829" s="66" t="s">
        <v>81</v>
      </c>
      <c r="F829" s="16">
        <f t="shared" si="51"/>
        <v>184</v>
      </c>
      <c r="G829" s="67" cm="1">
        <f t="array" ref="G829">INDEX(Date,MATCH(ROWS($F$5:$F829),Helper,0))</f>
        <v>42472</v>
      </c>
      <c r="H829" s="85">
        <f>INDEX(Price,MATCH(ROWS($F$5:$F829),Helper,0))</f>
        <v>54.65</v>
      </c>
      <c r="I829" s="91">
        <f>INDEX(Volume,MATCH(ROWS($F$5:$F829),Helper,0))</f>
        <v>24874410</v>
      </c>
      <c r="J829" s="97">
        <f>ROWS($F$5:$F829)</f>
        <v>825</v>
      </c>
      <c r="M829" s="16" t="e">
        <f t="shared" si="52"/>
        <v>#N/A</v>
      </c>
      <c r="N829" s="16" t="e">
        <f t="shared" si="50"/>
        <v>#N/A</v>
      </c>
      <c r="O829" s="72" t="e">
        <f t="shared" ca="1" si="53"/>
        <v>#N/A</v>
      </c>
      <c r="P829" s="100" t="e">
        <f>AVERAGE(INDEX($H$5:$H$1012,M829):INDEX($H$5:$H$1012,N829))</f>
        <v>#N/A</v>
      </c>
      <c r="Q829" s="101" t="e">
        <f>AVERAGE(INDEX($I$5:$I$1012,M829):INDEX($I$5:$I$1012,N829))</f>
        <v>#N/A</v>
      </c>
    </row>
    <row r="830" spans="2:17" x14ac:dyDescent="0.25">
      <c r="B830" s="62">
        <v>41540</v>
      </c>
      <c r="C830" s="70">
        <v>32.74</v>
      </c>
      <c r="D830" s="69">
        <v>39826060</v>
      </c>
      <c r="E830" s="66" t="s">
        <v>81</v>
      </c>
      <c r="F830" s="16">
        <f t="shared" si="51"/>
        <v>183</v>
      </c>
      <c r="G830" s="67" cm="1">
        <f t="array" ref="G830">INDEX(Date,MATCH(ROWS($F$5:$F830),Helper,0))</f>
        <v>42473</v>
      </c>
      <c r="H830" s="85">
        <f>INDEX(Price,MATCH(ROWS($F$5:$F830),Helper,0))</f>
        <v>55.35</v>
      </c>
      <c r="I830" s="91">
        <f>INDEX(Volume,MATCH(ROWS($F$5:$F830),Helper,0))</f>
        <v>20813640</v>
      </c>
      <c r="J830" s="97">
        <f>ROWS($F$5:$F830)</f>
        <v>826</v>
      </c>
      <c r="M830" s="16" t="e">
        <f t="shared" si="52"/>
        <v>#N/A</v>
      </c>
      <c r="N830" s="16" t="e">
        <f t="shared" si="50"/>
        <v>#N/A</v>
      </c>
      <c r="O830" s="72" t="e">
        <f t="shared" ca="1" si="53"/>
        <v>#N/A</v>
      </c>
      <c r="P830" s="100" t="e">
        <f>AVERAGE(INDEX($H$5:$H$1012,M830):INDEX($H$5:$H$1012,N830))</f>
        <v>#N/A</v>
      </c>
      <c r="Q830" s="101" t="e">
        <f>AVERAGE(INDEX($I$5:$I$1012,M830):INDEX($I$5:$I$1012,N830))</f>
        <v>#N/A</v>
      </c>
    </row>
    <row r="831" spans="2:17" x14ac:dyDescent="0.25">
      <c r="B831" s="62">
        <v>41537</v>
      </c>
      <c r="C831" s="70">
        <v>32.790999999999997</v>
      </c>
      <c r="D831" s="69">
        <v>102578800</v>
      </c>
      <c r="E831" s="66" t="s">
        <v>81</v>
      </c>
      <c r="F831" s="16">
        <f t="shared" si="51"/>
        <v>182</v>
      </c>
      <c r="G831" s="67" cm="1">
        <f t="array" ref="G831">INDEX(Date,MATCH(ROWS($F$5:$F831),Helper,0))</f>
        <v>42474</v>
      </c>
      <c r="H831" s="85">
        <f>INDEX(Price,MATCH(ROWS($F$5:$F831),Helper,0))</f>
        <v>55.36</v>
      </c>
      <c r="I831" s="91">
        <f>INDEX(Volume,MATCH(ROWS($F$5:$F831),Helper,0))</f>
        <v>20875260</v>
      </c>
      <c r="J831" s="97">
        <f>ROWS($F$5:$F831)</f>
        <v>827</v>
      </c>
      <c r="M831" s="16" t="e">
        <f t="shared" si="52"/>
        <v>#N/A</v>
      </c>
      <c r="N831" s="16" t="e">
        <f t="shared" si="50"/>
        <v>#N/A</v>
      </c>
      <c r="O831" s="72" t="e">
        <f t="shared" ca="1" si="53"/>
        <v>#N/A</v>
      </c>
      <c r="P831" s="100" t="e">
        <f>AVERAGE(INDEX($H$5:$H$1012,M831):INDEX($H$5:$H$1012,N831))</f>
        <v>#N/A</v>
      </c>
      <c r="Q831" s="101" t="e">
        <f>AVERAGE(INDEX($I$5:$I$1012,M831):INDEX($I$5:$I$1012,N831))</f>
        <v>#N/A</v>
      </c>
    </row>
    <row r="832" spans="2:17" x14ac:dyDescent="0.25">
      <c r="B832" s="62">
        <v>41536</v>
      </c>
      <c r="C832" s="70">
        <v>33.64</v>
      </c>
      <c r="D832" s="69">
        <v>41981700</v>
      </c>
      <c r="E832" s="66" t="s">
        <v>81</v>
      </c>
      <c r="F832" s="16">
        <f t="shared" si="51"/>
        <v>181</v>
      </c>
      <c r="G832" s="67" cm="1">
        <f t="array" ref="G832">INDEX(Date,MATCH(ROWS($F$5:$F832),Helper,0))</f>
        <v>42475</v>
      </c>
      <c r="H832" s="85">
        <f>INDEX(Price,MATCH(ROWS($F$5:$F832),Helper,0))</f>
        <v>55.65</v>
      </c>
      <c r="I832" s="91">
        <f>INDEX(Volume,MATCH(ROWS($F$5:$F832),Helper,0))</f>
        <v>28462970</v>
      </c>
      <c r="J832" s="97">
        <f>ROWS($F$5:$F832)</f>
        <v>828</v>
      </c>
      <c r="M832" s="16" t="e">
        <f t="shared" si="52"/>
        <v>#N/A</v>
      </c>
      <c r="N832" s="16" t="e">
        <f t="shared" si="50"/>
        <v>#N/A</v>
      </c>
      <c r="O832" s="72" t="e">
        <f t="shared" ca="1" si="53"/>
        <v>#N/A</v>
      </c>
      <c r="P832" s="100" t="e">
        <f>AVERAGE(INDEX($H$5:$H$1012,M832):INDEX($H$5:$H$1012,N832))</f>
        <v>#N/A</v>
      </c>
      <c r="Q832" s="101" t="e">
        <f>AVERAGE(INDEX($I$5:$I$1012,M832):INDEX($I$5:$I$1012,N832))</f>
        <v>#N/A</v>
      </c>
    </row>
    <row r="833" spans="2:17" x14ac:dyDescent="0.25">
      <c r="B833" s="62">
        <v>41535</v>
      </c>
      <c r="C833" s="70">
        <v>33.32</v>
      </c>
      <c r="D833" s="69">
        <v>64024200</v>
      </c>
      <c r="E833" s="66" t="s">
        <v>81</v>
      </c>
      <c r="F833" s="16">
        <f t="shared" si="51"/>
        <v>180</v>
      </c>
      <c r="G833" s="67" cm="1">
        <f t="array" ref="G833">INDEX(Date,MATCH(ROWS($F$5:$F833),Helper,0))</f>
        <v>42478</v>
      </c>
      <c r="H833" s="85">
        <f>INDEX(Price,MATCH(ROWS($F$5:$F833),Helper,0))</f>
        <v>56.46</v>
      </c>
      <c r="I833" s="91">
        <f>INDEX(Volume,MATCH(ROWS($F$5:$F833),Helper,0))</f>
        <v>23758570</v>
      </c>
      <c r="J833" s="97">
        <f>ROWS($F$5:$F833)</f>
        <v>829</v>
      </c>
      <c r="M833" s="16" t="e">
        <f t="shared" si="52"/>
        <v>#N/A</v>
      </c>
      <c r="N833" s="16" t="e">
        <f t="shared" si="50"/>
        <v>#N/A</v>
      </c>
      <c r="O833" s="72" t="e">
        <f t="shared" ca="1" si="53"/>
        <v>#N/A</v>
      </c>
      <c r="P833" s="100" t="e">
        <f>AVERAGE(INDEX($H$5:$H$1012,M833):INDEX($H$5:$H$1012,N833))</f>
        <v>#N/A</v>
      </c>
      <c r="Q833" s="101" t="e">
        <f>AVERAGE(INDEX($I$5:$I$1012,M833):INDEX($I$5:$I$1012,N833))</f>
        <v>#N/A</v>
      </c>
    </row>
    <row r="834" spans="2:17" x14ac:dyDescent="0.25">
      <c r="B834" s="62">
        <v>41534</v>
      </c>
      <c r="C834" s="70">
        <v>32.93</v>
      </c>
      <c r="D834" s="69">
        <v>84675130</v>
      </c>
      <c r="E834" s="66" t="s">
        <v>81</v>
      </c>
      <c r="F834" s="16">
        <f t="shared" si="51"/>
        <v>179</v>
      </c>
      <c r="G834" s="67" cm="1">
        <f t="array" ref="G834">INDEX(Date,MATCH(ROWS($F$5:$F834),Helper,0))</f>
        <v>42479</v>
      </c>
      <c r="H834" s="85">
        <f>INDEX(Price,MATCH(ROWS($F$5:$F834),Helper,0))</f>
        <v>56.39</v>
      </c>
      <c r="I834" s="91">
        <f>INDEX(Volume,MATCH(ROWS($F$5:$F834),Helper,0))</f>
        <v>29566220</v>
      </c>
      <c r="J834" s="97">
        <f>ROWS($F$5:$F834)</f>
        <v>830</v>
      </c>
      <c r="M834" s="16" t="e">
        <f t="shared" si="52"/>
        <v>#N/A</v>
      </c>
      <c r="N834" s="16" t="e">
        <f t="shared" si="50"/>
        <v>#N/A</v>
      </c>
      <c r="O834" s="72" t="e">
        <f t="shared" ca="1" si="53"/>
        <v>#N/A</v>
      </c>
      <c r="P834" s="100" t="e">
        <f>AVERAGE(INDEX($H$5:$H$1012,M834):INDEX($H$5:$H$1012,N834))</f>
        <v>#N/A</v>
      </c>
      <c r="Q834" s="101" t="e">
        <f>AVERAGE(INDEX($I$5:$I$1012,M834):INDEX($I$5:$I$1012,N834))</f>
        <v>#N/A</v>
      </c>
    </row>
    <row r="835" spans="2:17" x14ac:dyDescent="0.25">
      <c r="B835" s="62">
        <v>41533</v>
      </c>
      <c r="C835" s="70">
        <v>32.801000000000002</v>
      </c>
      <c r="D835" s="69">
        <v>55008820</v>
      </c>
      <c r="E835" s="66" t="s">
        <v>81</v>
      </c>
      <c r="F835" s="16">
        <f t="shared" si="51"/>
        <v>178</v>
      </c>
      <c r="G835" s="67" cm="1">
        <f t="array" ref="G835">INDEX(Date,MATCH(ROWS($F$5:$F835),Helper,0))</f>
        <v>42480</v>
      </c>
      <c r="H835" s="85">
        <f>INDEX(Price,MATCH(ROWS($F$5:$F835),Helper,0))</f>
        <v>55.59</v>
      </c>
      <c r="I835" s="91">
        <f>INDEX(Volume,MATCH(ROWS($F$5:$F835),Helper,0))</f>
        <v>36169280</v>
      </c>
      <c r="J835" s="97">
        <f>ROWS($F$5:$F835)</f>
        <v>831</v>
      </c>
      <c r="M835" s="16" t="e">
        <f t="shared" si="52"/>
        <v>#N/A</v>
      </c>
      <c r="N835" s="16" t="e">
        <f t="shared" si="50"/>
        <v>#N/A</v>
      </c>
      <c r="O835" s="72" t="e">
        <f t="shared" ca="1" si="53"/>
        <v>#N/A</v>
      </c>
      <c r="P835" s="100" t="e">
        <f>AVERAGE(INDEX($H$5:$H$1012,M835):INDEX($H$5:$H$1012,N835))</f>
        <v>#N/A</v>
      </c>
      <c r="Q835" s="101" t="e">
        <f>AVERAGE(INDEX($I$5:$I$1012,M835):INDEX($I$5:$I$1012,N835))</f>
        <v>#N/A</v>
      </c>
    </row>
    <row r="836" spans="2:17" x14ac:dyDescent="0.25">
      <c r="B836" s="62">
        <v>41530</v>
      </c>
      <c r="C836" s="70">
        <v>33.03</v>
      </c>
      <c r="D836" s="69">
        <v>40896510</v>
      </c>
      <c r="E836" s="66" t="s">
        <v>81</v>
      </c>
      <c r="F836" s="16">
        <f t="shared" si="51"/>
        <v>177</v>
      </c>
      <c r="G836" s="67" cm="1">
        <f t="array" ref="G836">INDEX(Date,MATCH(ROWS($F$5:$F836),Helper,0))</f>
        <v>42481</v>
      </c>
      <c r="H836" s="85">
        <f>INDEX(Price,MATCH(ROWS($F$5:$F836),Helper,0))</f>
        <v>55.78</v>
      </c>
      <c r="I836" s="91">
        <f>INDEX(Volume,MATCH(ROWS($F$5:$F836),Helper,0))</f>
        <v>38182900</v>
      </c>
      <c r="J836" s="97">
        <f>ROWS($F$5:$F836)</f>
        <v>832</v>
      </c>
      <c r="M836" s="16" t="e">
        <f t="shared" si="52"/>
        <v>#N/A</v>
      </c>
      <c r="N836" s="16" t="e">
        <f t="shared" si="50"/>
        <v>#N/A</v>
      </c>
      <c r="O836" s="72" t="e">
        <f t="shared" ca="1" si="53"/>
        <v>#N/A</v>
      </c>
      <c r="P836" s="100" t="e">
        <f>AVERAGE(INDEX($H$5:$H$1012,M836):INDEX($H$5:$H$1012,N836))</f>
        <v>#N/A</v>
      </c>
      <c r="Q836" s="101" t="e">
        <f>AVERAGE(INDEX($I$5:$I$1012,M836):INDEX($I$5:$I$1012,N836))</f>
        <v>#N/A</v>
      </c>
    </row>
    <row r="837" spans="2:17" x14ac:dyDescent="0.25">
      <c r="B837" s="62">
        <v>41529</v>
      </c>
      <c r="C837" s="70">
        <v>32.69</v>
      </c>
      <c r="D837" s="69">
        <v>32860200</v>
      </c>
      <c r="E837" s="66" t="s">
        <v>81</v>
      </c>
      <c r="F837" s="16">
        <f t="shared" si="51"/>
        <v>176</v>
      </c>
      <c r="G837" s="67" cm="1">
        <f t="array" ref="G837">INDEX(Date,MATCH(ROWS($F$5:$F837),Helper,0))</f>
        <v>42482</v>
      </c>
      <c r="H837" s="85">
        <f>INDEX(Price,MATCH(ROWS($F$5:$F837),Helper,0))</f>
        <v>51.78</v>
      </c>
      <c r="I837" s="91">
        <f>INDEX(Volume,MATCH(ROWS($F$5:$F837),Helper,0))</f>
        <v>126793100</v>
      </c>
      <c r="J837" s="97">
        <f>ROWS($F$5:$F837)</f>
        <v>833</v>
      </c>
      <c r="M837" s="16" t="e">
        <f t="shared" si="52"/>
        <v>#N/A</v>
      </c>
      <c r="N837" s="16" t="e">
        <f t="shared" si="50"/>
        <v>#N/A</v>
      </c>
      <c r="O837" s="72" t="e">
        <f t="shared" ca="1" si="53"/>
        <v>#N/A</v>
      </c>
      <c r="P837" s="100" t="e">
        <f>AVERAGE(INDEX($H$5:$H$1012,M837):INDEX($H$5:$H$1012,N837))</f>
        <v>#N/A</v>
      </c>
      <c r="Q837" s="101" t="e">
        <f>AVERAGE(INDEX($I$5:$I$1012,M837):INDEX($I$5:$I$1012,N837))</f>
        <v>#N/A</v>
      </c>
    </row>
    <row r="838" spans="2:17" x14ac:dyDescent="0.25">
      <c r="B838" s="62">
        <v>41528</v>
      </c>
      <c r="C838" s="70">
        <v>32.74</v>
      </c>
      <c r="D838" s="69">
        <v>39067010</v>
      </c>
      <c r="E838" s="66" t="s">
        <v>81</v>
      </c>
      <c r="F838" s="16">
        <f t="shared" si="51"/>
        <v>175</v>
      </c>
      <c r="G838" s="67" cm="1">
        <f t="array" ref="G838">INDEX(Date,MATCH(ROWS($F$5:$F838),Helper,0))</f>
        <v>42485</v>
      </c>
      <c r="H838" s="85">
        <f>INDEX(Price,MATCH(ROWS($F$5:$F838),Helper,0))</f>
        <v>52.11</v>
      </c>
      <c r="I838" s="91">
        <f>INDEX(Volume,MATCH(ROWS($F$5:$F838),Helper,0))</f>
        <v>33124870</v>
      </c>
      <c r="J838" s="97">
        <f>ROWS($F$5:$F838)</f>
        <v>834</v>
      </c>
      <c r="M838" s="16" t="e">
        <f t="shared" si="52"/>
        <v>#N/A</v>
      </c>
      <c r="N838" s="16" t="e">
        <f t="shared" ref="N838:N901" si="54">MATCH(L838,$G$5:$G$1012,1)</f>
        <v>#N/A</v>
      </c>
      <c r="O838" s="72" t="e">
        <f t="shared" ca="1" si="53"/>
        <v>#N/A</v>
      </c>
      <c r="P838" s="100" t="e">
        <f>AVERAGE(INDEX($H$5:$H$1012,M838):INDEX($H$5:$H$1012,N838))</f>
        <v>#N/A</v>
      </c>
      <c r="Q838" s="101" t="e">
        <f>AVERAGE(INDEX($I$5:$I$1012,M838):INDEX($I$5:$I$1012,N838))</f>
        <v>#N/A</v>
      </c>
    </row>
    <row r="839" spans="2:17" x14ac:dyDescent="0.25">
      <c r="B839" s="62">
        <v>41527</v>
      </c>
      <c r="C839" s="70">
        <v>32.39</v>
      </c>
      <c r="D839" s="69">
        <v>56878660</v>
      </c>
      <c r="E839" s="66" t="s">
        <v>81</v>
      </c>
      <c r="F839" s="16">
        <f t="shared" ref="F839:F902" si="55">F838-1</f>
        <v>174</v>
      </c>
      <c r="G839" s="67" cm="1">
        <f t="array" ref="G839">INDEX(Date,MATCH(ROWS($F$5:$F839),Helper,0))</f>
        <v>42486</v>
      </c>
      <c r="H839" s="85">
        <f>INDEX(Price,MATCH(ROWS($F$5:$F839),Helper,0))</f>
        <v>51.44</v>
      </c>
      <c r="I839" s="91">
        <f>INDEX(Volume,MATCH(ROWS($F$5:$F839),Helper,0))</f>
        <v>33513780</v>
      </c>
      <c r="J839" s="97">
        <f>ROWS($F$5:$F839)</f>
        <v>835</v>
      </c>
      <c r="M839" s="16" t="e">
        <f t="shared" ref="M839:M902" si="56">N838+1</f>
        <v>#N/A</v>
      </c>
      <c r="N839" s="16" t="e">
        <f t="shared" si="54"/>
        <v>#N/A</v>
      </c>
      <c r="O839" s="72" t="e">
        <f t="shared" ref="O839:O902" ca="1" si="57">SUM(OFFSET($H$5,M839-$M$5,0,N839-N838, 1))</f>
        <v>#N/A</v>
      </c>
      <c r="P839" s="100" t="e">
        <f>AVERAGE(INDEX($H$5:$H$1012,M839):INDEX($H$5:$H$1012,N839))</f>
        <v>#N/A</v>
      </c>
      <c r="Q839" s="101" t="e">
        <f>AVERAGE(INDEX($I$5:$I$1012,M839):INDEX($I$5:$I$1012,N839))</f>
        <v>#N/A</v>
      </c>
    </row>
    <row r="840" spans="2:17" x14ac:dyDescent="0.25">
      <c r="B840" s="62">
        <v>41526</v>
      </c>
      <c r="C840" s="70">
        <v>31.655000000000001</v>
      </c>
      <c r="D840" s="69">
        <v>49271550</v>
      </c>
      <c r="E840" s="66" t="s">
        <v>81</v>
      </c>
      <c r="F840" s="16">
        <f t="shared" si="55"/>
        <v>173</v>
      </c>
      <c r="G840" s="67" cm="1">
        <f t="array" ref="G840">INDEX(Date,MATCH(ROWS($F$5:$F840),Helper,0))</f>
        <v>42487</v>
      </c>
      <c r="H840" s="85">
        <f>INDEX(Price,MATCH(ROWS($F$5:$F840),Helper,0))</f>
        <v>50.94</v>
      </c>
      <c r="I840" s="91">
        <f>INDEX(Volume,MATCH(ROWS($F$5:$F840),Helper,0))</f>
        <v>43301480</v>
      </c>
      <c r="J840" s="97">
        <f>ROWS($F$5:$F840)</f>
        <v>836</v>
      </c>
      <c r="M840" s="16" t="e">
        <f t="shared" si="56"/>
        <v>#N/A</v>
      </c>
      <c r="N840" s="16" t="e">
        <f t="shared" si="54"/>
        <v>#N/A</v>
      </c>
      <c r="O840" s="72" t="e">
        <f t="shared" ca="1" si="57"/>
        <v>#N/A</v>
      </c>
      <c r="P840" s="100" t="e">
        <f>AVERAGE(INDEX($H$5:$H$1012,M840):INDEX($H$5:$H$1012,N840))</f>
        <v>#N/A</v>
      </c>
      <c r="Q840" s="101" t="e">
        <f>AVERAGE(INDEX($I$5:$I$1012,M840):INDEX($I$5:$I$1012,N840))</f>
        <v>#N/A</v>
      </c>
    </row>
    <row r="841" spans="2:17" x14ac:dyDescent="0.25">
      <c r="B841" s="62">
        <v>41523</v>
      </c>
      <c r="C841" s="70">
        <v>31.152000000000001</v>
      </c>
      <c r="D841" s="69">
        <v>75434880</v>
      </c>
      <c r="E841" s="66" t="s">
        <v>81</v>
      </c>
      <c r="F841" s="16">
        <f t="shared" si="55"/>
        <v>172</v>
      </c>
      <c r="G841" s="67" cm="1">
        <f t="array" ref="G841">INDEX(Date,MATCH(ROWS($F$5:$F841),Helper,0))</f>
        <v>42488</v>
      </c>
      <c r="H841" s="85">
        <f>INDEX(Price,MATCH(ROWS($F$5:$F841),Helper,0))</f>
        <v>49.9</v>
      </c>
      <c r="I841" s="91">
        <f>INDEX(Volume,MATCH(ROWS($F$5:$F841),Helper,0))</f>
        <v>43108350</v>
      </c>
      <c r="J841" s="97">
        <f>ROWS($F$5:$F841)</f>
        <v>837</v>
      </c>
      <c r="M841" s="16" t="e">
        <f t="shared" si="56"/>
        <v>#N/A</v>
      </c>
      <c r="N841" s="16" t="e">
        <f t="shared" si="54"/>
        <v>#N/A</v>
      </c>
      <c r="O841" s="72" t="e">
        <f t="shared" ca="1" si="57"/>
        <v>#N/A</v>
      </c>
      <c r="P841" s="100" t="e">
        <f>AVERAGE(INDEX($H$5:$H$1012,M841):INDEX($H$5:$H$1012,N841))</f>
        <v>#N/A</v>
      </c>
      <c r="Q841" s="101" t="e">
        <f>AVERAGE(INDEX($I$5:$I$1012,M841):INDEX($I$5:$I$1012,N841))</f>
        <v>#N/A</v>
      </c>
    </row>
    <row r="842" spans="2:17" x14ac:dyDescent="0.25">
      <c r="B842" s="62">
        <v>41522</v>
      </c>
      <c r="C842" s="70">
        <v>31.234999999999999</v>
      </c>
      <c r="D842" s="69">
        <v>71611720</v>
      </c>
      <c r="E842" s="66" t="s">
        <v>81</v>
      </c>
      <c r="F842" s="16">
        <f t="shared" si="55"/>
        <v>171</v>
      </c>
      <c r="G842" s="67" cm="1">
        <f t="array" ref="G842">INDEX(Date,MATCH(ROWS($F$5:$F842),Helper,0))</f>
        <v>42489</v>
      </c>
      <c r="H842" s="85">
        <f>INDEX(Price,MATCH(ROWS($F$5:$F842),Helper,0))</f>
        <v>49.87</v>
      </c>
      <c r="I842" s="91">
        <f>INDEX(Volume,MATCH(ROWS($F$5:$F842),Helper,0))</f>
        <v>48391580</v>
      </c>
      <c r="J842" s="97">
        <f>ROWS($F$5:$F842)</f>
        <v>838</v>
      </c>
      <c r="M842" s="16" t="e">
        <f t="shared" si="56"/>
        <v>#N/A</v>
      </c>
      <c r="N842" s="16" t="e">
        <f t="shared" si="54"/>
        <v>#N/A</v>
      </c>
      <c r="O842" s="72" t="e">
        <f t="shared" ca="1" si="57"/>
        <v>#N/A</v>
      </c>
      <c r="P842" s="100" t="e">
        <f>AVERAGE(INDEX($H$5:$H$1012,M842):INDEX($H$5:$H$1012,N842))</f>
        <v>#N/A</v>
      </c>
      <c r="Q842" s="101" t="e">
        <f>AVERAGE(INDEX($I$5:$I$1012,M842):INDEX($I$5:$I$1012,N842))</f>
        <v>#N/A</v>
      </c>
    </row>
    <row r="843" spans="2:17" x14ac:dyDescent="0.25">
      <c r="B843" s="62">
        <v>41521</v>
      </c>
      <c r="C843" s="70">
        <v>31.195</v>
      </c>
      <c r="D843" s="69">
        <v>142256200</v>
      </c>
      <c r="E843" s="66" t="s">
        <v>81</v>
      </c>
      <c r="F843" s="16">
        <f t="shared" si="55"/>
        <v>170</v>
      </c>
      <c r="G843" s="67" cm="1">
        <f t="array" ref="G843">INDEX(Date,MATCH(ROWS($F$5:$F843),Helper,0))</f>
        <v>42492</v>
      </c>
      <c r="H843" s="85">
        <f>INDEX(Price,MATCH(ROWS($F$5:$F843),Helper,0))</f>
        <v>50.61</v>
      </c>
      <c r="I843" s="91">
        <f>INDEX(Volume,MATCH(ROWS($F$5:$F843),Helper,0))</f>
        <v>33105170</v>
      </c>
      <c r="J843" s="97">
        <f>ROWS($F$5:$F843)</f>
        <v>839</v>
      </c>
      <c r="M843" s="16" t="e">
        <f t="shared" si="56"/>
        <v>#N/A</v>
      </c>
      <c r="N843" s="16" t="e">
        <f t="shared" si="54"/>
        <v>#N/A</v>
      </c>
      <c r="O843" s="72" t="e">
        <f t="shared" ca="1" si="57"/>
        <v>#N/A</v>
      </c>
      <c r="P843" s="100" t="e">
        <f>AVERAGE(INDEX($H$5:$H$1012,M843):INDEX($H$5:$H$1012,N843))</f>
        <v>#N/A</v>
      </c>
      <c r="Q843" s="101" t="e">
        <f>AVERAGE(INDEX($I$5:$I$1012,M843):INDEX($I$5:$I$1012,N843))</f>
        <v>#N/A</v>
      </c>
    </row>
    <row r="844" spans="2:17" x14ac:dyDescent="0.25">
      <c r="B844" s="62">
        <v>41520</v>
      </c>
      <c r="C844" s="70">
        <v>31.88</v>
      </c>
      <c r="D844" s="69">
        <v>154487200</v>
      </c>
      <c r="E844" s="66" t="s">
        <v>81</v>
      </c>
      <c r="F844" s="16">
        <f t="shared" si="55"/>
        <v>169</v>
      </c>
      <c r="G844" s="67" cm="1">
        <f t="array" ref="G844">INDEX(Date,MATCH(ROWS($F$5:$F844),Helper,0))</f>
        <v>42493</v>
      </c>
      <c r="H844" s="85">
        <f>INDEX(Price,MATCH(ROWS($F$5:$F844),Helper,0))</f>
        <v>49.78</v>
      </c>
      <c r="I844" s="91">
        <f>INDEX(Volume,MATCH(ROWS($F$5:$F844),Helper,0))</f>
        <v>26445230</v>
      </c>
      <c r="J844" s="97">
        <f>ROWS($F$5:$F844)</f>
        <v>840</v>
      </c>
      <c r="M844" s="16" t="e">
        <f t="shared" si="56"/>
        <v>#N/A</v>
      </c>
      <c r="N844" s="16" t="e">
        <f t="shared" si="54"/>
        <v>#N/A</v>
      </c>
      <c r="O844" s="72" t="e">
        <f t="shared" ca="1" si="57"/>
        <v>#N/A</v>
      </c>
      <c r="P844" s="100" t="e">
        <f>AVERAGE(INDEX($H$5:$H$1012,M844):INDEX($H$5:$H$1012,N844))</f>
        <v>#N/A</v>
      </c>
      <c r="Q844" s="101" t="e">
        <f>AVERAGE(INDEX($I$5:$I$1012,M844):INDEX($I$5:$I$1012,N844))</f>
        <v>#N/A</v>
      </c>
    </row>
    <row r="845" spans="2:17" x14ac:dyDescent="0.25">
      <c r="B845" s="62">
        <v>41516</v>
      </c>
      <c r="C845" s="70">
        <v>33.4</v>
      </c>
      <c r="D845" s="69">
        <v>42722590</v>
      </c>
      <c r="E845" s="66" t="s">
        <v>81</v>
      </c>
      <c r="F845" s="16">
        <f t="shared" si="55"/>
        <v>168</v>
      </c>
      <c r="G845" s="67" cm="1">
        <f t="array" ref="G845">INDEX(Date,MATCH(ROWS($F$5:$F845),Helper,0))</f>
        <v>42494</v>
      </c>
      <c r="H845" s="85">
        <f>INDEX(Price,MATCH(ROWS($F$5:$F845),Helper,0))</f>
        <v>49.87</v>
      </c>
      <c r="I845" s="91">
        <f>INDEX(Volume,MATCH(ROWS($F$5:$F845),Helper,0))</f>
        <v>24249670</v>
      </c>
      <c r="J845" s="97">
        <f>ROWS($F$5:$F845)</f>
        <v>841</v>
      </c>
      <c r="M845" s="16" t="e">
        <f t="shared" si="56"/>
        <v>#N/A</v>
      </c>
      <c r="N845" s="16" t="e">
        <f t="shared" si="54"/>
        <v>#N/A</v>
      </c>
      <c r="O845" s="72" t="e">
        <f t="shared" ca="1" si="57"/>
        <v>#N/A</v>
      </c>
      <c r="P845" s="100" t="e">
        <f>AVERAGE(INDEX($H$5:$H$1012,M845):INDEX($H$5:$H$1012,N845))</f>
        <v>#N/A</v>
      </c>
      <c r="Q845" s="101" t="e">
        <f>AVERAGE(INDEX($I$5:$I$1012,M845):INDEX($I$5:$I$1012,N845))</f>
        <v>#N/A</v>
      </c>
    </row>
    <row r="846" spans="2:17" x14ac:dyDescent="0.25">
      <c r="B846" s="62">
        <v>41515</v>
      </c>
      <c r="C846" s="70">
        <v>33.549999999999997</v>
      </c>
      <c r="D846" s="69">
        <v>45080100</v>
      </c>
      <c r="E846" s="66" t="s">
        <v>81</v>
      </c>
      <c r="F846" s="16">
        <f t="shared" si="55"/>
        <v>167</v>
      </c>
      <c r="G846" s="67" cm="1">
        <f t="array" ref="G846">INDEX(Date,MATCH(ROWS($F$5:$F846),Helper,0))</f>
        <v>42495</v>
      </c>
      <c r="H846" s="85">
        <f>INDEX(Price,MATCH(ROWS($F$5:$F846),Helper,0))</f>
        <v>49.94</v>
      </c>
      <c r="I846" s="91">
        <f>INDEX(Volume,MATCH(ROWS($F$5:$F846),Helper,0))</f>
        <v>25386690</v>
      </c>
      <c r="J846" s="97">
        <f>ROWS($F$5:$F846)</f>
        <v>842</v>
      </c>
      <c r="M846" s="16" t="e">
        <f t="shared" si="56"/>
        <v>#N/A</v>
      </c>
      <c r="N846" s="16" t="e">
        <f t="shared" si="54"/>
        <v>#N/A</v>
      </c>
      <c r="O846" s="72" t="e">
        <f t="shared" ca="1" si="57"/>
        <v>#N/A</v>
      </c>
      <c r="P846" s="100" t="e">
        <f>AVERAGE(INDEX($H$5:$H$1012,M846):INDEX($H$5:$H$1012,N846))</f>
        <v>#N/A</v>
      </c>
      <c r="Q846" s="101" t="e">
        <f>AVERAGE(INDEX($I$5:$I$1012,M846):INDEX($I$5:$I$1012,N846))</f>
        <v>#N/A</v>
      </c>
    </row>
    <row r="847" spans="2:17" x14ac:dyDescent="0.25">
      <c r="B847" s="62">
        <v>41514</v>
      </c>
      <c r="C847" s="70">
        <v>33.020000000000003</v>
      </c>
      <c r="D847" s="69">
        <v>44257220</v>
      </c>
      <c r="E847" s="66" t="s">
        <v>81</v>
      </c>
      <c r="F847" s="16">
        <f t="shared" si="55"/>
        <v>166</v>
      </c>
      <c r="G847" s="67" cm="1">
        <f t="array" ref="G847">INDEX(Date,MATCH(ROWS($F$5:$F847),Helper,0))</f>
        <v>42496</v>
      </c>
      <c r="H847" s="85">
        <f>INDEX(Price,MATCH(ROWS($F$5:$F847),Helper,0))</f>
        <v>50.39</v>
      </c>
      <c r="I847" s="91">
        <f>INDEX(Volume,MATCH(ROWS($F$5:$F847),Helper,0))</f>
        <v>24772020</v>
      </c>
      <c r="J847" s="97">
        <f>ROWS($F$5:$F847)</f>
        <v>843</v>
      </c>
      <c r="M847" s="16" t="e">
        <f t="shared" si="56"/>
        <v>#N/A</v>
      </c>
      <c r="N847" s="16" t="e">
        <f t="shared" si="54"/>
        <v>#N/A</v>
      </c>
      <c r="O847" s="72" t="e">
        <f t="shared" ca="1" si="57"/>
        <v>#N/A</v>
      </c>
      <c r="P847" s="100" t="e">
        <f>AVERAGE(INDEX($H$5:$H$1012,M847):INDEX($H$5:$H$1012,N847))</f>
        <v>#N/A</v>
      </c>
      <c r="Q847" s="101" t="e">
        <f>AVERAGE(INDEX($I$5:$I$1012,M847):INDEX($I$5:$I$1012,N847))</f>
        <v>#N/A</v>
      </c>
    </row>
    <row r="848" spans="2:17" x14ac:dyDescent="0.25">
      <c r="B848" s="62">
        <v>41513</v>
      </c>
      <c r="C848" s="70">
        <v>33.26</v>
      </c>
      <c r="D848" s="69">
        <v>58516170</v>
      </c>
      <c r="E848" s="66" t="s">
        <v>81</v>
      </c>
      <c r="F848" s="16">
        <f t="shared" si="55"/>
        <v>165</v>
      </c>
      <c r="G848" s="67" cm="1">
        <f t="array" ref="G848">INDEX(Date,MATCH(ROWS($F$5:$F848),Helper,0))</f>
        <v>42499</v>
      </c>
      <c r="H848" s="85">
        <f>INDEX(Price,MATCH(ROWS($F$5:$F848),Helper,0))</f>
        <v>50.07</v>
      </c>
      <c r="I848" s="91">
        <f>INDEX(Volume,MATCH(ROWS($F$5:$F848),Helper,0))</f>
        <v>17883360</v>
      </c>
      <c r="J848" s="97">
        <f>ROWS($F$5:$F848)</f>
        <v>844</v>
      </c>
      <c r="M848" s="16" t="e">
        <f t="shared" si="56"/>
        <v>#N/A</v>
      </c>
      <c r="N848" s="16" t="e">
        <f t="shared" si="54"/>
        <v>#N/A</v>
      </c>
      <c r="O848" s="72" t="e">
        <f t="shared" ca="1" si="57"/>
        <v>#N/A</v>
      </c>
      <c r="P848" s="100" t="e">
        <f>AVERAGE(INDEX($H$5:$H$1012,M848):INDEX($H$5:$H$1012,N848))</f>
        <v>#N/A</v>
      </c>
      <c r="Q848" s="101" t="e">
        <f>AVERAGE(INDEX($I$5:$I$1012,M848):INDEX($I$5:$I$1012,N848))</f>
        <v>#N/A</v>
      </c>
    </row>
    <row r="849" spans="2:17" x14ac:dyDescent="0.25">
      <c r="B849" s="62">
        <v>41512</v>
      </c>
      <c r="C849" s="70">
        <v>34.15</v>
      </c>
      <c r="D849" s="69">
        <v>72552110</v>
      </c>
      <c r="E849" s="66" t="s">
        <v>81</v>
      </c>
      <c r="F849" s="16">
        <f t="shared" si="55"/>
        <v>164</v>
      </c>
      <c r="G849" s="67" cm="1">
        <f t="array" ref="G849">INDEX(Date,MATCH(ROWS($F$5:$F849),Helper,0))</f>
        <v>42500</v>
      </c>
      <c r="H849" s="85">
        <f>INDEX(Price,MATCH(ROWS($F$5:$F849),Helper,0))</f>
        <v>51.02</v>
      </c>
      <c r="I849" s="91">
        <f>INDEX(Volume,MATCH(ROWS($F$5:$F849),Helper,0))</f>
        <v>22871860</v>
      </c>
      <c r="J849" s="97">
        <f>ROWS($F$5:$F849)</f>
        <v>845</v>
      </c>
      <c r="M849" s="16" t="e">
        <f t="shared" si="56"/>
        <v>#N/A</v>
      </c>
      <c r="N849" s="16" t="e">
        <f t="shared" si="54"/>
        <v>#N/A</v>
      </c>
      <c r="O849" s="72" t="e">
        <f t="shared" ca="1" si="57"/>
        <v>#N/A</v>
      </c>
      <c r="P849" s="100" t="e">
        <f>AVERAGE(INDEX($H$5:$H$1012,M849):INDEX($H$5:$H$1012,N849))</f>
        <v>#N/A</v>
      </c>
      <c r="Q849" s="101" t="e">
        <f>AVERAGE(INDEX($I$5:$I$1012,M849):INDEX($I$5:$I$1012,N849))</f>
        <v>#N/A</v>
      </c>
    </row>
    <row r="850" spans="2:17" x14ac:dyDescent="0.25">
      <c r="B850" s="62">
        <v>41509</v>
      </c>
      <c r="C850" s="70">
        <v>34.75</v>
      </c>
      <c r="D850" s="69">
        <v>225411400</v>
      </c>
      <c r="E850" s="66" t="s">
        <v>81</v>
      </c>
      <c r="F850" s="16">
        <f t="shared" si="55"/>
        <v>163</v>
      </c>
      <c r="G850" s="67" cm="1">
        <f t="array" ref="G850">INDEX(Date,MATCH(ROWS($F$5:$F850),Helper,0))</f>
        <v>42501</v>
      </c>
      <c r="H850" s="85">
        <f>INDEX(Price,MATCH(ROWS($F$5:$F850),Helper,0))</f>
        <v>51.05</v>
      </c>
      <c r="I850" s="91">
        <f>INDEX(Volume,MATCH(ROWS($F$5:$F850),Helper,0))</f>
        <v>24026140</v>
      </c>
      <c r="J850" s="97">
        <f>ROWS($F$5:$F850)</f>
        <v>846</v>
      </c>
      <c r="M850" s="16" t="e">
        <f t="shared" si="56"/>
        <v>#N/A</v>
      </c>
      <c r="N850" s="16" t="e">
        <f t="shared" si="54"/>
        <v>#N/A</v>
      </c>
      <c r="O850" s="72" t="e">
        <f t="shared" ca="1" si="57"/>
        <v>#N/A</v>
      </c>
      <c r="P850" s="100" t="e">
        <f>AVERAGE(INDEX($H$5:$H$1012,M850):INDEX($H$5:$H$1012,N850))</f>
        <v>#N/A</v>
      </c>
      <c r="Q850" s="101" t="e">
        <f>AVERAGE(INDEX($I$5:$I$1012,M850):INDEX($I$5:$I$1012,N850))</f>
        <v>#N/A</v>
      </c>
    </row>
    <row r="851" spans="2:17" x14ac:dyDescent="0.25">
      <c r="B851" s="62">
        <v>41508</v>
      </c>
      <c r="C851" s="70">
        <v>32.39</v>
      </c>
      <c r="D851" s="69">
        <v>31119740</v>
      </c>
      <c r="E851" s="66" t="s">
        <v>81</v>
      </c>
      <c r="F851" s="16">
        <f t="shared" si="55"/>
        <v>162</v>
      </c>
      <c r="G851" s="67" cm="1">
        <f t="array" ref="G851">INDEX(Date,MATCH(ROWS($F$5:$F851),Helper,0))</f>
        <v>42502</v>
      </c>
      <c r="H851" s="85">
        <f>INDEX(Price,MATCH(ROWS($F$5:$F851),Helper,0))</f>
        <v>51.51</v>
      </c>
      <c r="I851" s="91">
        <f>INDEX(Volume,MATCH(ROWS($F$5:$F851),Helper,0))</f>
        <v>24101640</v>
      </c>
      <c r="J851" s="97">
        <f>ROWS($F$5:$F851)</f>
        <v>847</v>
      </c>
      <c r="M851" s="16" t="e">
        <f t="shared" si="56"/>
        <v>#N/A</v>
      </c>
      <c r="N851" s="16" t="e">
        <f t="shared" si="54"/>
        <v>#N/A</v>
      </c>
      <c r="O851" s="72" t="e">
        <f t="shared" ca="1" si="57"/>
        <v>#N/A</v>
      </c>
      <c r="P851" s="100" t="e">
        <f>AVERAGE(INDEX($H$5:$H$1012,M851):INDEX($H$5:$H$1012,N851))</f>
        <v>#N/A</v>
      </c>
      <c r="Q851" s="101" t="e">
        <f>AVERAGE(INDEX($I$5:$I$1012,M851):INDEX($I$5:$I$1012,N851))</f>
        <v>#N/A</v>
      </c>
    </row>
    <row r="852" spans="2:17" x14ac:dyDescent="0.25">
      <c r="B852" s="62">
        <v>41507</v>
      </c>
      <c r="C852" s="70">
        <v>31.61</v>
      </c>
      <c r="D852" s="69">
        <v>37397450</v>
      </c>
      <c r="E852" s="66" t="s">
        <v>81</v>
      </c>
      <c r="F852" s="16">
        <f t="shared" si="55"/>
        <v>161</v>
      </c>
      <c r="G852" s="67" cm="1">
        <f t="array" ref="G852">INDEX(Date,MATCH(ROWS($F$5:$F852),Helper,0))</f>
        <v>42503</v>
      </c>
      <c r="H852" s="85">
        <f>INDEX(Price,MATCH(ROWS($F$5:$F852),Helper,0))</f>
        <v>51.08</v>
      </c>
      <c r="I852" s="91">
        <f>INDEX(Volume,MATCH(ROWS($F$5:$F852),Helper,0))</f>
        <v>22439560</v>
      </c>
      <c r="J852" s="97">
        <f>ROWS($F$5:$F852)</f>
        <v>848</v>
      </c>
      <c r="M852" s="16" t="e">
        <f t="shared" si="56"/>
        <v>#N/A</v>
      </c>
      <c r="N852" s="16" t="e">
        <f t="shared" si="54"/>
        <v>#N/A</v>
      </c>
      <c r="O852" s="72" t="e">
        <f t="shared" ca="1" si="57"/>
        <v>#N/A</v>
      </c>
      <c r="P852" s="100" t="e">
        <f>AVERAGE(INDEX($H$5:$H$1012,M852):INDEX($H$5:$H$1012,N852))</f>
        <v>#N/A</v>
      </c>
      <c r="Q852" s="101" t="e">
        <f>AVERAGE(INDEX($I$5:$I$1012,M852):INDEX($I$5:$I$1012,N852))</f>
        <v>#N/A</v>
      </c>
    </row>
    <row r="853" spans="2:17" x14ac:dyDescent="0.25">
      <c r="B853" s="62">
        <v>41506</v>
      </c>
      <c r="C853" s="70">
        <v>31.62</v>
      </c>
      <c r="D853" s="69">
        <v>22979510</v>
      </c>
      <c r="E853" s="66" t="s">
        <v>81</v>
      </c>
      <c r="F853" s="16">
        <f t="shared" si="55"/>
        <v>160</v>
      </c>
      <c r="G853" s="67" cm="1">
        <f t="array" ref="G853">INDEX(Date,MATCH(ROWS($F$5:$F853),Helper,0))</f>
        <v>42506</v>
      </c>
      <c r="H853" s="85">
        <f>INDEX(Price,MATCH(ROWS($F$5:$F853),Helper,0))</f>
        <v>51.83</v>
      </c>
      <c r="I853" s="91">
        <f>INDEX(Volume,MATCH(ROWS($F$5:$F853),Helper,0))</f>
        <v>19962750</v>
      </c>
      <c r="J853" s="97">
        <f>ROWS($F$5:$F853)</f>
        <v>849</v>
      </c>
      <c r="M853" s="16" t="e">
        <f t="shared" si="56"/>
        <v>#N/A</v>
      </c>
      <c r="N853" s="16" t="e">
        <f t="shared" si="54"/>
        <v>#N/A</v>
      </c>
      <c r="O853" s="72" t="e">
        <f t="shared" ca="1" si="57"/>
        <v>#N/A</v>
      </c>
      <c r="P853" s="100" t="e">
        <f>AVERAGE(INDEX($H$5:$H$1012,M853):INDEX($H$5:$H$1012,N853))</f>
        <v>#N/A</v>
      </c>
      <c r="Q853" s="101" t="e">
        <f>AVERAGE(INDEX($I$5:$I$1012,M853):INDEX($I$5:$I$1012,N853))</f>
        <v>#N/A</v>
      </c>
    </row>
    <row r="854" spans="2:17" x14ac:dyDescent="0.25">
      <c r="B854" s="62">
        <v>41505</v>
      </c>
      <c r="C854" s="70">
        <v>31.393000000000001</v>
      </c>
      <c r="D854" s="69">
        <v>27902290</v>
      </c>
      <c r="E854" s="66" t="s">
        <v>81</v>
      </c>
      <c r="F854" s="16">
        <f t="shared" si="55"/>
        <v>159</v>
      </c>
      <c r="G854" s="67" cm="1">
        <f t="array" ref="G854">INDEX(Date,MATCH(ROWS($F$5:$F854),Helper,0))</f>
        <v>42507</v>
      </c>
      <c r="H854" s="85">
        <f>INDEX(Price,MATCH(ROWS($F$5:$F854),Helper,0))</f>
        <v>50.51</v>
      </c>
      <c r="I854" s="91">
        <f>INDEX(Volume,MATCH(ROWS($F$5:$F854),Helper,0))</f>
        <v>27790370</v>
      </c>
      <c r="J854" s="97">
        <f>ROWS($F$5:$F854)</f>
        <v>850</v>
      </c>
      <c r="M854" s="16" t="e">
        <f t="shared" si="56"/>
        <v>#N/A</v>
      </c>
      <c r="N854" s="16" t="e">
        <f t="shared" si="54"/>
        <v>#N/A</v>
      </c>
      <c r="O854" s="72" t="e">
        <f t="shared" ca="1" si="57"/>
        <v>#N/A</v>
      </c>
      <c r="P854" s="100" t="e">
        <f>AVERAGE(INDEX($H$5:$H$1012,M854):INDEX($H$5:$H$1012,N854))</f>
        <v>#N/A</v>
      </c>
      <c r="Q854" s="101" t="e">
        <f>AVERAGE(INDEX($I$5:$I$1012,M854):INDEX($I$5:$I$1012,N854))</f>
        <v>#N/A</v>
      </c>
    </row>
    <row r="855" spans="2:17" x14ac:dyDescent="0.25">
      <c r="B855" s="62">
        <v>41502</v>
      </c>
      <c r="C855" s="70">
        <v>31.8</v>
      </c>
      <c r="D855" s="69">
        <v>32589950</v>
      </c>
      <c r="E855" s="66" t="s">
        <v>81</v>
      </c>
      <c r="F855" s="16">
        <f t="shared" si="55"/>
        <v>158</v>
      </c>
      <c r="G855" s="67" cm="1">
        <f t="array" ref="G855">INDEX(Date,MATCH(ROWS($F$5:$F855),Helper,0))</f>
        <v>42508</v>
      </c>
      <c r="H855" s="85">
        <f>INDEX(Price,MATCH(ROWS($F$5:$F855),Helper,0))</f>
        <v>50.81</v>
      </c>
      <c r="I855" s="91">
        <f>INDEX(Volume,MATCH(ROWS($F$5:$F855),Helper,0))</f>
        <v>24861480</v>
      </c>
      <c r="J855" s="97">
        <f>ROWS($F$5:$F855)</f>
        <v>851</v>
      </c>
      <c r="M855" s="16" t="e">
        <f t="shared" si="56"/>
        <v>#N/A</v>
      </c>
      <c r="N855" s="16" t="e">
        <f t="shared" si="54"/>
        <v>#N/A</v>
      </c>
      <c r="O855" s="72" t="e">
        <f t="shared" ca="1" si="57"/>
        <v>#N/A</v>
      </c>
      <c r="P855" s="100" t="e">
        <f>AVERAGE(INDEX($H$5:$H$1012,M855):INDEX($H$5:$H$1012,N855))</f>
        <v>#N/A</v>
      </c>
      <c r="Q855" s="101" t="e">
        <f>AVERAGE(INDEX($I$5:$I$1012,M855):INDEX($I$5:$I$1012,N855))</f>
        <v>#N/A</v>
      </c>
    </row>
    <row r="856" spans="2:17" x14ac:dyDescent="0.25">
      <c r="B856" s="62">
        <v>41501</v>
      </c>
      <c r="C856" s="70">
        <v>31.79</v>
      </c>
      <c r="D856" s="69">
        <v>33166990</v>
      </c>
      <c r="E856" s="66" t="s">
        <v>81</v>
      </c>
      <c r="F856" s="16">
        <f t="shared" si="55"/>
        <v>157</v>
      </c>
      <c r="G856" s="67" cm="1">
        <f t="array" ref="G856">INDEX(Date,MATCH(ROWS($F$5:$F856),Helper,0))</f>
        <v>42509</v>
      </c>
      <c r="H856" s="85">
        <f>INDEX(Price,MATCH(ROWS($F$5:$F856),Helper,0))</f>
        <v>50.32</v>
      </c>
      <c r="I856" s="91">
        <f>INDEX(Volume,MATCH(ROWS($F$5:$F856),Helper,0))</f>
        <v>23784750</v>
      </c>
      <c r="J856" s="97">
        <f>ROWS($F$5:$F856)</f>
        <v>852</v>
      </c>
      <c r="M856" s="16" t="e">
        <f t="shared" si="56"/>
        <v>#N/A</v>
      </c>
      <c r="N856" s="16" t="e">
        <f t="shared" si="54"/>
        <v>#N/A</v>
      </c>
      <c r="O856" s="72" t="e">
        <f t="shared" ca="1" si="57"/>
        <v>#N/A</v>
      </c>
      <c r="P856" s="100" t="e">
        <f>AVERAGE(INDEX($H$5:$H$1012,M856):INDEX($H$5:$H$1012,N856))</f>
        <v>#N/A</v>
      </c>
      <c r="Q856" s="101" t="e">
        <f>AVERAGE(INDEX($I$5:$I$1012,M856):INDEX($I$5:$I$1012,N856))</f>
        <v>#N/A</v>
      </c>
    </row>
    <row r="857" spans="2:17" x14ac:dyDescent="0.25">
      <c r="B857" s="62">
        <v>41500</v>
      </c>
      <c r="C857" s="70">
        <v>32.35</v>
      </c>
      <c r="D857" s="69">
        <v>48518150</v>
      </c>
      <c r="E857" s="66" t="s">
        <v>81</v>
      </c>
      <c r="F857" s="16">
        <f t="shared" si="55"/>
        <v>156</v>
      </c>
      <c r="G857" s="67" cm="1">
        <f t="array" ref="G857">INDEX(Date,MATCH(ROWS($F$5:$F857),Helper,0))</f>
        <v>42510</v>
      </c>
      <c r="H857" s="85">
        <f>INDEX(Price,MATCH(ROWS($F$5:$F857),Helper,0))</f>
        <v>50.62</v>
      </c>
      <c r="I857" s="91">
        <f>INDEX(Volume,MATCH(ROWS($F$5:$F857),Helper,0))</f>
        <v>23770620</v>
      </c>
      <c r="J857" s="97">
        <f>ROWS($F$5:$F857)</f>
        <v>853</v>
      </c>
      <c r="M857" s="16" t="e">
        <f t="shared" si="56"/>
        <v>#N/A</v>
      </c>
      <c r="N857" s="16" t="e">
        <f t="shared" si="54"/>
        <v>#N/A</v>
      </c>
      <c r="O857" s="72" t="e">
        <f t="shared" ca="1" si="57"/>
        <v>#N/A</v>
      </c>
      <c r="P857" s="100" t="e">
        <f>AVERAGE(INDEX($H$5:$H$1012,M857):INDEX($H$5:$H$1012,N857))</f>
        <v>#N/A</v>
      </c>
      <c r="Q857" s="101" t="e">
        <f>AVERAGE(INDEX($I$5:$I$1012,M857):INDEX($I$5:$I$1012,N857))</f>
        <v>#N/A</v>
      </c>
    </row>
    <row r="858" spans="2:17" x14ac:dyDescent="0.25">
      <c r="B858" s="62">
        <v>41499</v>
      </c>
      <c r="C858" s="70">
        <v>32.229999999999997</v>
      </c>
      <c r="D858" s="69">
        <v>39464100</v>
      </c>
      <c r="E858" s="66" t="s">
        <v>81</v>
      </c>
      <c r="F858" s="16">
        <f t="shared" si="55"/>
        <v>155</v>
      </c>
      <c r="G858" s="67" cm="1">
        <f t="array" ref="G858">INDEX(Date,MATCH(ROWS($F$5:$F858),Helper,0))</f>
        <v>42513</v>
      </c>
      <c r="H858" s="85">
        <f>INDEX(Price,MATCH(ROWS($F$5:$F858),Helper,0))</f>
        <v>50.03</v>
      </c>
      <c r="I858" s="91">
        <f>INDEX(Volume,MATCH(ROWS($F$5:$F858),Helper,0))</f>
        <v>26110160</v>
      </c>
      <c r="J858" s="97">
        <f>ROWS($F$5:$F858)</f>
        <v>854</v>
      </c>
      <c r="M858" s="16" t="e">
        <f t="shared" si="56"/>
        <v>#N/A</v>
      </c>
      <c r="N858" s="16" t="e">
        <f t="shared" si="54"/>
        <v>#N/A</v>
      </c>
      <c r="O858" s="72" t="e">
        <f t="shared" ca="1" si="57"/>
        <v>#N/A</v>
      </c>
      <c r="P858" s="100" t="e">
        <f>AVERAGE(INDEX($H$5:$H$1012,M858):INDEX($H$5:$H$1012,N858))</f>
        <v>#N/A</v>
      </c>
      <c r="Q858" s="101" t="e">
        <f>AVERAGE(INDEX($I$5:$I$1012,M858):INDEX($I$5:$I$1012,N858))</f>
        <v>#N/A</v>
      </c>
    </row>
    <row r="859" spans="2:17" x14ac:dyDescent="0.25">
      <c r="B859" s="62">
        <v>41498</v>
      </c>
      <c r="C859" s="70">
        <v>32.869999999999997</v>
      </c>
      <c r="D859" s="69">
        <v>25493740</v>
      </c>
      <c r="E859" s="66" t="s">
        <v>81</v>
      </c>
      <c r="F859" s="16">
        <f t="shared" si="55"/>
        <v>154</v>
      </c>
      <c r="G859" s="67" cm="1">
        <f t="array" ref="G859">INDEX(Date,MATCH(ROWS($F$5:$F859),Helper,0))</f>
        <v>42514</v>
      </c>
      <c r="H859" s="85">
        <f>INDEX(Price,MATCH(ROWS($F$5:$F859),Helper,0))</f>
        <v>51.59</v>
      </c>
      <c r="I859" s="91">
        <f>INDEX(Volume,MATCH(ROWS($F$5:$F859),Helper,0))</f>
        <v>34726410</v>
      </c>
      <c r="J859" s="97">
        <f>ROWS($F$5:$F859)</f>
        <v>855</v>
      </c>
      <c r="M859" s="16" t="e">
        <f t="shared" si="56"/>
        <v>#N/A</v>
      </c>
      <c r="N859" s="16" t="e">
        <f t="shared" si="54"/>
        <v>#N/A</v>
      </c>
      <c r="O859" s="72" t="e">
        <f t="shared" ca="1" si="57"/>
        <v>#N/A</v>
      </c>
      <c r="P859" s="100" t="e">
        <f>AVERAGE(INDEX($H$5:$H$1012,M859):INDEX($H$5:$H$1012,N859))</f>
        <v>#N/A</v>
      </c>
      <c r="Q859" s="101" t="e">
        <f>AVERAGE(INDEX($I$5:$I$1012,M859):INDEX($I$5:$I$1012,N859))</f>
        <v>#N/A</v>
      </c>
    </row>
    <row r="860" spans="2:17" x14ac:dyDescent="0.25">
      <c r="B860" s="62">
        <v>41495</v>
      </c>
      <c r="C860" s="70">
        <v>32.700000000000003</v>
      </c>
      <c r="D860" s="69">
        <v>26800100</v>
      </c>
      <c r="E860" s="66" t="s">
        <v>81</v>
      </c>
      <c r="F860" s="16">
        <f t="shared" si="55"/>
        <v>153</v>
      </c>
      <c r="G860" s="67" cm="1">
        <f t="array" ref="G860">INDEX(Date,MATCH(ROWS($F$5:$F860),Helper,0))</f>
        <v>42515</v>
      </c>
      <c r="H860" s="85">
        <f>INDEX(Price,MATCH(ROWS($F$5:$F860),Helper,0))</f>
        <v>52.12</v>
      </c>
      <c r="I860" s="91">
        <f>INDEX(Volume,MATCH(ROWS($F$5:$F860),Helper,0))</f>
        <v>24176970</v>
      </c>
      <c r="J860" s="97">
        <f>ROWS($F$5:$F860)</f>
        <v>856</v>
      </c>
      <c r="M860" s="16" t="e">
        <f t="shared" si="56"/>
        <v>#N/A</v>
      </c>
      <c r="N860" s="16" t="e">
        <f t="shared" si="54"/>
        <v>#N/A</v>
      </c>
      <c r="O860" s="72" t="e">
        <f t="shared" ca="1" si="57"/>
        <v>#N/A</v>
      </c>
      <c r="P860" s="100" t="e">
        <f>AVERAGE(INDEX($H$5:$H$1012,M860):INDEX($H$5:$H$1012,N860))</f>
        <v>#N/A</v>
      </c>
      <c r="Q860" s="101" t="e">
        <f>AVERAGE(INDEX($I$5:$I$1012,M860):INDEX($I$5:$I$1012,N860))</f>
        <v>#N/A</v>
      </c>
    </row>
    <row r="861" spans="2:17" x14ac:dyDescent="0.25">
      <c r="B861" s="62">
        <v>41494</v>
      </c>
      <c r="C861" s="70">
        <v>32.89</v>
      </c>
      <c r="D861" s="69">
        <v>59033540</v>
      </c>
      <c r="E861" s="66" t="s">
        <v>81</v>
      </c>
      <c r="F861" s="16">
        <f t="shared" si="55"/>
        <v>152</v>
      </c>
      <c r="G861" s="67" cm="1">
        <f t="array" ref="G861">INDEX(Date,MATCH(ROWS($F$5:$F861),Helper,0))</f>
        <v>42516</v>
      </c>
      <c r="H861" s="85">
        <f>INDEX(Price,MATCH(ROWS($F$5:$F861),Helper,0))</f>
        <v>51.89</v>
      </c>
      <c r="I861" s="91">
        <f>INDEX(Volume,MATCH(ROWS($F$5:$F861),Helper,0))</f>
        <v>24308620</v>
      </c>
      <c r="J861" s="97">
        <f>ROWS($F$5:$F861)</f>
        <v>857</v>
      </c>
      <c r="M861" s="16" t="e">
        <f t="shared" si="56"/>
        <v>#N/A</v>
      </c>
      <c r="N861" s="16" t="e">
        <f t="shared" si="54"/>
        <v>#N/A</v>
      </c>
      <c r="O861" s="72" t="e">
        <f t="shared" ca="1" si="57"/>
        <v>#N/A</v>
      </c>
      <c r="P861" s="100" t="e">
        <f>AVERAGE(INDEX($H$5:$H$1012,M861):INDEX($H$5:$H$1012,N861))</f>
        <v>#N/A</v>
      </c>
      <c r="Q861" s="101" t="e">
        <f>AVERAGE(INDEX($I$5:$I$1012,M861):INDEX($I$5:$I$1012,N861))</f>
        <v>#N/A</v>
      </c>
    </row>
    <row r="862" spans="2:17" x14ac:dyDescent="0.25">
      <c r="B862" s="62">
        <v>41493</v>
      </c>
      <c r="C862" s="70">
        <v>32.063000000000002</v>
      </c>
      <c r="D862" s="69">
        <v>38043190</v>
      </c>
      <c r="E862" s="66" t="s">
        <v>81</v>
      </c>
      <c r="F862" s="16">
        <f t="shared" si="55"/>
        <v>151</v>
      </c>
      <c r="G862" s="67" cm="1">
        <f t="array" ref="G862">INDEX(Date,MATCH(ROWS($F$5:$F862),Helper,0))</f>
        <v>42517</v>
      </c>
      <c r="H862" s="85">
        <f>INDEX(Price,MATCH(ROWS($F$5:$F862),Helper,0))</f>
        <v>52.32</v>
      </c>
      <c r="I862" s="91">
        <f>INDEX(Volume,MATCH(ROWS($F$5:$F862),Helper,0))</f>
        <v>17671620</v>
      </c>
      <c r="J862" s="97">
        <f>ROWS($F$5:$F862)</f>
        <v>858</v>
      </c>
      <c r="M862" s="16" t="e">
        <f t="shared" si="56"/>
        <v>#N/A</v>
      </c>
      <c r="N862" s="16" t="e">
        <f t="shared" si="54"/>
        <v>#N/A</v>
      </c>
      <c r="O862" s="72" t="e">
        <f t="shared" ca="1" si="57"/>
        <v>#N/A</v>
      </c>
      <c r="P862" s="100" t="e">
        <f>AVERAGE(INDEX($H$5:$H$1012,M862):INDEX($H$5:$H$1012,N862))</f>
        <v>#N/A</v>
      </c>
      <c r="Q862" s="101" t="e">
        <f>AVERAGE(INDEX($I$5:$I$1012,M862):INDEX($I$5:$I$1012,N862))</f>
        <v>#N/A</v>
      </c>
    </row>
    <row r="863" spans="2:17" x14ac:dyDescent="0.25">
      <c r="B863" s="62">
        <v>41492</v>
      </c>
      <c r="C863" s="70">
        <v>31.58</v>
      </c>
      <c r="D863" s="69">
        <v>36311950</v>
      </c>
      <c r="E863" s="66" t="s">
        <v>81</v>
      </c>
      <c r="F863" s="16">
        <f t="shared" si="55"/>
        <v>150</v>
      </c>
      <c r="G863" s="67" cm="1">
        <f t="array" ref="G863">INDEX(Date,MATCH(ROWS($F$5:$F863),Helper,0))</f>
        <v>42521</v>
      </c>
      <c r="H863" s="85">
        <f>INDEX(Price,MATCH(ROWS($F$5:$F863),Helper,0))</f>
        <v>53</v>
      </c>
      <c r="I863" s="91">
        <f>INDEX(Volume,MATCH(ROWS($F$5:$F863),Helper,0))</f>
        <v>37461550</v>
      </c>
      <c r="J863" s="97">
        <f>ROWS($F$5:$F863)</f>
        <v>859</v>
      </c>
      <c r="M863" s="16" t="e">
        <f t="shared" si="56"/>
        <v>#N/A</v>
      </c>
      <c r="N863" s="16" t="e">
        <f t="shared" si="54"/>
        <v>#N/A</v>
      </c>
      <c r="O863" s="72" t="e">
        <f t="shared" ca="1" si="57"/>
        <v>#N/A</v>
      </c>
      <c r="P863" s="100" t="e">
        <f>AVERAGE(INDEX($H$5:$H$1012,M863):INDEX($H$5:$H$1012,N863))</f>
        <v>#N/A</v>
      </c>
      <c r="Q863" s="101" t="e">
        <f>AVERAGE(INDEX($I$5:$I$1012,M863):INDEX($I$5:$I$1012,N863))</f>
        <v>#N/A</v>
      </c>
    </row>
    <row r="864" spans="2:17" x14ac:dyDescent="0.25">
      <c r="B864" s="62">
        <v>41491</v>
      </c>
      <c r="C864" s="70">
        <v>31.7</v>
      </c>
      <c r="D864" s="69">
        <v>30983420</v>
      </c>
      <c r="E864" s="66" t="s">
        <v>81</v>
      </c>
      <c r="F864" s="16">
        <f t="shared" si="55"/>
        <v>149</v>
      </c>
      <c r="G864" s="67" cm="1">
        <f t="array" ref="G864">INDEX(Date,MATCH(ROWS($F$5:$F864),Helper,0))</f>
        <v>42522</v>
      </c>
      <c r="H864" s="85">
        <f>INDEX(Price,MATCH(ROWS($F$5:$F864),Helper,0))</f>
        <v>52.85</v>
      </c>
      <c r="I864" s="91">
        <f>INDEX(Volume,MATCH(ROWS($F$5:$F864),Helper,0))</f>
        <v>25104350</v>
      </c>
      <c r="J864" s="97">
        <f>ROWS($F$5:$F864)</f>
        <v>860</v>
      </c>
      <c r="M864" s="16" t="e">
        <f t="shared" si="56"/>
        <v>#N/A</v>
      </c>
      <c r="N864" s="16" t="e">
        <f t="shared" si="54"/>
        <v>#N/A</v>
      </c>
      <c r="O864" s="72" t="e">
        <f t="shared" ca="1" si="57"/>
        <v>#N/A</v>
      </c>
      <c r="P864" s="100" t="e">
        <f>AVERAGE(INDEX($H$5:$H$1012,M864):INDEX($H$5:$H$1012,N864))</f>
        <v>#N/A</v>
      </c>
      <c r="Q864" s="101" t="e">
        <f>AVERAGE(INDEX($I$5:$I$1012,M864):INDEX($I$5:$I$1012,N864))</f>
        <v>#N/A</v>
      </c>
    </row>
    <row r="865" spans="2:17" x14ac:dyDescent="0.25">
      <c r="B865" s="62">
        <v>41488</v>
      </c>
      <c r="C865" s="70">
        <v>31.89</v>
      </c>
      <c r="D865" s="69">
        <v>29120110</v>
      </c>
      <c r="E865" s="66" t="s">
        <v>81</v>
      </c>
      <c r="F865" s="16">
        <f t="shared" si="55"/>
        <v>148</v>
      </c>
      <c r="G865" s="67" cm="1">
        <f t="array" ref="G865">INDEX(Date,MATCH(ROWS($F$5:$F865),Helper,0))</f>
        <v>42523</v>
      </c>
      <c r="H865" s="85">
        <f>INDEX(Price,MATCH(ROWS($F$5:$F865),Helper,0))</f>
        <v>52.48</v>
      </c>
      <c r="I865" s="91">
        <f>INDEX(Volume,MATCH(ROWS($F$5:$F865),Helper,0))</f>
        <v>22682220</v>
      </c>
      <c r="J865" s="97">
        <f>ROWS($F$5:$F865)</f>
        <v>861</v>
      </c>
      <c r="M865" s="16" t="e">
        <f t="shared" si="56"/>
        <v>#N/A</v>
      </c>
      <c r="N865" s="16" t="e">
        <f t="shared" si="54"/>
        <v>#N/A</v>
      </c>
      <c r="O865" s="72" t="e">
        <f t="shared" ca="1" si="57"/>
        <v>#N/A</v>
      </c>
      <c r="P865" s="100" t="e">
        <f>AVERAGE(INDEX($H$5:$H$1012,M865):INDEX($H$5:$H$1012,N865))</f>
        <v>#N/A</v>
      </c>
      <c r="Q865" s="101" t="e">
        <f>AVERAGE(INDEX($I$5:$I$1012,M865):INDEX($I$5:$I$1012,N865))</f>
        <v>#N/A</v>
      </c>
    </row>
    <row r="866" spans="2:17" x14ac:dyDescent="0.25">
      <c r="B866" s="62">
        <v>41487</v>
      </c>
      <c r="C866" s="70">
        <v>31.67</v>
      </c>
      <c r="D866" s="69">
        <v>42499400</v>
      </c>
      <c r="E866" s="66" t="s">
        <v>81</v>
      </c>
      <c r="F866" s="16">
        <f t="shared" si="55"/>
        <v>147</v>
      </c>
      <c r="G866" s="67" cm="1">
        <f t="array" ref="G866">INDEX(Date,MATCH(ROWS($F$5:$F866),Helper,0))</f>
        <v>42524</v>
      </c>
      <c r="H866" s="85">
        <f>INDEX(Price,MATCH(ROWS($F$5:$F866),Helper,0))</f>
        <v>51.79</v>
      </c>
      <c r="I866" s="91">
        <f>INDEX(Volume,MATCH(ROWS($F$5:$F866),Helper,0))</f>
        <v>23254530</v>
      </c>
      <c r="J866" s="97">
        <f>ROWS($F$5:$F866)</f>
        <v>862</v>
      </c>
      <c r="M866" s="16" t="e">
        <f t="shared" si="56"/>
        <v>#N/A</v>
      </c>
      <c r="N866" s="16" t="e">
        <f t="shared" si="54"/>
        <v>#N/A</v>
      </c>
      <c r="O866" s="72" t="e">
        <f t="shared" ca="1" si="57"/>
        <v>#N/A</v>
      </c>
      <c r="P866" s="100" t="e">
        <f>AVERAGE(INDEX($H$5:$H$1012,M866):INDEX($H$5:$H$1012,N866))</f>
        <v>#N/A</v>
      </c>
      <c r="Q866" s="101" t="e">
        <f>AVERAGE(INDEX($I$5:$I$1012,M866):INDEX($I$5:$I$1012,N866))</f>
        <v>#N/A</v>
      </c>
    </row>
    <row r="867" spans="2:17" x14ac:dyDescent="0.25">
      <c r="B867" s="62">
        <v>41486</v>
      </c>
      <c r="C867" s="70">
        <v>31.84</v>
      </c>
      <c r="D867" s="69">
        <v>43898440</v>
      </c>
      <c r="E867" s="66" t="s">
        <v>81</v>
      </c>
      <c r="F867" s="16">
        <f t="shared" si="55"/>
        <v>146</v>
      </c>
      <c r="G867" s="67" cm="1">
        <f t="array" ref="G867">INDEX(Date,MATCH(ROWS($F$5:$F867),Helper,0))</f>
        <v>42527</v>
      </c>
      <c r="H867" s="85">
        <f>INDEX(Price,MATCH(ROWS($F$5:$F867),Helper,0))</f>
        <v>52.13</v>
      </c>
      <c r="I867" s="91">
        <f>INDEX(Volume,MATCH(ROWS($F$5:$F867),Helper,0))</f>
        <v>18137760</v>
      </c>
      <c r="J867" s="97">
        <f>ROWS($F$5:$F867)</f>
        <v>863</v>
      </c>
      <c r="M867" s="16" t="e">
        <f t="shared" si="56"/>
        <v>#N/A</v>
      </c>
      <c r="N867" s="16" t="e">
        <f t="shared" si="54"/>
        <v>#N/A</v>
      </c>
      <c r="O867" s="72" t="e">
        <f t="shared" ca="1" si="57"/>
        <v>#N/A</v>
      </c>
      <c r="P867" s="100" t="e">
        <f>AVERAGE(INDEX($H$5:$H$1012,M867):INDEX($H$5:$H$1012,N867))</f>
        <v>#N/A</v>
      </c>
      <c r="Q867" s="101" t="e">
        <f>AVERAGE(INDEX($I$5:$I$1012,M867):INDEX($I$5:$I$1012,N867))</f>
        <v>#N/A</v>
      </c>
    </row>
    <row r="868" spans="2:17" x14ac:dyDescent="0.25">
      <c r="B868" s="62">
        <v>41485</v>
      </c>
      <c r="C868" s="70">
        <v>31.85</v>
      </c>
      <c r="D868" s="69">
        <v>45799480</v>
      </c>
      <c r="E868" s="66" t="s">
        <v>81</v>
      </c>
      <c r="F868" s="16">
        <f t="shared" si="55"/>
        <v>145</v>
      </c>
      <c r="G868" s="67" cm="1">
        <f t="array" ref="G868">INDEX(Date,MATCH(ROWS($F$5:$F868),Helper,0))</f>
        <v>42528</v>
      </c>
      <c r="H868" s="85">
        <f>INDEX(Price,MATCH(ROWS($F$5:$F868),Helper,0))</f>
        <v>52.1</v>
      </c>
      <c r="I868" s="91">
        <f>INDEX(Volume,MATCH(ROWS($F$5:$F868),Helper,0))</f>
        <v>20798030</v>
      </c>
      <c r="J868" s="97">
        <f>ROWS($F$5:$F868)</f>
        <v>864</v>
      </c>
      <c r="M868" s="16" t="e">
        <f t="shared" si="56"/>
        <v>#N/A</v>
      </c>
      <c r="N868" s="16" t="e">
        <f t="shared" si="54"/>
        <v>#N/A</v>
      </c>
      <c r="O868" s="72" t="e">
        <f t="shared" ca="1" si="57"/>
        <v>#N/A</v>
      </c>
      <c r="P868" s="100" t="e">
        <f>AVERAGE(INDEX($H$5:$H$1012,M868):INDEX($H$5:$H$1012,N868))</f>
        <v>#N/A</v>
      </c>
      <c r="Q868" s="101" t="e">
        <f>AVERAGE(INDEX($I$5:$I$1012,M868):INDEX($I$5:$I$1012,N868))</f>
        <v>#N/A</v>
      </c>
    </row>
    <row r="869" spans="2:17" x14ac:dyDescent="0.25">
      <c r="B869" s="62">
        <v>41484</v>
      </c>
      <c r="C869" s="70">
        <v>31.54</v>
      </c>
      <c r="D869" s="69">
        <v>28870360</v>
      </c>
      <c r="E869" s="66" t="s">
        <v>81</v>
      </c>
      <c r="F869" s="16">
        <f t="shared" si="55"/>
        <v>144</v>
      </c>
      <c r="G869" s="67" cm="1">
        <f t="array" ref="G869">INDEX(Date,MATCH(ROWS($F$5:$F869),Helper,0))</f>
        <v>42529</v>
      </c>
      <c r="H869" s="85">
        <f>INDEX(Price,MATCH(ROWS($F$5:$F869),Helper,0))</f>
        <v>52.04</v>
      </c>
      <c r="I869" s="91">
        <f>INDEX(Volume,MATCH(ROWS($F$5:$F869),Helper,0))</f>
        <v>21127190</v>
      </c>
      <c r="J869" s="97">
        <f>ROWS($F$5:$F869)</f>
        <v>865</v>
      </c>
      <c r="M869" s="16" t="e">
        <f t="shared" si="56"/>
        <v>#N/A</v>
      </c>
      <c r="N869" s="16" t="e">
        <f t="shared" si="54"/>
        <v>#N/A</v>
      </c>
      <c r="O869" s="72" t="e">
        <f t="shared" ca="1" si="57"/>
        <v>#N/A</v>
      </c>
      <c r="P869" s="100" t="e">
        <f>AVERAGE(INDEX($H$5:$H$1012,M869):INDEX($H$5:$H$1012,N869))</f>
        <v>#N/A</v>
      </c>
      <c r="Q869" s="101" t="e">
        <f>AVERAGE(INDEX($I$5:$I$1012,M869):INDEX($I$5:$I$1012,N869))</f>
        <v>#N/A</v>
      </c>
    </row>
    <row r="870" spans="2:17" x14ac:dyDescent="0.25">
      <c r="B870" s="62">
        <v>41481</v>
      </c>
      <c r="C870" s="70">
        <v>31.62</v>
      </c>
      <c r="D870" s="69">
        <v>38631450</v>
      </c>
      <c r="E870" s="66" t="s">
        <v>81</v>
      </c>
      <c r="F870" s="16">
        <f t="shared" si="55"/>
        <v>143</v>
      </c>
      <c r="G870" s="67" cm="1">
        <f t="array" ref="G870">INDEX(Date,MATCH(ROWS($F$5:$F870),Helper,0))</f>
        <v>42530</v>
      </c>
      <c r="H870" s="85">
        <f>INDEX(Price,MATCH(ROWS($F$5:$F870),Helper,0))</f>
        <v>51.62</v>
      </c>
      <c r="I870" s="91">
        <f>INDEX(Volume,MATCH(ROWS($F$5:$F870),Helper,0))</f>
        <v>20303990</v>
      </c>
      <c r="J870" s="97">
        <f>ROWS($F$5:$F870)</f>
        <v>866</v>
      </c>
      <c r="M870" s="16" t="e">
        <f t="shared" si="56"/>
        <v>#N/A</v>
      </c>
      <c r="N870" s="16" t="e">
        <f t="shared" si="54"/>
        <v>#N/A</v>
      </c>
      <c r="O870" s="72" t="e">
        <f t="shared" ca="1" si="57"/>
        <v>#N/A</v>
      </c>
      <c r="P870" s="100" t="e">
        <f>AVERAGE(INDEX($H$5:$H$1012,M870):INDEX($H$5:$H$1012,N870))</f>
        <v>#N/A</v>
      </c>
      <c r="Q870" s="101" t="e">
        <f>AVERAGE(INDEX($I$5:$I$1012,M870):INDEX($I$5:$I$1012,N870))</f>
        <v>#N/A</v>
      </c>
    </row>
    <row r="871" spans="2:17" x14ac:dyDescent="0.25">
      <c r="B871" s="62">
        <v>41480</v>
      </c>
      <c r="C871" s="70">
        <v>31.39</v>
      </c>
      <c r="D871" s="69">
        <v>63206730</v>
      </c>
      <c r="E871" s="66" t="s">
        <v>81</v>
      </c>
      <c r="F871" s="16">
        <f t="shared" si="55"/>
        <v>142</v>
      </c>
      <c r="G871" s="67" cm="1">
        <f t="array" ref="G871">INDEX(Date,MATCH(ROWS($F$5:$F871),Helper,0))</f>
        <v>42531</v>
      </c>
      <c r="H871" s="85">
        <f>INDEX(Price,MATCH(ROWS($F$5:$F871),Helper,0))</f>
        <v>51.48</v>
      </c>
      <c r="I871" s="91">
        <f>INDEX(Volume,MATCH(ROWS($F$5:$F871),Helper,0))</f>
        <v>25833020</v>
      </c>
      <c r="J871" s="97">
        <f>ROWS($F$5:$F871)</f>
        <v>867</v>
      </c>
      <c r="M871" s="16" t="e">
        <f t="shared" si="56"/>
        <v>#N/A</v>
      </c>
      <c r="N871" s="16" t="e">
        <f t="shared" si="54"/>
        <v>#N/A</v>
      </c>
      <c r="O871" s="72" t="e">
        <f t="shared" ca="1" si="57"/>
        <v>#N/A</v>
      </c>
      <c r="P871" s="100" t="e">
        <f>AVERAGE(INDEX($H$5:$H$1012,M871):INDEX($H$5:$H$1012,N871))</f>
        <v>#N/A</v>
      </c>
      <c r="Q871" s="101" t="e">
        <f>AVERAGE(INDEX($I$5:$I$1012,M871):INDEX($I$5:$I$1012,N871))</f>
        <v>#N/A</v>
      </c>
    </row>
    <row r="872" spans="2:17" x14ac:dyDescent="0.25">
      <c r="B872" s="62">
        <v>41479</v>
      </c>
      <c r="C872" s="70">
        <v>31.96</v>
      </c>
      <c r="D872" s="69">
        <v>52798940</v>
      </c>
      <c r="E872" s="66" t="s">
        <v>81</v>
      </c>
      <c r="F872" s="16">
        <f t="shared" si="55"/>
        <v>141</v>
      </c>
      <c r="G872" s="67" cm="1">
        <f t="array" ref="G872">INDEX(Date,MATCH(ROWS($F$5:$F872),Helper,0))</f>
        <v>42534</v>
      </c>
      <c r="H872" s="85">
        <f>INDEX(Price,MATCH(ROWS($F$5:$F872),Helper,0))</f>
        <v>50.14</v>
      </c>
      <c r="I872" s="91">
        <f>INDEX(Volume,MATCH(ROWS($F$5:$F872),Helper,0))</f>
        <v>83206230</v>
      </c>
      <c r="J872" s="97">
        <f>ROWS($F$5:$F872)</f>
        <v>868</v>
      </c>
      <c r="M872" s="16" t="e">
        <f t="shared" si="56"/>
        <v>#N/A</v>
      </c>
      <c r="N872" s="16" t="e">
        <f t="shared" si="54"/>
        <v>#N/A</v>
      </c>
      <c r="O872" s="72" t="e">
        <f t="shared" ca="1" si="57"/>
        <v>#N/A</v>
      </c>
      <c r="P872" s="100" t="e">
        <f>AVERAGE(INDEX($H$5:$H$1012,M872):INDEX($H$5:$H$1012,N872))</f>
        <v>#N/A</v>
      </c>
      <c r="Q872" s="101" t="e">
        <f>AVERAGE(INDEX($I$5:$I$1012,M872):INDEX($I$5:$I$1012,N872))</f>
        <v>#N/A</v>
      </c>
    </row>
    <row r="873" spans="2:17" x14ac:dyDescent="0.25">
      <c r="B873" s="62">
        <v>41478</v>
      </c>
      <c r="C873" s="70">
        <v>31.82</v>
      </c>
      <c r="D873" s="69">
        <v>65809130</v>
      </c>
      <c r="E873" s="66" t="s">
        <v>81</v>
      </c>
      <c r="F873" s="16">
        <f t="shared" si="55"/>
        <v>140</v>
      </c>
      <c r="G873" s="67" cm="1">
        <f t="array" ref="G873">INDEX(Date,MATCH(ROWS($F$5:$F873),Helper,0))</f>
        <v>42535</v>
      </c>
      <c r="H873" s="85">
        <f>INDEX(Price,MATCH(ROWS($F$5:$F873),Helper,0))</f>
        <v>49.83</v>
      </c>
      <c r="I873" s="91">
        <f>INDEX(Volume,MATCH(ROWS($F$5:$F873),Helper,0))</f>
        <v>42568290</v>
      </c>
      <c r="J873" s="97">
        <f>ROWS($F$5:$F873)</f>
        <v>869</v>
      </c>
      <c r="M873" s="16" t="e">
        <f t="shared" si="56"/>
        <v>#N/A</v>
      </c>
      <c r="N873" s="16" t="e">
        <f t="shared" si="54"/>
        <v>#N/A</v>
      </c>
      <c r="O873" s="72" t="e">
        <f t="shared" ca="1" si="57"/>
        <v>#N/A</v>
      </c>
      <c r="P873" s="100" t="e">
        <f>AVERAGE(INDEX($H$5:$H$1012,M873):INDEX($H$5:$H$1012,N873))</f>
        <v>#N/A</v>
      </c>
      <c r="Q873" s="101" t="e">
        <f>AVERAGE(INDEX($I$5:$I$1012,M873):INDEX($I$5:$I$1012,N873))</f>
        <v>#N/A</v>
      </c>
    </row>
    <row r="874" spans="2:17" x14ac:dyDescent="0.25">
      <c r="B874" s="62">
        <v>41477</v>
      </c>
      <c r="C874" s="70">
        <v>32.01</v>
      </c>
      <c r="D874" s="69">
        <v>78966800</v>
      </c>
      <c r="E874" s="66" t="s">
        <v>81</v>
      </c>
      <c r="F874" s="16">
        <f t="shared" si="55"/>
        <v>139</v>
      </c>
      <c r="G874" s="67" cm="1">
        <f t="array" ref="G874">INDEX(Date,MATCH(ROWS($F$5:$F874),Helper,0))</f>
        <v>42536</v>
      </c>
      <c r="H874" s="85">
        <f>INDEX(Price,MATCH(ROWS($F$5:$F874),Helper,0))</f>
        <v>49.69</v>
      </c>
      <c r="I874" s="91">
        <f>INDEX(Volume,MATCH(ROWS($F$5:$F874),Helper,0))</f>
        <v>33718830</v>
      </c>
      <c r="J874" s="97">
        <f>ROWS($F$5:$F874)</f>
        <v>870</v>
      </c>
      <c r="M874" s="16" t="e">
        <f t="shared" si="56"/>
        <v>#N/A</v>
      </c>
      <c r="N874" s="16" t="e">
        <f t="shared" si="54"/>
        <v>#N/A</v>
      </c>
      <c r="O874" s="72" t="e">
        <f t="shared" ca="1" si="57"/>
        <v>#N/A</v>
      </c>
      <c r="P874" s="100" t="e">
        <f>AVERAGE(INDEX($H$5:$H$1012,M874):INDEX($H$5:$H$1012,N874))</f>
        <v>#N/A</v>
      </c>
      <c r="Q874" s="101" t="e">
        <f>AVERAGE(INDEX($I$5:$I$1012,M874):INDEX($I$5:$I$1012,N874))</f>
        <v>#N/A</v>
      </c>
    </row>
    <row r="875" spans="2:17" x14ac:dyDescent="0.25">
      <c r="B875" s="62">
        <v>41474</v>
      </c>
      <c r="C875" s="70">
        <v>31.4</v>
      </c>
      <c r="D875" s="69">
        <v>247534200</v>
      </c>
      <c r="E875" s="66" t="s">
        <v>81</v>
      </c>
      <c r="F875" s="16">
        <f t="shared" si="55"/>
        <v>138</v>
      </c>
      <c r="G875" s="67" cm="1">
        <f t="array" ref="G875">INDEX(Date,MATCH(ROWS($F$5:$F875),Helper,0))</f>
        <v>42537</v>
      </c>
      <c r="H875" s="85">
        <f>INDEX(Price,MATCH(ROWS($F$5:$F875),Helper,0))</f>
        <v>50.39</v>
      </c>
      <c r="I875" s="91">
        <f>INDEX(Volume,MATCH(ROWS($F$5:$F875),Helper,0))</f>
        <v>31104460</v>
      </c>
      <c r="J875" s="97">
        <f>ROWS($F$5:$F875)</f>
        <v>871</v>
      </c>
      <c r="M875" s="16" t="e">
        <f t="shared" si="56"/>
        <v>#N/A</v>
      </c>
      <c r="N875" s="16" t="e">
        <f t="shared" si="54"/>
        <v>#N/A</v>
      </c>
      <c r="O875" s="72" t="e">
        <f t="shared" ca="1" si="57"/>
        <v>#N/A</v>
      </c>
      <c r="P875" s="100" t="e">
        <f>AVERAGE(INDEX($H$5:$H$1012,M875):INDEX($H$5:$H$1012,N875))</f>
        <v>#N/A</v>
      </c>
      <c r="Q875" s="101" t="e">
        <f>AVERAGE(INDEX($I$5:$I$1012,M875):INDEX($I$5:$I$1012,N875))</f>
        <v>#N/A</v>
      </c>
    </row>
    <row r="876" spans="2:17" x14ac:dyDescent="0.25">
      <c r="B876" s="62">
        <v>41473</v>
      </c>
      <c r="C876" s="70">
        <v>35.44</v>
      </c>
      <c r="D876" s="69">
        <v>48522740</v>
      </c>
      <c r="E876" s="66" t="s">
        <v>81</v>
      </c>
      <c r="F876" s="16">
        <f t="shared" si="55"/>
        <v>137</v>
      </c>
      <c r="G876" s="67" cm="1">
        <f t="array" ref="G876">INDEX(Date,MATCH(ROWS($F$5:$F876),Helper,0))</f>
        <v>42538</v>
      </c>
      <c r="H876" s="85">
        <f>INDEX(Price,MATCH(ROWS($F$5:$F876),Helper,0))</f>
        <v>50.13</v>
      </c>
      <c r="I876" s="91">
        <f>INDEX(Volume,MATCH(ROWS($F$5:$F876),Helper,0))</f>
        <v>45675100</v>
      </c>
      <c r="J876" s="97">
        <f>ROWS($F$5:$F876)</f>
        <v>872</v>
      </c>
      <c r="M876" s="16" t="e">
        <f t="shared" si="56"/>
        <v>#N/A</v>
      </c>
      <c r="N876" s="16" t="e">
        <f t="shared" si="54"/>
        <v>#N/A</v>
      </c>
      <c r="O876" s="72" t="e">
        <f t="shared" ca="1" si="57"/>
        <v>#N/A</v>
      </c>
      <c r="P876" s="100" t="e">
        <f>AVERAGE(INDEX($H$5:$H$1012,M876):INDEX($H$5:$H$1012,N876))</f>
        <v>#N/A</v>
      </c>
      <c r="Q876" s="101" t="e">
        <f>AVERAGE(INDEX($I$5:$I$1012,M876):INDEX($I$5:$I$1012,N876))</f>
        <v>#N/A</v>
      </c>
    </row>
    <row r="877" spans="2:17" x14ac:dyDescent="0.25">
      <c r="B877" s="62">
        <v>41472</v>
      </c>
      <c r="C877" s="70">
        <v>35.74</v>
      </c>
      <c r="D877" s="69">
        <v>37280170</v>
      </c>
      <c r="E877" s="66" t="s">
        <v>81</v>
      </c>
      <c r="F877" s="16">
        <f t="shared" si="55"/>
        <v>136</v>
      </c>
      <c r="G877" s="67" cm="1">
        <f t="array" ref="G877">INDEX(Date,MATCH(ROWS($F$5:$F877),Helper,0))</f>
        <v>42541</v>
      </c>
      <c r="H877" s="85">
        <f>INDEX(Price,MATCH(ROWS($F$5:$F877),Helper,0))</f>
        <v>50.07</v>
      </c>
      <c r="I877" s="91">
        <f>INDEX(Volume,MATCH(ROWS($F$5:$F877),Helper,0))</f>
        <v>35597220</v>
      </c>
      <c r="J877" s="97">
        <f>ROWS($F$5:$F877)</f>
        <v>873</v>
      </c>
      <c r="M877" s="16" t="e">
        <f t="shared" si="56"/>
        <v>#N/A</v>
      </c>
      <c r="N877" s="16" t="e">
        <f t="shared" si="54"/>
        <v>#N/A</v>
      </c>
      <c r="O877" s="72" t="e">
        <f t="shared" ca="1" si="57"/>
        <v>#N/A</v>
      </c>
      <c r="P877" s="100" t="e">
        <f>AVERAGE(INDEX($H$5:$H$1012,M877):INDEX($H$5:$H$1012,N877))</f>
        <v>#N/A</v>
      </c>
      <c r="Q877" s="101" t="e">
        <f>AVERAGE(INDEX($I$5:$I$1012,M877):INDEX($I$5:$I$1012,N877))</f>
        <v>#N/A</v>
      </c>
    </row>
    <row r="878" spans="2:17" x14ac:dyDescent="0.25">
      <c r="B878" s="62">
        <v>41471</v>
      </c>
      <c r="C878" s="70">
        <v>36.270000000000003</v>
      </c>
      <c r="D878" s="69">
        <v>36378100</v>
      </c>
      <c r="E878" s="66" t="s">
        <v>81</v>
      </c>
      <c r="F878" s="16">
        <f t="shared" si="55"/>
        <v>135</v>
      </c>
      <c r="G878" s="67" cm="1">
        <f t="array" ref="G878">INDEX(Date,MATCH(ROWS($F$5:$F878),Helper,0))</f>
        <v>42542</v>
      </c>
      <c r="H878" s="85">
        <f>INDEX(Price,MATCH(ROWS($F$5:$F878),Helper,0))</f>
        <v>51.19</v>
      </c>
      <c r="I878" s="91">
        <f>INDEX(Volume,MATCH(ROWS($F$5:$F878),Helper,0))</f>
        <v>34075570</v>
      </c>
      <c r="J878" s="97">
        <f>ROWS($F$5:$F878)</f>
        <v>874</v>
      </c>
      <c r="M878" s="16" t="e">
        <f t="shared" si="56"/>
        <v>#N/A</v>
      </c>
      <c r="N878" s="16" t="e">
        <f t="shared" si="54"/>
        <v>#N/A</v>
      </c>
      <c r="O878" s="72" t="e">
        <f t="shared" ca="1" si="57"/>
        <v>#N/A</v>
      </c>
      <c r="P878" s="100" t="e">
        <f>AVERAGE(INDEX($H$5:$H$1012,M878):INDEX($H$5:$H$1012,N878))</f>
        <v>#N/A</v>
      </c>
      <c r="Q878" s="101" t="e">
        <f>AVERAGE(INDEX($I$5:$I$1012,M878):INDEX($I$5:$I$1012,N878))</f>
        <v>#N/A</v>
      </c>
    </row>
    <row r="879" spans="2:17" x14ac:dyDescent="0.25">
      <c r="B879" s="62">
        <v>41470</v>
      </c>
      <c r="C879" s="70">
        <v>36.17</v>
      </c>
      <c r="D879" s="69">
        <v>34137810</v>
      </c>
      <c r="E879" s="66" t="s">
        <v>81</v>
      </c>
      <c r="F879" s="16">
        <f t="shared" si="55"/>
        <v>134</v>
      </c>
      <c r="G879" s="67" cm="1">
        <f t="array" ref="G879">INDEX(Date,MATCH(ROWS($F$5:$F879),Helper,0))</f>
        <v>42543</v>
      </c>
      <c r="H879" s="85">
        <f>INDEX(Price,MATCH(ROWS($F$5:$F879),Helper,0))</f>
        <v>50.99</v>
      </c>
      <c r="I879" s="91">
        <f>INDEX(Volume,MATCH(ROWS($F$5:$F879),Helper,0))</f>
        <v>28801660</v>
      </c>
      <c r="J879" s="97">
        <f>ROWS($F$5:$F879)</f>
        <v>875</v>
      </c>
      <c r="M879" s="16" t="e">
        <f t="shared" si="56"/>
        <v>#N/A</v>
      </c>
      <c r="N879" s="16" t="e">
        <f t="shared" si="54"/>
        <v>#N/A</v>
      </c>
      <c r="O879" s="72" t="e">
        <f t="shared" ca="1" si="57"/>
        <v>#N/A</v>
      </c>
      <c r="P879" s="100" t="e">
        <f>AVERAGE(INDEX($H$5:$H$1012,M879):INDEX($H$5:$H$1012,N879))</f>
        <v>#N/A</v>
      </c>
      <c r="Q879" s="101" t="e">
        <f>AVERAGE(INDEX($I$5:$I$1012,M879):INDEX($I$5:$I$1012,N879))</f>
        <v>#N/A</v>
      </c>
    </row>
    <row r="880" spans="2:17" x14ac:dyDescent="0.25">
      <c r="B880" s="62">
        <v>41467</v>
      </c>
      <c r="C880" s="70">
        <v>35.67</v>
      </c>
      <c r="D880" s="69">
        <v>35500560</v>
      </c>
      <c r="E880" s="66" t="s">
        <v>81</v>
      </c>
      <c r="F880" s="16">
        <f t="shared" si="55"/>
        <v>133</v>
      </c>
      <c r="G880" s="67" cm="1">
        <f t="array" ref="G880">INDEX(Date,MATCH(ROWS($F$5:$F880),Helper,0))</f>
        <v>42544</v>
      </c>
      <c r="H880" s="85">
        <f>INDEX(Price,MATCH(ROWS($F$5:$F880),Helper,0))</f>
        <v>51.91</v>
      </c>
      <c r="I880" s="91">
        <f>INDEX(Volume,MATCH(ROWS($F$5:$F880),Helper,0))</f>
        <v>28960330</v>
      </c>
      <c r="J880" s="97">
        <f>ROWS($F$5:$F880)</f>
        <v>876</v>
      </c>
      <c r="M880" s="16" t="e">
        <f t="shared" si="56"/>
        <v>#N/A</v>
      </c>
      <c r="N880" s="16" t="e">
        <f t="shared" si="54"/>
        <v>#N/A</v>
      </c>
      <c r="O880" s="72" t="e">
        <f t="shared" ca="1" si="57"/>
        <v>#N/A</v>
      </c>
      <c r="P880" s="100" t="e">
        <f>AVERAGE(INDEX($H$5:$H$1012,M880):INDEX($H$5:$H$1012,N880))</f>
        <v>#N/A</v>
      </c>
      <c r="Q880" s="101" t="e">
        <f>AVERAGE(INDEX($I$5:$I$1012,M880):INDEX($I$5:$I$1012,N880))</f>
        <v>#N/A</v>
      </c>
    </row>
    <row r="881" spans="2:17" x14ac:dyDescent="0.25">
      <c r="B881" s="62">
        <v>41466</v>
      </c>
      <c r="C881" s="70">
        <v>35.685000000000002</v>
      </c>
      <c r="D881" s="69">
        <v>53608830</v>
      </c>
      <c r="E881" s="66" t="s">
        <v>81</v>
      </c>
      <c r="F881" s="16">
        <f t="shared" si="55"/>
        <v>132</v>
      </c>
      <c r="G881" s="67" cm="1">
        <f t="array" ref="G881">INDEX(Date,MATCH(ROWS($F$5:$F881),Helper,0))</f>
        <v>42545</v>
      </c>
      <c r="H881" s="85">
        <f>INDEX(Price,MATCH(ROWS($F$5:$F881),Helper,0))</f>
        <v>49.83</v>
      </c>
      <c r="I881" s="91">
        <f>INDEX(Volume,MATCH(ROWS($F$5:$F881),Helper,0))</f>
        <v>133456500</v>
      </c>
      <c r="J881" s="97">
        <f>ROWS($F$5:$F881)</f>
        <v>877</v>
      </c>
      <c r="M881" s="16" t="e">
        <f t="shared" si="56"/>
        <v>#N/A</v>
      </c>
      <c r="N881" s="16" t="e">
        <f t="shared" si="54"/>
        <v>#N/A</v>
      </c>
      <c r="O881" s="72" t="e">
        <f t="shared" ca="1" si="57"/>
        <v>#N/A</v>
      </c>
      <c r="P881" s="100" t="e">
        <f>AVERAGE(INDEX($H$5:$H$1012,M881):INDEX($H$5:$H$1012,N881))</f>
        <v>#N/A</v>
      </c>
      <c r="Q881" s="101" t="e">
        <f>AVERAGE(INDEX($I$5:$I$1012,M881):INDEX($I$5:$I$1012,N881))</f>
        <v>#N/A</v>
      </c>
    </row>
    <row r="882" spans="2:17" x14ac:dyDescent="0.25">
      <c r="B882" s="62">
        <v>41465</v>
      </c>
      <c r="C882" s="70">
        <v>34.700000000000003</v>
      </c>
      <c r="D882" s="69">
        <v>29844420</v>
      </c>
      <c r="E882" s="66" t="s">
        <v>81</v>
      </c>
      <c r="F882" s="16">
        <f t="shared" si="55"/>
        <v>131</v>
      </c>
      <c r="G882" s="67" cm="1">
        <f t="array" ref="G882">INDEX(Date,MATCH(ROWS($F$5:$F882),Helper,0))</f>
        <v>42548</v>
      </c>
      <c r="H882" s="85">
        <f>INDEX(Price,MATCH(ROWS($F$5:$F882),Helper,0))</f>
        <v>48.43</v>
      </c>
      <c r="I882" s="91">
        <f>INDEX(Volume,MATCH(ROWS($F$5:$F882),Helper,0))</f>
        <v>50308070</v>
      </c>
      <c r="J882" s="97">
        <f>ROWS($F$5:$F882)</f>
        <v>878</v>
      </c>
      <c r="M882" s="16" t="e">
        <f t="shared" si="56"/>
        <v>#N/A</v>
      </c>
      <c r="N882" s="16" t="e">
        <f t="shared" si="54"/>
        <v>#N/A</v>
      </c>
      <c r="O882" s="72" t="e">
        <f t="shared" ca="1" si="57"/>
        <v>#N/A</v>
      </c>
      <c r="P882" s="100" t="e">
        <f>AVERAGE(INDEX($H$5:$H$1012,M882):INDEX($H$5:$H$1012,N882))</f>
        <v>#N/A</v>
      </c>
      <c r="Q882" s="101" t="e">
        <f>AVERAGE(INDEX($I$5:$I$1012,M882):INDEX($I$5:$I$1012,N882))</f>
        <v>#N/A</v>
      </c>
    </row>
    <row r="883" spans="2:17" x14ac:dyDescent="0.25">
      <c r="B883" s="62">
        <v>41464</v>
      </c>
      <c r="C883" s="70">
        <v>34.35</v>
      </c>
      <c r="D883" s="69">
        <v>25318500</v>
      </c>
      <c r="E883" s="66" t="s">
        <v>81</v>
      </c>
      <c r="F883" s="16">
        <f t="shared" si="55"/>
        <v>130</v>
      </c>
      <c r="G883" s="67" cm="1">
        <f t="array" ref="G883">INDEX(Date,MATCH(ROWS($F$5:$F883),Helper,0))</f>
        <v>42549</v>
      </c>
      <c r="H883" s="85">
        <f>INDEX(Price,MATCH(ROWS($F$5:$F883),Helper,0))</f>
        <v>49.44</v>
      </c>
      <c r="I883" s="91">
        <f>INDEX(Volume,MATCH(ROWS($F$5:$F883),Helper,0))</f>
        <v>38132040</v>
      </c>
      <c r="J883" s="97">
        <f>ROWS($F$5:$F883)</f>
        <v>879</v>
      </c>
      <c r="M883" s="16" t="e">
        <f t="shared" si="56"/>
        <v>#N/A</v>
      </c>
      <c r="N883" s="16" t="e">
        <f t="shared" si="54"/>
        <v>#N/A</v>
      </c>
      <c r="O883" s="72" t="e">
        <f t="shared" ca="1" si="57"/>
        <v>#N/A</v>
      </c>
      <c r="P883" s="100" t="e">
        <f>AVERAGE(INDEX($H$5:$H$1012,M883):INDEX($H$5:$H$1012,N883))</f>
        <v>#N/A</v>
      </c>
      <c r="Q883" s="101" t="e">
        <f>AVERAGE(INDEX($I$5:$I$1012,M883):INDEX($I$5:$I$1012,N883))</f>
        <v>#N/A</v>
      </c>
    </row>
    <row r="884" spans="2:17" x14ac:dyDescent="0.25">
      <c r="B884" s="62">
        <v>41463</v>
      </c>
      <c r="C884" s="70">
        <v>34.325000000000003</v>
      </c>
      <c r="D884" s="69">
        <v>32357160</v>
      </c>
      <c r="E884" s="66" t="s">
        <v>81</v>
      </c>
      <c r="F884" s="16">
        <f t="shared" si="55"/>
        <v>129</v>
      </c>
      <c r="G884" s="67" cm="1">
        <f t="array" ref="G884">INDEX(Date,MATCH(ROWS($F$5:$F884),Helper,0))</f>
        <v>42550</v>
      </c>
      <c r="H884" s="85">
        <f>INDEX(Price,MATCH(ROWS($F$5:$F884),Helper,0))</f>
        <v>50.54</v>
      </c>
      <c r="I884" s="91">
        <f>INDEX(Volume,MATCH(ROWS($F$5:$F884),Helper,0))</f>
        <v>31287260</v>
      </c>
      <c r="J884" s="97">
        <f>ROWS($F$5:$F884)</f>
        <v>880</v>
      </c>
      <c r="M884" s="16" t="e">
        <f t="shared" si="56"/>
        <v>#N/A</v>
      </c>
      <c r="N884" s="16" t="e">
        <f t="shared" si="54"/>
        <v>#N/A</v>
      </c>
      <c r="O884" s="72" t="e">
        <f t="shared" ca="1" si="57"/>
        <v>#N/A</v>
      </c>
      <c r="P884" s="100" t="e">
        <f>AVERAGE(INDEX($H$5:$H$1012,M884):INDEX($H$5:$H$1012,N884))</f>
        <v>#N/A</v>
      </c>
      <c r="Q884" s="101" t="e">
        <f>AVERAGE(INDEX($I$5:$I$1012,M884):INDEX($I$5:$I$1012,N884))</f>
        <v>#N/A</v>
      </c>
    </row>
    <row r="885" spans="2:17" x14ac:dyDescent="0.25">
      <c r="B885" s="62">
        <v>41460</v>
      </c>
      <c r="C885" s="70">
        <v>34.21</v>
      </c>
      <c r="D885" s="69">
        <v>26085600</v>
      </c>
      <c r="E885" s="66" t="s">
        <v>81</v>
      </c>
      <c r="F885" s="16">
        <f t="shared" si="55"/>
        <v>128</v>
      </c>
      <c r="G885" s="67" cm="1">
        <f t="array" ref="G885">INDEX(Date,MATCH(ROWS($F$5:$F885),Helper,0))</f>
        <v>42551</v>
      </c>
      <c r="H885" s="85">
        <f>INDEX(Price,MATCH(ROWS($F$5:$F885),Helper,0))</f>
        <v>51.17</v>
      </c>
      <c r="I885" s="91">
        <f>INDEX(Volume,MATCH(ROWS($F$5:$F885),Helper,0))</f>
        <v>28524020</v>
      </c>
      <c r="J885" s="97">
        <f>ROWS($F$5:$F885)</f>
        <v>881</v>
      </c>
      <c r="M885" s="16" t="e">
        <f t="shared" si="56"/>
        <v>#N/A</v>
      </c>
      <c r="N885" s="16" t="e">
        <f t="shared" si="54"/>
        <v>#N/A</v>
      </c>
      <c r="O885" s="72" t="e">
        <f t="shared" ca="1" si="57"/>
        <v>#N/A</v>
      </c>
      <c r="P885" s="100" t="e">
        <f>AVERAGE(INDEX($H$5:$H$1012,M885):INDEX($H$5:$H$1012,N885))</f>
        <v>#N/A</v>
      </c>
      <c r="Q885" s="101" t="e">
        <f>AVERAGE(INDEX($I$5:$I$1012,M885):INDEX($I$5:$I$1012,N885))</f>
        <v>#N/A</v>
      </c>
    </row>
    <row r="886" spans="2:17" x14ac:dyDescent="0.25">
      <c r="B886" s="62">
        <v>41458</v>
      </c>
      <c r="C886" s="70">
        <v>34.01</v>
      </c>
      <c r="D886" s="69">
        <v>15994380</v>
      </c>
      <c r="E886" s="66" t="s">
        <v>81</v>
      </c>
      <c r="F886" s="16">
        <f t="shared" si="55"/>
        <v>127</v>
      </c>
      <c r="G886" s="67" cm="1">
        <f t="array" ref="G886">INDEX(Date,MATCH(ROWS($F$5:$F886),Helper,0))</f>
        <v>42552</v>
      </c>
      <c r="H886" s="85">
        <f>INDEX(Price,MATCH(ROWS($F$5:$F886),Helper,0))</f>
        <v>51.16</v>
      </c>
      <c r="I886" s="91">
        <f>INDEX(Volume,MATCH(ROWS($F$5:$F886),Helper,0))</f>
        <v>21398770</v>
      </c>
      <c r="J886" s="97">
        <f>ROWS($F$5:$F886)</f>
        <v>882</v>
      </c>
      <c r="M886" s="16" t="e">
        <f t="shared" si="56"/>
        <v>#N/A</v>
      </c>
      <c r="N886" s="16" t="e">
        <f t="shared" si="54"/>
        <v>#N/A</v>
      </c>
      <c r="O886" s="72" t="e">
        <f t="shared" ca="1" si="57"/>
        <v>#N/A</v>
      </c>
      <c r="P886" s="100" t="e">
        <f>AVERAGE(INDEX($H$5:$H$1012,M886):INDEX($H$5:$H$1012,N886))</f>
        <v>#N/A</v>
      </c>
      <c r="Q886" s="101" t="e">
        <f>AVERAGE(INDEX($I$5:$I$1012,M886):INDEX($I$5:$I$1012,N886))</f>
        <v>#N/A</v>
      </c>
    </row>
    <row r="887" spans="2:17" x14ac:dyDescent="0.25">
      <c r="B887" s="62">
        <v>41457</v>
      </c>
      <c r="C887" s="70">
        <v>33.94</v>
      </c>
      <c r="D887" s="69">
        <v>37629320</v>
      </c>
      <c r="E887" s="66" t="s">
        <v>81</v>
      </c>
      <c r="F887" s="16">
        <f t="shared" si="55"/>
        <v>126</v>
      </c>
      <c r="G887" s="67" cm="1">
        <f t="array" ref="G887">INDEX(Date,MATCH(ROWS($F$5:$F887),Helper,0))</f>
        <v>42556</v>
      </c>
      <c r="H887" s="85">
        <f>INDEX(Price,MATCH(ROWS($F$5:$F887),Helper,0))</f>
        <v>51.17</v>
      </c>
      <c r="I887" s="91">
        <f>INDEX(Volume,MATCH(ROWS($F$5:$F887),Helper,0))</f>
        <v>24781550</v>
      </c>
      <c r="J887" s="97">
        <f>ROWS($F$5:$F887)</f>
        <v>883</v>
      </c>
      <c r="M887" s="16" t="e">
        <f t="shared" si="56"/>
        <v>#N/A</v>
      </c>
      <c r="N887" s="16" t="e">
        <f t="shared" si="54"/>
        <v>#N/A</v>
      </c>
      <c r="O887" s="72" t="e">
        <f t="shared" ca="1" si="57"/>
        <v>#N/A</v>
      </c>
      <c r="P887" s="100" t="e">
        <f>AVERAGE(INDEX($H$5:$H$1012,M887):INDEX($H$5:$H$1012,N887))</f>
        <v>#N/A</v>
      </c>
      <c r="Q887" s="101" t="e">
        <f>AVERAGE(INDEX($I$5:$I$1012,M887):INDEX($I$5:$I$1012,N887))</f>
        <v>#N/A</v>
      </c>
    </row>
    <row r="888" spans="2:17" x14ac:dyDescent="0.25">
      <c r="B888" s="62">
        <v>41456</v>
      </c>
      <c r="C888" s="70">
        <v>34.36</v>
      </c>
      <c r="D888" s="69">
        <v>31053200</v>
      </c>
      <c r="E888" s="66" t="s">
        <v>81</v>
      </c>
      <c r="F888" s="16">
        <f t="shared" si="55"/>
        <v>125</v>
      </c>
      <c r="G888" s="67" cm="1">
        <f t="array" ref="G888">INDEX(Date,MATCH(ROWS($F$5:$F888),Helper,0))</f>
        <v>42557</v>
      </c>
      <c r="H888" s="85">
        <f>INDEX(Price,MATCH(ROWS($F$5:$F888),Helper,0))</f>
        <v>51.38</v>
      </c>
      <c r="I888" s="91">
        <f>INDEX(Volume,MATCH(ROWS($F$5:$F888),Helper,0))</f>
        <v>28165990</v>
      </c>
      <c r="J888" s="97">
        <f>ROWS($F$5:$F888)</f>
        <v>884</v>
      </c>
      <c r="M888" s="16" t="e">
        <f t="shared" si="56"/>
        <v>#N/A</v>
      </c>
      <c r="N888" s="16" t="e">
        <f t="shared" si="54"/>
        <v>#N/A</v>
      </c>
      <c r="O888" s="72" t="e">
        <f t="shared" ca="1" si="57"/>
        <v>#N/A</v>
      </c>
      <c r="P888" s="100" t="e">
        <f>AVERAGE(INDEX($H$5:$H$1012,M888):INDEX($H$5:$H$1012,N888))</f>
        <v>#N/A</v>
      </c>
      <c r="Q888" s="101" t="e">
        <f>AVERAGE(INDEX($I$5:$I$1012,M888):INDEX($I$5:$I$1012,N888))</f>
        <v>#N/A</v>
      </c>
    </row>
    <row r="889" spans="2:17" x14ac:dyDescent="0.25">
      <c r="B889" s="62">
        <v>41453</v>
      </c>
      <c r="C889" s="70">
        <v>34.545000000000002</v>
      </c>
      <c r="D889" s="69">
        <v>65544350</v>
      </c>
      <c r="E889" s="66" t="s">
        <v>81</v>
      </c>
      <c r="F889" s="16">
        <f t="shared" si="55"/>
        <v>124</v>
      </c>
      <c r="G889" s="67" cm="1">
        <f t="array" ref="G889">INDEX(Date,MATCH(ROWS($F$5:$F889),Helper,0))</f>
        <v>42558</v>
      </c>
      <c r="H889" s="85">
        <f>INDEX(Price,MATCH(ROWS($F$5:$F889),Helper,0))</f>
        <v>51.38</v>
      </c>
      <c r="I889" s="91">
        <f>INDEX(Volume,MATCH(ROWS($F$5:$F889),Helper,0))</f>
        <v>19582210</v>
      </c>
      <c r="J889" s="97">
        <f>ROWS($F$5:$F889)</f>
        <v>885</v>
      </c>
      <c r="M889" s="16" t="e">
        <f t="shared" si="56"/>
        <v>#N/A</v>
      </c>
      <c r="N889" s="16" t="e">
        <f t="shared" si="54"/>
        <v>#N/A</v>
      </c>
      <c r="O889" s="72" t="e">
        <f t="shared" ca="1" si="57"/>
        <v>#N/A</v>
      </c>
      <c r="P889" s="100" t="e">
        <f>AVERAGE(INDEX($H$5:$H$1012,M889):INDEX($H$5:$H$1012,N889))</f>
        <v>#N/A</v>
      </c>
      <c r="Q889" s="101" t="e">
        <f>AVERAGE(INDEX($I$5:$I$1012,M889):INDEX($I$5:$I$1012,N889))</f>
        <v>#N/A</v>
      </c>
    </row>
    <row r="890" spans="2:17" x14ac:dyDescent="0.25">
      <c r="B890" s="62">
        <v>41452</v>
      </c>
      <c r="C890" s="70">
        <v>34.619999999999997</v>
      </c>
      <c r="D890" s="69">
        <v>28989490</v>
      </c>
      <c r="E890" s="66" t="s">
        <v>81</v>
      </c>
      <c r="F890" s="16">
        <f t="shared" si="55"/>
        <v>123</v>
      </c>
      <c r="G890" s="67" cm="1">
        <f t="array" ref="G890">INDEX(Date,MATCH(ROWS($F$5:$F890),Helper,0))</f>
        <v>42559</v>
      </c>
      <c r="H890" s="85">
        <f>INDEX(Price,MATCH(ROWS($F$5:$F890),Helper,0))</f>
        <v>52.3</v>
      </c>
      <c r="I890" s="91">
        <f>INDEX(Volume,MATCH(ROWS($F$5:$F890),Helper,0))</f>
        <v>28390820</v>
      </c>
      <c r="J890" s="97">
        <f>ROWS($F$5:$F890)</f>
        <v>886</v>
      </c>
      <c r="M890" s="16" t="e">
        <f t="shared" si="56"/>
        <v>#N/A</v>
      </c>
      <c r="N890" s="16" t="e">
        <f t="shared" si="54"/>
        <v>#N/A</v>
      </c>
      <c r="O890" s="72" t="e">
        <f t="shared" ca="1" si="57"/>
        <v>#N/A</v>
      </c>
      <c r="P890" s="100" t="e">
        <f>AVERAGE(INDEX($H$5:$H$1012,M890):INDEX($H$5:$H$1012,N890))</f>
        <v>#N/A</v>
      </c>
      <c r="Q890" s="101" t="e">
        <f>AVERAGE(INDEX($I$5:$I$1012,M890):INDEX($I$5:$I$1012,N890))</f>
        <v>#N/A</v>
      </c>
    </row>
    <row r="891" spans="2:17" x14ac:dyDescent="0.25">
      <c r="B891" s="62">
        <v>41451</v>
      </c>
      <c r="C891" s="70">
        <v>34.35</v>
      </c>
      <c r="D891" s="69">
        <v>48665440</v>
      </c>
      <c r="E891" s="66" t="s">
        <v>81</v>
      </c>
      <c r="F891" s="16">
        <f t="shared" si="55"/>
        <v>122</v>
      </c>
      <c r="G891" s="67" cm="1">
        <f t="array" ref="G891">INDEX(Date,MATCH(ROWS($F$5:$F891),Helper,0))</f>
        <v>42562</v>
      </c>
      <c r="H891" s="85">
        <f>INDEX(Price,MATCH(ROWS($F$5:$F891),Helper,0))</f>
        <v>52.59</v>
      </c>
      <c r="I891" s="91">
        <f>INDEX(Volume,MATCH(ROWS($F$5:$F891),Helper,0))</f>
        <v>21894550</v>
      </c>
      <c r="J891" s="97">
        <f>ROWS($F$5:$F891)</f>
        <v>887</v>
      </c>
      <c r="M891" s="16" t="e">
        <f t="shared" si="56"/>
        <v>#N/A</v>
      </c>
      <c r="N891" s="16" t="e">
        <f t="shared" si="54"/>
        <v>#N/A</v>
      </c>
      <c r="O891" s="72" t="e">
        <f t="shared" ca="1" si="57"/>
        <v>#N/A</v>
      </c>
      <c r="P891" s="100" t="e">
        <f>AVERAGE(INDEX($H$5:$H$1012,M891):INDEX($H$5:$H$1012,N891))</f>
        <v>#N/A</v>
      </c>
      <c r="Q891" s="101" t="e">
        <f>AVERAGE(INDEX($I$5:$I$1012,M891):INDEX($I$5:$I$1012,N891))</f>
        <v>#N/A</v>
      </c>
    </row>
    <row r="892" spans="2:17" x14ac:dyDescent="0.25">
      <c r="B892" s="62">
        <v>41450</v>
      </c>
      <c r="C892" s="70">
        <v>33.67</v>
      </c>
      <c r="D892" s="69">
        <v>44050890</v>
      </c>
      <c r="E892" s="66" t="s">
        <v>81</v>
      </c>
      <c r="F892" s="16">
        <f t="shared" si="55"/>
        <v>121</v>
      </c>
      <c r="G892" s="67" cm="1">
        <f t="array" ref="G892">INDEX(Date,MATCH(ROWS($F$5:$F892),Helper,0))</f>
        <v>42563</v>
      </c>
      <c r="H892" s="85">
        <f>INDEX(Price,MATCH(ROWS($F$5:$F892),Helper,0))</f>
        <v>53.21</v>
      </c>
      <c r="I892" s="91">
        <f>INDEX(Volume,MATCH(ROWS($F$5:$F892),Helper,0))</f>
        <v>27312600</v>
      </c>
      <c r="J892" s="97">
        <f>ROWS($F$5:$F892)</f>
        <v>888</v>
      </c>
      <c r="M892" s="16" t="e">
        <f t="shared" si="56"/>
        <v>#N/A</v>
      </c>
      <c r="N892" s="16" t="e">
        <f t="shared" si="54"/>
        <v>#N/A</v>
      </c>
      <c r="O892" s="72" t="e">
        <f t="shared" ca="1" si="57"/>
        <v>#N/A</v>
      </c>
      <c r="P892" s="100" t="e">
        <f>AVERAGE(INDEX($H$5:$H$1012,M892):INDEX($H$5:$H$1012,N892))</f>
        <v>#N/A</v>
      </c>
      <c r="Q892" s="101" t="e">
        <f>AVERAGE(INDEX($I$5:$I$1012,M892):INDEX($I$5:$I$1012,N892))</f>
        <v>#N/A</v>
      </c>
    </row>
    <row r="893" spans="2:17" x14ac:dyDescent="0.25">
      <c r="B893" s="62">
        <v>41449</v>
      </c>
      <c r="C893" s="70">
        <v>33.715000000000003</v>
      </c>
      <c r="D893" s="69">
        <v>56104910</v>
      </c>
      <c r="E893" s="66" t="s">
        <v>81</v>
      </c>
      <c r="F893" s="16">
        <f t="shared" si="55"/>
        <v>120</v>
      </c>
      <c r="G893" s="67" cm="1">
        <f t="array" ref="G893">INDEX(Date,MATCH(ROWS($F$5:$F893),Helper,0))</f>
        <v>42564</v>
      </c>
      <c r="H893" s="85">
        <f>INDEX(Price,MATCH(ROWS($F$5:$F893),Helper,0))</f>
        <v>53.51</v>
      </c>
      <c r="I893" s="91">
        <f>INDEX(Volume,MATCH(ROWS($F$5:$F893),Helper,0))</f>
        <v>25334860</v>
      </c>
      <c r="J893" s="97">
        <f>ROWS($F$5:$F893)</f>
        <v>889</v>
      </c>
      <c r="M893" s="16" t="e">
        <f t="shared" si="56"/>
        <v>#N/A</v>
      </c>
      <c r="N893" s="16" t="e">
        <f t="shared" si="54"/>
        <v>#N/A</v>
      </c>
      <c r="O893" s="72" t="e">
        <f t="shared" ca="1" si="57"/>
        <v>#N/A</v>
      </c>
      <c r="P893" s="100" t="e">
        <f>AVERAGE(INDEX($H$5:$H$1012,M893):INDEX($H$5:$H$1012,N893))</f>
        <v>#N/A</v>
      </c>
      <c r="Q893" s="101" t="e">
        <f>AVERAGE(INDEX($I$5:$I$1012,M893):INDEX($I$5:$I$1012,N893))</f>
        <v>#N/A</v>
      </c>
    </row>
    <row r="894" spans="2:17" x14ac:dyDescent="0.25">
      <c r="B894" s="62">
        <v>41446</v>
      </c>
      <c r="C894" s="70">
        <v>33.265000000000001</v>
      </c>
      <c r="D894" s="69">
        <v>85337340</v>
      </c>
      <c r="E894" s="66" t="s">
        <v>81</v>
      </c>
      <c r="F894" s="16">
        <f t="shared" si="55"/>
        <v>119</v>
      </c>
      <c r="G894" s="67" cm="1">
        <f t="array" ref="G894">INDEX(Date,MATCH(ROWS($F$5:$F894),Helper,0))</f>
        <v>42565</v>
      </c>
      <c r="H894" s="85">
        <f>INDEX(Price,MATCH(ROWS($F$5:$F894),Helper,0))</f>
        <v>53.74</v>
      </c>
      <c r="I894" s="91">
        <f>INDEX(Volume,MATCH(ROWS($F$5:$F894),Helper,0))</f>
        <v>24535370</v>
      </c>
      <c r="J894" s="97">
        <f>ROWS($F$5:$F894)</f>
        <v>890</v>
      </c>
      <c r="M894" s="16" t="e">
        <f t="shared" si="56"/>
        <v>#N/A</v>
      </c>
      <c r="N894" s="16" t="e">
        <f t="shared" si="54"/>
        <v>#N/A</v>
      </c>
      <c r="O894" s="72" t="e">
        <f t="shared" ca="1" si="57"/>
        <v>#N/A</v>
      </c>
      <c r="P894" s="100" t="e">
        <f>AVERAGE(INDEX($H$5:$H$1012,M894):INDEX($H$5:$H$1012,N894))</f>
        <v>#N/A</v>
      </c>
      <c r="Q894" s="101" t="e">
        <f>AVERAGE(INDEX($I$5:$I$1012,M894):INDEX($I$5:$I$1012,N894))</f>
        <v>#N/A</v>
      </c>
    </row>
    <row r="895" spans="2:17" x14ac:dyDescent="0.25">
      <c r="B895" s="62">
        <v>41445</v>
      </c>
      <c r="C895" s="70">
        <v>33.49</v>
      </c>
      <c r="D895" s="69">
        <v>52536420</v>
      </c>
      <c r="E895" s="66" t="s">
        <v>81</v>
      </c>
      <c r="F895" s="16">
        <f t="shared" si="55"/>
        <v>118</v>
      </c>
      <c r="G895" s="67" cm="1">
        <f t="array" ref="G895">INDEX(Date,MATCH(ROWS($F$5:$F895),Helper,0))</f>
        <v>42566</v>
      </c>
      <c r="H895" s="85">
        <f>INDEX(Price,MATCH(ROWS($F$5:$F895),Helper,0))</f>
        <v>53.7</v>
      </c>
      <c r="I895" s="91">
        <f>INDEX(Volume,MATCH(ROWS($F$5:$F895),Helper,0))</f>
        <v>31986450</v>
      </c>
      <c r="J895" s="97">
        <f>ROWS($F$5:$F895)</f>
        <v>891</v>
      </c>
      <c r="M895" s="16" t="e">
        <f t="shared" si="56"/>
        <v>#N/A</v>
      </c>
      <c r="N895" s="16" t="e">
        <f t="shared" si="54"/>
        <v>#N/A</v>
      </c>
      <c r="O895" s="72" t="e">
        <f t="shared" ca="1" si="57"/>
        <v>#N/A</v>
      </c>
      <c r="P895" s="100" t="e">
        <f>AVERAGE(INDEX($H$5:$H$1012,M895):INDEX($H$5:$H$1012,N895))</f>
        <v>#N/A</v>
      </c>
      <c r="Q895" s="101" t="e">
        <f>AVERAGE(INDEX($I$5:$I$1012,M895):INDEX($I$5:$I$1012,N895))</f>
        <v>#N/A</v>
      </c>
    </row>
    <row r="896" spans="2:17" x14ac:dyDescent="0.25">
      <c r="B896" s="62">
        <v>41444</v>
      </c>
      <c r="C896" s="70">
        <v>34.590000000000003</v>
      </c>
      <c r="D896" s="69">
        <v>30810410</v>
      </c>
      <c r="E896" s="66" t="s">
        <v>81</v>
      </c>
      <c r="F896" s="16">
        <f t="shared" si="55"/>
        <v>117</v>
      </c>
      <c r="G896" s="67" cm="1">
        <f t="array" ref="G896">INDEX(Date,MATCH(ROWS($F$5:$F896),Helper,0))</f>
        <v>42569</v>
      </c>
      <c r="H896" s="85">
        <f>INDEX(Price,MATCH(ROWS($F$5:$F896),Helper,0))</f>
        <v>53.96</v>
      </c>
      <c r="I896" s="91">
        <f>INDEX(Volume,MATCH(ROWS($F$5:$F896),Helper,0))</f>
        <v>31087650</v>
      </c>
      <c r="J896" s="97">
        <f>ROWS($F$5:$F896)</f>
        <v>892</v>
      </c>
      <c r="M896" s="16" t="e">
        <f t="shared" si="56"/>
        <v>#N/A</v>
      </c>
      <c r="N896" s="16" t="e">
        <f t="shared" si="54"/>
        <v>#N/A</v>
      </c>
      <c r="O896" s="72" t="e">
        <f t="shared" ca="1" si="57"/>
        <v>#N/A</v>
      </c>
      <c r="P896" s="100" t="e">
        <f>AVERAGE(INDEX($H$5:$H$1012,M896):INDEX($H$5:$H$1012,N896))</f>
        <v>#N/A</v>
      </c>
      <c r="Q896" s="101" t="e">
        <f>AVERAGE(INDEX($I$5:$I$1012,M896):INDEX($I$5:$I$1012,N896))</f>
        <v>#N/A</v>
      </c>
    </row>
    <row r="897" spans="2:17" x14ac:dyDescent="0.25">
      <c r="B897" s="62">
        <v>41443</v>
      </c>
      <c r="C897" s="70">
        <v>34.979999999999997</v>
      </c>
      <c r="D897" s="69">
        <v>28193470</v>
      </c>
      <c r="E897" s="66" t="s">
        <v>81</v>
      </c>
      <c r="F897" s="16">
        <f t="shared" si="55"/>
        <v>116</v>
      </c>
      <c r="G897" s="67" cm="1">
        <f t="array" ref="G897">INDEX(Date,MATCH(ROWS($F$5:$F897),Helper,0))</f>
        <v>42570</v>
      </c>
      <c r="H897" s="85">
        <f>INDEX(Price,MATCH(ROWS($F$5:$F897),Helper,0))</f>
        <v>53.09</v>
      </c>
      <c r="I897" s="91">
        <f>INDEX(Volume,MATCH(ROWS($F$5:$F897),Helper,0))</f>
        <v>51870970</v>
      </c>
      <c r="J897" s="97">
        <f>ROWS($F$5:$F897)</f>
        <v>893</v>
      </c>
      <c r="M897" s="16" t="e">
        <f t="shared" si="56"/>
        <v>#N/A</v>
      </c>
      <c r="N897" s="16" t="e">
        <f t="shared" si="54"/>
        <v>#N/A</v>
      </c>
      <c r="O897" s="72" t="e">
        <f t="shared" ca="1" si="57"/>
        <v>#N/A</v>
      </c>
      <c r="P897" s="100" t="e">
        <f>AVERAGE(INDEX($H$5:$H$1012,M897):INDEX($H$5:$H$1012,N897))</f>
        <v>#N/A</v>
      </c>
      <c r="Q897" s="101" t="e">
        <f>AVERAGE(INDEX($I$5:$I$1012,M897):INDEX($I$5:$I$1012,N897))</f>
        <v>#N/A</v>
      </c>
    </row>
    <row r="898" spans="2:17" x14ac:dyDescent="0.25">
      <c r="B898" s="62">
        <v>41442</v>
      </c>
      <c r="C898" s="70">
        <v>35</v>
      </c>
      <c r="D898" s="69">
        <v>49670030</v>
      </c>
      <c r="E898" s="66" t="s">
        <v>81</v>
      </c>
      <c r="F898" s="16">
        <f t="shared" si="55"/>
        <v>115</v>
      </c>
      <c r="G898" s="67" cm="1">
        <f t="array" ref="G898">INDEX(Date,MATCH(ROWS($F$5:$F898),Helper,0))</f>
        <v>42571</v>
      </c>
      <c r="H898" s="85">
        <f>INDEX(Price,MATCH(ROWS($F$5:$F898),Helper,0))</f>
        <v>55.91</v>
      </c>
      <c r="I898" s="91">
        <f>INDEX(Volume,MATCH(ROWS($F$5:$F898),Helper,0))</f>
        <v>89835200</v>
      </c>
      <c r="J898" s="97">
        <f>ROWS($F$5:$F898)</f>
        <v>894</v>
      </c>
      <c r="M898" s="16" t="e">
        <f t="shared" si="56"/>
        <v>#N/A</v>
      </c>
      <c r="N898" s="16" t="e">
        <f t="shared" si="54"/>
        <v>#N/A</v>
      </c>
      <c r="O898" s="72" t="e">
        <f t="shared" ca="1" si="57"/>
        <v>#N/A</v>
      </c>
      <c r="P898" s="100" t="e">
        <f>AVERAGE(INDEX($H$5:$H$1012,M898):INDEX($H$5:$H$1012,N898))</f>
        <v>#N/A</v>
      </c>
      <c r="Q898" s="101" t="e">
        <f>AVERAGE(INDEX($I$5:$I$1012,M898):INDEX($I$5:$I$1012,N898))</f>
        <v>#N/A</v>
      </c>
    </row>
    <row r="899" spans="2:17" x14ac:dyDescent="0.25">
      <c r="B899" s="62">
        <v>41439</v>
      </c>
      <c r="C899" s="70">
        <v>34.4</v>
      </c>
      <c r="D899" s="69">
        <v>53188610</v>
      </c>
      <c r="E899" s="66" t="s">
        <v>81</v>
      </c>
      <c r="F899" s="16">
        <f t="shared" si="55"/>
        <v>114</v>
      </c>
      <c r="G899" s="67" cm="1">
        <f t="array" ref="G899">INDEX(Date,MATCH(ROWS($F$5:$F899),Helper,0))</f>
        <v>42572</v>
      </c>
      <c r="H899" s="85">
        <f>INDEX(Price,MATCH(ROWS($F$5:$F899),Helper,0))</f>
        <v>55.8</v>
      </c>
      <c r="I899" s="91">
        <f>INDEX(Volume,MATCH(ROWS($F$5:$F899),Helper,0))</f>
        <v>32752350</v>
      </c>
      <c r="J899" s="97">
        <f>ROWS($F$5:$F899)</f>
        <v>895</v>
      </c>
      <c r="M899" s="16" t="e">
        <f t="shared" si="56"/>
        <v>#N/A</v>
      </c>
      <c r="N899" s="16" t="e">
        <f t="shared" si="54"/>
        <v>#N/A</v>
      </c>
      <c r="O899" s="72" t="e">
        <f t="shared" ca="1" si="57"/>
        <v>#N/A</v>
      </c>
      <c r="P899" s="100" t="e">
        <f>AVERAGE(INDEX($H$5:$H$1012,M899):INDEX($H$5:$H$1012,N899))</f>
        <v>#N/A</v>
      </c>
      <c r="Q899" s="101" t="e">
        <f>AVERAGE(INDEX($I$5:$I$1012,M899):INDEX($I$5:$I$1012,N899))</f>
        <v>#N/A</v>
      </c>
    </row>
    <row r="900" spans="2:17" x14ac:dyDescent="0.25">
      <c r="B900" s="62">
        <v>41438</v>
      </c>
      <c r="C900" s="70">
        <v>34.715000000000003</v>
      </c>
      <c r="D900" s="69">
        <v>45634880</v>
      </c>
      <c r="E900" s="66" t="s">
        <v>81</v>
      </c>
      <c r="F900" s="16">
        <f t="shared" si="55"/>
        <v>113</v>
      </c>
      <c r="G900" s="67" cm="1">
        <f t="array" ref="G900">INDEX(Date,MATCH(ROWS($F$5:$F900),Helper,0))</f>
        <v>42573</v>
      </c>
      <c r="H900" s="85">
        <f>INDEX(Price,MATCH(ROWS($F$5:$F900),Helper,0))</f>
        <v>56.57</v>
      </c>
      <c r="I900" s="91">
        <f>INDEX(Volume,MATCH(ROWS($F$5:$F900),Helper,0))</f>
        <v>31900840</v>
      </c>
      <c r="J900" s="97">
        <f>ROWS($F$5:$F900)</f>
        <v>896</v>
      </c>
      <c r="M900" s="16" t="e">
        <f t="shared" si="56"/>
        <v>#N/A</v>
      </c>
      <c r="N900" s="16" t="e">
        <f t="shared" si="54"/>
        <v>#N/A</v>
      </c>
      <c r="O900" s="72" t="e">
        <f t="shared" ca="1" si="57"/>
        <v>#N/A</v>
      </c>
      <c r="P900" s="100" t="e">
        <f>AVERAGE(INDEX($H$5:$H$1012,M900):INDEX($H$5:$H$1012,N900))</f>
        <v>#N/A</v>
      </c>
      <c r="Q900" s="101" t="e">
        <f>AVERAGE(INDEX($I$5:$I$1012,M900):INDEX($I$5:$I$1012,N900))</f>
        <v>#N/A</v>
      </c>
    </row>
    <row r="901" spans="2:17" x14ac:dyDescent="0.25">
      <c r="B901" s="62">
        <v>41437</v>
      </c>
      <c r="C901" s="70">
        <v>35</v>
      </c>
      <c r="D901" s="69">
        <v>37371180</v>
      </c>
      <c r="E901" s="66" t="s">
        <v>81</v>
      </c>
      <c r="F901" s="16">
        <f t="shared" si="55"/>
        <v>112</v>
      </c>
      <c r="G901" s="67" cm="1">
        <f t="array" ref="G901">INDEX(Date,MATCH(ROWS($F$5:$F901),Helper,0))</f>
        <v>42576</v>
      </c>
      <c r="H901" s="85">
        <f>INDEX(Price,MATCH(ROWS($F$5:$F901),Helper,0))</f>
        <v>56.73</v>
      </c>
      <c r="I901" s="91">
        <f>INDEX(Volume,MATCH(ROWS($F$5:$F901),Helper,0))</f>
        <v>24313330</v>
      </c>
      <c r="J901" s="97">
        <f>ROWS($F$5:$F901)</f>
        <v>897</v>
      </c>
      <c r="M901" s="16" t="e">
        <f t="shared" si="56"/>
        <v>#N/A</v>
      </c>
      <c r="N901" s="16" t="e">
        <f t="shared" si="54"/>
        <v>#N/A</v>
      </c>
      <c r="O901" s="72" t="e">
        <f t="shared" ca="1" si="57"/>
        <v>#N/A</v>
      </c>
      <c r="P901" s="100" t="e">
        <f>AVERAGE(INDEX($H$5:$H$1012,M901):INDEX($H$5:$H$1012,N901))</f>
        <v>#N/A</v>
      </c>
      <c r="Q901" s="101" t="e">
        <f>AVERAGE(INDEX($I$5:$I$1012,M901):INDEX($I$5:$I$1012,N901))</f>
        <v>#N/A</v>
      </c>
    </row>
    <row r="902" spans="2:17" x14ac:dyDescent="0.25">
      <c r="B902" s="62">
        <v>41436</v>
      </c>
      <c r="C902" s="70">
        <v>34.840000000000003</v>
      </c>
      <c r="D902" s="69">
        <v>39435450</v>
      </c>
      <c r="E902" s="66" t="s">
        <v>81</v>
      </c>
      <c r="F902" s="16">
        <f t="shared" si="55"/>
        <v>111</v>
      </c>
      <c r="G902" s="67" cm="1">
        <f t="array" ref="G902">INDEX(Date,MATCH(ROWS($F$5:$F902),Helper,0))</f>
        <v>42577</v>
      </c>
      <c r="H902" s="85">
        <f>INDEX(Price,MATCH(ROWS($F$5:$F902),Helper,0))</f>
        <v>56.76</v>
      </c>
      <c r="I902" s="91">
        <f>INDEX(Volume,MATCH(ROWS($F$5:$F902),Helper,0))</f>
        <v>28028820</v>
      </c>
      <c r="J902" s="97">
        <f>ROWS($F$5:$F902)</f>
        <v>898</v>
      </c>
      <c r="M902" s="16" t="e">
        <f t="shared" si="56"/>
        <v>#N/A</v>
      </c>
      <c r="N902" s="16" t="e">
        <f t="shared" ref="N902:N965" si="58">MATCH(L902,$G$5:$G$1012,1)</f>
        <v>#N/A</v>
      </c>
      <c r="O902" s="72" t="e">
        <f t="shared" ca="1" si="57"/>
        <v>#N/A</v>
      </c>
      <c r="P902" s="100" t="e">
        <f>AVERAGE(INDEX($H$5:$H$1012,M902):INDEX($H$5:$H$1012,N902))</f>
        <v>#N/A</v>
      </c>
      <c r="Q902" s="101" t="e">
        <f>AVERAGE(INDEX($I$5:$I$1012,M902):INDEX($I$5:$I$1012,N902))</f>
        <v>#N/A</v>
      </c>
    </row>
    <row r="903" spans="2:17" x14ac:dyDescent="0.25">
      <c r="B903" s="62">
        <v>41435</v>
      </c>
      <c r="C903" s="70">
        <v>35.47</v>
      </c>
      <c r="D903" s="69">
        <v>35991610</v>
      </c>
      <c r="E903" s="66" t="s">
        <v>81</v>
      </c>
      <c r="F903" s="16">
        <f t="shared" ref="F903:F966" si="59">F902-1</f>
        <v>110</v>
      </c>
      <c r="G903" s="67" cm="1">
        <f t="array" ref="G903">INDEX(Date,MATCH(ROWS($F$5:$F903),Helper,0))</f>
        <v>42578</v>
      </c>
      <c r="H903" s="85">
        <f>INDEX(Price,MATCH(ROWS($F$5:$F903),Helper,0))</f>
        <v>56.19</v>
      </c>
      <c r="I903" s="91">
        <f>INDEX(Volume,MATCH(ROWS($F$5:$F903),Helper,0))</f>
        <v>32283520</v>
      </c>
      <c r="J903" s="97">
        <f>ROWS($F$5:$F903)</f>
        <v>899</v>
      </c>
      <c r="M903" s="16" t="e">
        <f t="shared" ref="M903:M966" si="60">N902+1</f>
        <v>#N/A</v>
      </c>
      <c r="N903" s="16" t="e">
        <f t="shared" si="58"/>
        <v>#N/A</v>
      </c>
      <c r="O903" s="72" t="e">
        <f t="shared" ref="O903:O966" ca="1" si="61">SUM(OFFSET($H$5,M903-$M$5,0,N903-N902, 1))</f>
        <v>#N/A</v>
      </c>
      <c r="P903" s="100" t="e">
        <f>AVERAGE(INDEX($H$5:$H$1012,M903):INDEX($H$5:$H$1012,N903))</f>
        <v>#N/A</v>
      </c>
      <c r="Q903" s="101" t="e">
        <f>AVERAGE(INDEX($I$5:$I$1012,M903):INDEX($I$5:$I$1012,N903))</f>
        <v>#N/A</v>
      </c>
    </row>
    <row r="904" spans="2:17" x14ac:dyDescent="0.25">
      <c r="B904" s="62">
        <v>41432</v>
      </c>
      <c r="C904" s="70">
        <v>35.67</v>
      </c>
      <c r="D904" s="69">
        <v>40757250</v>
      </c>
      <c r="E904" s="66" t="s">
        <v>81</v>
      </c>
      <c r="F904" s="16">
        <f t="shared" si="59"/>
        <v>109</v>
      </c>
      <c r="G904" s="67" cm="1">
        <f t="array" ref="G904">INDEX(Date,MATCH(ROWS($F$5:$F904),Helper,0))</f>
        <v>42579</v>
      </c>
      <c r="H904" s="85">
        <f>INDEX(Price,MATCH(ROWS($F$5:$F904),Helper,0))</f>
        <v>56.21</v>
      </c>
      <c r="I904" s="91">
        <f>INDEX(Volume,MATCH(ROWS($F$5:$F904),Helper,0))</f>
        <v>37246140</v>
      </c>
      <c r="J904" s="97">
        <f>ROWS($F$5:$F904)</f>
        <v>900</v>
      </c>
      <c r="M904" s="16" t="e">
        <f t="shared" si="60"/>
        <v>#N/A</v>
      </c>
      <c r="N904" s="16" t="e">
        <f t="shared" si="58"/>
        <v>#N/A</v>
      </c>
      <c r="O904" s="72" t="e">
        <f t="shared" ca="1" si="61"/>
        <v>#N/A</v>
      </c>
      <c r="P904" s="100" t="e">
        <f>AVERAGE(INDEX($H$5:$H$1012,M904):INDEX($H$5:$H$1012,N904))</f>
        <v>#N/A</v>
      </c>
      <c r="Q904" s="101" t="e">
        <f>AVERAGE(INDEX($I$5:$I$1012,M904):INDEX($I$5:$I$1012,N904))</f>
        <v>#N/A</v>
      </c>
    </row>
    <row r="905" spans="2:17" x14ac:dyDescent="0.25">
      <c r="B905" s="62">
        <v>41431</v>
      </c>
      <c r="C905" s="70">
        <v>34.96</v>
      </c>
      <c r="D905" s="69">
        <v>37617750</v>
      </c>
      <c r="E905" s="66" t="s">
        <v>81</v>
      </c>
      <c r="F905" s="16">
        <f t="shared" si="59"/>
        <v>108</v>
      </c>
      <c r="G905" s="67" cm="1">
        <f t="array" ref="G905">INDEX(Date,MATCH(ROWS($F$5:$F905),Helper,0))</f>
        <v>42580</v>
      </c>
      <c r="H905" s="85">
        <f>INDEX(Price,MATCH(ROWS($F$5:$F905),Helper,0))</f>
        <v>56.68</v>
      </c>
      <c r="I905" s="91">
        <f>INDEX(Volume,MATCH(ROWS($F$5:$F905),Helper,0))</f>
        <v>30556950</v>
      </c>
      <c r="J905" s="97">
        <f>ROWS($F$5:$F905)</f>
        <v>901</v>
      </c>
      <c r="M905" s="16" t="e">
        <f t="shared" si="60"/>
        <v>#N/A</v>
      </c>
      <c r="N905" s="16" t="e">
        <f t="shared" si="58"/>
        <v>#N/A</v>
      </c>
      <c r="O905" s="72" t="e">
        <f t="shared" ca="1" si="61"/>
        <v>#N/A</v>
      </c>
      <c r="P905" s="100" t="e">
        <f>AVERAGE(INDEX($H$5:$H$1012,M905):INDEX($H$5:$H$1012,N905))</f>
        <v>#N/A</v>
      </c>
      <c r="Q905" s="101" t="e">
        <f>AVERAGE(INDEX($I$5:$I$1012,M905):INDEX($I$5:$I$1012,N905))</f>
        <v>#N/A</v>
      </c>
    </row>
    <row r="906" spans="2:17" x14ac:dyDescent="0.25">
      <c r="B906" s="62">
        <v>41430</v>
      </c>
      <c r="C906" s="70">
        <v>34.78</v>
      </c>
      <c r="D906" s="69">
        <v>46023860</v>
      </c>
      <c r="E906" s="66" t="s">
        <v>81</v>
      </c>
      <c r="F906" s="16">
        <f t="shared" si="59"/>
        <v>107</v>
      </c>
      <c r="G906" s="67" cm="1">
        <f t="array" ref="G906">INDEX(Date,MATCH(ROWS($F$5:$F906),Helper,0))</f>
        <v>42583</v>
      </c>
      <c r="H906" s="85">
        <f>INDEX(Price,MATCH(ROWS($F$5:$F906),Helper,0))</f>
        <v>56.58</v>
      </c>
      <c r="I906" s="91">
        <f>INDEX(Volume,MATCH(ROWS($F$5:$F906),Helper,0))</f>
        <v>26003110</v>
      </c>
      <c r="J906" s="97">
        <f>ROWS($F$5:$F906)</f>
        <v>902</v>
      </c>
      <c r="M906" s="16" t="e">
        <f t="shared" si="60"/>
        <v>#N/A</v>
      </c>
      <c r="N906" s="16" t="e">
        <f t="shared" si="58"/>
        <v>#N/A</v>
      </c>
      <c r="O906" s="72" t="e">
        <f t="shared" ca="1" si="61"/>
        <v>#N/A</v>
      </c>
      <c r="P906" s="100" t="e">
        <f>AVERAGE(INDEX($H$5:$H$1012,M906):INDEX($H$5:$H$1012,N906))</f>
        <v>#N/A</v>
      </c>
      <c r="Q906" s="101" t="e">
        <f>AVERAGE(INDEX($I$5:$I$1012,M906):INDEX($I$5:$I$1012,N906))</f>
        <v>#N/A</v>
      </c>
    </row>
    <row r="907" spans="2:17" x14ac:dyDescent="0.25">
      <c r="B907" s="62">
        <v>41429</v>
      </c>
      <c r="C907" s="70">
        <v>34.99</v>
      </c>
      <c r="D907" s="69">
        <v>65528500</v>
      </c>
      <c r="E907" s="66" t="s">
        <v>81</v>
      </c>
      <c r="F907" s="16">
        <f t="shared" si="59"/>
        <v>106</v>
      </c>
      <c r="G907" s="67" cm="1">
        <f t="array" ref="G907">INDEX(Date,MATCH(ROWS($F$5:$F907),Helper,0))</f>
        <v>42584</v>
      </c>
      <c r="H907" s="85">
        <f>INDEX(Price,MATCH(ROWS($F$5:$F907),Helper,0))</f>
        <v>56.58</v>
      </c>
      <c r="I907" s="91">
        <f>INDEX(Volume,MATCH(ROWS($F$5:$F907),Helper,0))</f>
        <v>35115250</v>
      </c>
      <c r="J907" s="97">
        <f>ROWS($F$5:$F907)</f>
        <v>903</v>
      </c>
      <c r="M907" s="16" t="e">
        <f t="shared" si="60"/>
        <v>#N/A</v>
      </c>
      <c r="N907" s="16" t="e">
        <f t="shared" si="58"/>
        <v>#N/A</v>
      </c>
      <c r="O907" s="72" t="e">
        <f t="shared" ca="1" si="61"/>
        <v>#N/A</v>
      </c>
      <c r="P907" s="100" t="e">
        <f>AVERAGE(INDEX($H$5:$H$1012,M907):INDEX($H$5:$H$1012,N907))</f>
        <v>#N/A</v>
      </c>
      <c r="Q907" s="101" t="e">
        <f>AVERAGE(INDEX($I$5:$I$1012,M907):INDEX($I$5:$I$1012,N907))</f>
        <v>#N/A</v>
      </c>
    </row>
    <row r="908" spans="2:17" x14ac:dyDescent="0.25">
      <c r="B908" s="62">
        <v>41428</v>
      </c>
      <c r="C908" s="70">
        <v>35.590000000000003</v>
      </c>
      <c r="D908" s="69">
        <v>51248890</v>
      </c>
      <c r="E908" s="66" t="s">
        <v>81</v>
      </c>
      <c r="F908" s="16">
        <f t="shared" si="59"/>
        <v>105</v>
      </c>
      <c r="G908" s="67" cm="1">
        <f t="array" ref="G908">INDEX(Date,MATCH(ROWS($F$5:$F908),Helper,0))</f>
        <v>42585</v>
      </c>
      <c r="H908" s="85">
        <f>INDEX(Price,MATCH(ROWS($F$5:$F908),Helper,0))</f>
        <v>56.97</v>
      </c>
      <c r="I908" s="91">
        <f>INDEX(Volume,MATCH(ROWS($F$5:$F908),Helper,0))</f>
        <v>22069790</v>
      </c>
      <c r="J908" s="97">
        <f>ROWS($F$5:$F908)</f>
        <v>904</v>
      </c>
      <c r="M908" s="16" t="e">
        <f t="shared" si="60"/>
        <v>#N/A</v>
      </c>
      <c r="N908" s="16" t="e">
        <f t="shared" si="58"/>
        <v>#N/A</v>
      </c>
      <c r="O908" s="72" t="e">
        <f t="shared" ca="1" si="61"/>
        <v>#N/A</v>
      </c>
      <c r="P908" s="100" t="e">
        <f>AVERAGE(INDEX($H$5:$H$1012,M908):INDEX($H$5:$H$1012,N908))</f>
        <v>#N/A</v>
      </c>
      <c r="Q908" s="101" t="e">
        <f>AVERAGE(INDEX($I$5:$I$1012,M908):INDEX($I$5:$I$1012,N908))</f>
        <v>#N/A</v>
      </c>
    </row>
    <row r="909" spans="2:17" x14ac:dyDescent="0.25">
      <c r="B909" s="62">
        <v>41425</v>
      </c>
      <c r="C909" s="70">
        <v>34.9</v>
      </c>
      <c r="D909" s="69">
        <v>56158900</v>
      </c>
      <c r="E909" s="66" t="s">
        <v>81</v>
      </c>
      <c r="F909" s="16">
        <f t="shared" si="59"/>
        <v>104</v>
      </c>
      <c r="G909" s="67" cm="1">
        <f t="array" ref="G909">INDEX(Date,MATCH(ROWS($F$5:$F909),Helper,0))</f>
        <v>42586</v>
      </c>
      <c r="H909" s="85">
        <f>INDEX(Price,MATCH(ROWS($F$5:$F909),Helper,0))</f>
        <v>57.39</v>
      </c>
      <c r="I909" s="91">
        <f>INDEX(Volume,MATCH(ROWS($F$5:$F909),Helper,0))</f>
        <v>26485600</v>
      </c>
      <c r="J909" s="97">
        <f>ROWS($F$5:$F909)</f>
        <v>905</v>
      </c>
      <c r="M909" s="16" t="e">
        <f t="shared" si="60"/>
        <v>#N/A</v>
      </c>
      <c r="N909" s="16" t="e">
        <f t="shared" si="58"/>
        <v>#N/A</v>
      </c>
      <c r="O909" s="72" t="e">
        <f t="shared" ca="1" si="61"/>
        <v>#N/A</v>
      </c>
      <c r="P909" s="100" t="e">
        <f>AVERAGE(INDEX($H$5:$H$1012,M909):INDEX($H$5:$H$1012,N909))</f>
        <v>#N/A</v>
      </c>
      <c r="Q909" s="101" t="e">
        <f>AVERAGE(INDEX($I$5:$I$1012,M909):INDEX($I$5:$I$1012,N909))</f>
        <v>#N/A</v>
      </c>
    </row>
    <row r="910" spans="2:17" x14ac:dyDescent="0.25">
      <c r="B910" s="62">
        <v>41424</v>
      </c>
      <c r="C910" s="70">
        <v>35.03</v>
      </c>
      <c r="D910" s="69">
        <v>51130810</v>
      </c>
      <c r="E910" s="66" t="s">
        <v>81</v>
      </c>
      <c r="F910" s="16">
        <f t="shared" si="59"/>
        <v>103</v>
      </c>
      <c r="G910" s="67" cm="1">
        <f t="array" ref="G910">INDEX(Date,MATCH(ROWS($F$5:$F910),Helper,0))</f>
        <v>42587</v>
      </c>
      <c r="H910" s="85">
        <f>INDEX(Price,MATCH(ROWS($F$5:$F910),Helper,0))</f>
        <v>57.96</v>
      </c>
      <c r="I910" s="91">
        <f>INDEX(Volume,MATCH(ROWS($F$5:$F910),Helper,0))</f>
        <v>28804780</v>
      </c>
      <c r="J910" s="97">
        <f>ROWS($F$5:$F910)</f>
        <v>906</v>
      </c>
      <c r="M910" s="16" t="e">
        <f t="shared" si="60"/>
        <v>#N/A</v>
      </c>
      <c r="N910" s="16" t="e">
        <f t="shared" si="58"/>
        <v>#N/A</v>
      </c>
      <c r="O910" s="72" t="e">
        <f t="shared" ca="1" si="61"/>
        <v>#N/A</v>
      </c>
      <c r="P910" s="100" t="e">
        <f>AVERAGE(INDEX($H$5:$H$1012,M910):INDEX($H$5:$H$1012,N910))</f>
        <v>#N/A</v>
      </c>
      <c r="Q910" s="101" t="e">
        <f>AVERAGE(INDEX($I$5:$I$1012,M910):INDEX($I$5:$I$1012,N910))</f>
        <v>#N/A</v>
      </c>
    </row>
    <row r="911" spans="2:17" x14ac:dyDescent="0.25">
      <c r="B911" s="62">
        <v>41423</v>
      </c>
      <c r="C911" s="70">
        <v>34.880000000000003</v>
      </c>
      <c r="D911" s="69">
        <v>38387660</v>
      </c>
      <c r="E911" s="66" t="s">
        <v>81</v>
      </c>
      <c r="F911" s="16">
        <f t="shared" si="59"/>
        <v>102</v>
      </c>
      <c r="G911" s="67" cm="1">
        <f t="array" ref="G911">INDEX(Date,MATCH(ROWS($F$5:$F911),Helper,0))</f>
        <v>42590</v>
      </c>
      <c r="H911" s="85">
        <f>INDEX(Price,MATCH(ROWS($F$5:$F911),Helper,0))</f>
        <v>58.06</v>
      </c>
      <c r="I911" s="91">
        <f>INDEX(Volume,MATCH(ROWS($F$5:$F911),Helper,0))</f>
        <v>19459340</v>
      </c>
      <c r="J911" s="97">
        <f>ROWS($F$5:$F911)</f>
        <v>907</v>
      </c>
      <c r="M911" s="16" t="e">
        <f t="shared" si="60"/>
        <v>#N/A</v>
      </c>
      <c r="N911" s="16" t="e">
        <f t="shared" si="58"/>
        <v>#N/A</v>
      </c>
      <c r="O911" s="72" t="e">
        <f t="shared" ca="1" si="61"/>
        <v>#N/A</v>
      </c>
      <c r="P911" s="100" t="e">
        <f>AVERAGE(INDEX($H$5:$H$1012,M911):INDEX($H$5:$H$1012,N911))</f>
        <v>#N/A</v>
      </c>
      <c r="Q911" s="101" t="e">
        <f>AVERAGE(INDEX($I$5:$I$1012,M911):INDEX($I$5:$I$1012,N911))</f>
        <v>#N/A</v>
      </c>
    </row>
    <row r="912" spans="2:17" x14ac:dyDescent="0.25">
      <c r="B912" s="62">
        <v>41422</v>
      </c>
      <c r="C912" s="70">
        <v>35.020000000000003</v>
      </c>
      <c r="D912" s="69">
        <v>48210220</v>
      </c>
      <c r="E912" s="66" t="s">
        <v>81</v>
      </c>
      <c r="F912" s="16">
        <f t="shared" si="59"/>
        <v>101</v>
      </c>
      <c r="G912" s="67" cm="1">
        <f t="array" ref="G912">INDEX(Date,MATCH(ROWS($F$5:$F912),Helper,0))</f>
        <v>42591</v>
      </c>
      <c r="H912" s="85">
        <f>INDEX(Price,MATCH(ROWS($F$5:$F912),Helper,0))</f>
        <v>58.2</v>
      </c>
      <c r="I912" s="91">
        <f>INDEX(Volume,MATCH(ROWS($F$5:$F912),Helper,0))</f>
        <v>16891750</v>
      </c>
      <c r="J912" s="97">
        <f>ROWS($F$5:$F912)</f>
        <v>908</v>
      </c>
      <c r="M912" s="16" t="e">
        <f t="shared" si="60"/>
        <v>#N/A</v>
      </c>
      <c r="N912" s="16" t="e">
        <f t="shared" si="58"/>
        <v>#N/A</v>
      </c>
      <c r="O912" s="72" t="e">
        <f t="shared" ca="1" si="61"/>
        <v>#N/A</v>
      </c>
      <c r="P912" s="100" t="e">
        <f>AVERAGE(INDEX($H$5:$H$1012,M912):INDEX($H$5:$H$1012,N912))</f>
        <v>#N/A</v>
      </c>
      <c r="Q912" s="101" t="e">
        <f>AVERAGE(INDEX($I$5:$I$1012,M912):INDEX($I$5:$I$1012,N912))</f>
        <v>#N/A</v>
      </c>
    </row>
    <row r="913" spans="2:17" x14ac:dyDescent="0.25">
      <c r="B913" s="62">
        <v>41418</v>
      </c>
      <c r="C913" s="70">
        <v>34.268999999999998</v>
      </c>
      <c r="D913" s="69">
        <v>33174300</v>
      </c>
      <c r="E913" s="66" t="s">
        <v>81</v>
      </c>
      <c r="F913" s="16">
        <f t="shared" si="59"/>
        <v>100</v>
      </c>
      <c r="G913" s="67" cm="1">
        <f t="array" ref="G913">INDEX(Date,MATCH(ROWS($F$5:$F913),Helper,0))</f>
        <v>42592</v>
      </c>
      <c r="H913" s="85">
        <f>INDEX(Price,MATCH(ROWS($F$5:$F913),Helper,0))</f>
        <v>58.02</v>
      </c>
      <c r="I913" s="91">
        <f>INDEX(Volume,MATCH(ROWS($F$5:$F913),Helper,0))</f>
        <v>15702720</v>
      </c>
      <c r="J913" s="97">
        <f>ROWS($F$5:$F913)</f>
        <v>909</v>
      </c>
      <c r="M913" s="16" t="e">
        <f t="shared" si="60"/>
        <v>#N/A</v>
      </c>
      <c r="N913" s="16" t="e">
        <f t="shared" si="58"/>
        <v>#N/A</v>
      </c>
      <c r="O913" s="72" t="e">
        <f t="shared" ca="1" si="61"/>
        <v>#N/A</v>
      </c>
      <c r="P913" s="100" t="e">
        <f>AVERAGE(INDEX($H$5:$H$1012,M913):INDEX($H$5:$H$1012,N913))</f>
        <v>#N/A</v>
      </c>
      <c r="Q913" s="101" t="e">
        <f>AVERAGE(INDEX($I$5:$I$1012,M913):INDEX($I$5:$I$1012,N913))</f>
        <v>#N/A</v>
      </c>
    </row>
    <row r="914" spans="2:17" x14ac:dyDescent="0.25">
      <c r="B914" s="62">
        <v>41417</v>
      </c>
      <c r="C914" s="70">
        <v>34.15</v>
      </c>
      <c r="D914" s="69">
        <v>51101690</v>
      </c>
      <c r="E914" s="66" t="s">
        <v>81</v>
      </c>
      <c r="F914" s="16">
        <f t="shared" si="59"/>
        <v>99</v>
      </c>
      <c r="G914" s="67" cm="1">
        <f t="array" ref="G914">INDEX(Date,MATCH(ROWS($F$5:$F914),Helper,0))</f>
        <v>42593</v>
      </c>
      <c r="H914" s="85">
        <f>INDEX(Price,MATCH(ROWS($F$5:$F914),Helper,0))</f>
        <v>58.3</v>
      </c>
      <c r="I914" s="91">
        <f>INDEX(Volume,MATCH(ROWS($F$5:$F914),Helper,0))</f>
        <v>18161190</v>
      </c>
      <c r="J914" s="97">
        <f>ROWS($F$5:$F914)</f>
        <v>910</v>
      </c>
      <c r="M914" s="16" t="e">
        <f t="shared" si="60"/>
        <v>#N/A</v>
      </c>
      <c r="N914" s="16" t="e">
        <f t="shared" si="58"/>
        <v>#N/A</v>
      </c>
      <c r="O914" s="72" t="e">
        <f t="shared" ca="1" si="61"/>
        <v>#N/A</v>
      </c>
      <c r="P914" s="100" t="e">
        <f>AVERAGE(INDEX($H$5:$H$1012,M914):INDEX($H$5:$H$1012,N914))</f>
        <v>#N/A</v>
      </c>
      <c r="Q914" s="101" t="e">
        <f>AVERAGE(INDEX($I$5:$I$1012,M914):INDEX($I$5:$I$1012,N914))</f>
        <v>#N/A</v>
      </c>
    </row>
    <row r="915" spans="2:17" x14ac:dyDescent="0.25">
      <c r="B915" s="62">
        <v>41416</v>
      </c>
      <c r="C915" s="70">
        <v>34.61</v>
      </c>
      <c r="D915" s="69">
        <v>66038450</v>
      </c>
      <c r="E915" s="66" t="s">
        <v>81</v>
      </c>
      <c r="F915" s="16">
        <f t="shared" si="59"/>
        <v>98</v>
      </c>
      <c r="G915" s="67" cm="1">
        <f t="array" ref="G915">INDEX(Date,MATCH(ROWS($F$5:$F915),Helper,0))</f>
        <v>42594</v>
      </c>
      <c r="H915" s="85">
        <f>INDEX(Price,MATCH(ROWS($F$5:$F915),Helper,0))</f>
        <v>57.94</v>
      </c>
      <c r="I915" s="91">
        <f>INDEX(Volume,MATCH(ROWS($F$5:$F915),Helper,0))</f>
        <v>21646690</v>
      </c>
      <c r="J915" s="97">
        <f>ROWS($F$5:$F915)</f>
        <v>911</v>
      </c>
      <c r="M915" s="16" t="e">
        <f t="shared" si="60"/>
        <v>#N/A</v>
      </c>
      <c r="N915" s="16" t="e">
        <f t="shared" si="58"/>
        <v>#N/A</v>
      </c>
      <c r="O915" s="72" t="e">
        <f t="shared" ca="1" si="61"/>
        <v>#N/A</v>
      </c>
      <c r="P915" s="100" t="e">
        <f>AVERAGE(INDEX($H$5:$H$1012,M915):INDEX($H$5:$H$1012,N915))</f>
        <v>#N/A</v>
      </c>
      <c r="Q915" s="101" t="e">
        <f>AVERAGE(INDEX($I$5:$I$1012,M915):INDEX($I$5:$I$1012,N915))</f>
        <v>#N/A</v>
      </c>
    </row>
    <row r="916" spans="2:17" x14ac:dyDescent="0.25">
      <c r="B916" s="62">
        <v>41415</v>
      </c>
      <c r="C916" s="70">
        <v>34.85</v>
      </c>
      <c r="D916" s="69">
        <v>48693060</v>
      </c>
      <c r="E916" s="66" t="s">
        <v>81</v>
      </c>
      <c r="F916" s="16">
        <f t="shared" si="59"/>
        <v>97</v>
      </c>
      <c r="G916" s="67" cm="1">
        <f t="array" ref="G916">INDEX(Date,MATCH(ROWS($F$5:$F916),Helper,0))</f>
        <v>42597</v>
      </c>
      <c r="H916" s="85">
        <f>INDEX(Price,MATCH(ROWS($F$5:$F916),Helper,0))</f>
        <v>58.12</v>
      </c>
      <c r="I916" s="91">
        <f>INDEX(Volume,MATCH(ROWS($F$5:$F916),Helper,0))</f>
        <v>18764820</v>
      </c>
      <c r="J916" s="97">
        <f>ROWS($F$5:$F916)</f>
        <v>912</v>
      </c>
      <c r="M916" s="16" t="e">
        <f t="shared" si="60"/>
        <v>#N/A</v>
      </c>
      <c r="N916" s="16" t="e">
        <f t="shared" si="58"/>
        <v>#N/A</v>
      </c>
      <c r="O916" s="72" t="e">
        <f t="shared" ca="1" si="61"/>
        <v>#N/A</v>
      </c>
      <c r="P916" s="100" t="e">
        <f>AVERAGE(INDEX($H$5:$H$1012,M916):INDEX($H$5:$H$1012,N916))</f>
        <v>#N/A</v>
      </c>
      <c r="Q916" s="101" t="e">
        <f>AVERAGE(INDEX($I$5:$I$1012,M916):INDEX($I$5:$I$1012,N916))</f>
        <v>#N/A</v>
      </c>
    </row>
    <row r="917" spans="2:17" x14ac:dyDescent="0.25">
      <c r="B917" s="62">
        <v>41414</v>
      </c>
      <c r="C917" s="70">
        <v>35.08</v>
      </c>
      <c r="D917" s="69">
        <v>54002050</v>
      </c>
      <c r="E917" s="66" t="s">
        <v>81</v>
      </c>
      <c r="F917" s="16">
        <f t="shared" si="59"/>
        <v>96</v>
      </c>
      <c r="G917" s="67" cm="1">
        <f t="array" ref="G917">INDEX(Date,MATCH(ROWS($F$5:$F917),Helper,0))</f>
        <v>42598</v>
      </c>
      <c r="H917" s="85">
        <f>INDEX(Price,MATCH(ROWS($F$5:$F917),Helper,0))</f>
        <v>57.44</v>
      </c>
      <c r="I917" s="91">
        <f>INDEX(Volume,MATCH(ROWS($F$5:$F917),Helper,0))</f>
        <v>20452960</v>
      </c>
      <c r="J917" s="97">
        <f>ROWS($F$5:$F917)</f>
        <v>913</v>
      </c>
      <c r="M917" s="16" t="e">
        <f t="shared" si="60"/>
        <v>#N/A</v>
      </c>
      <c r="N917" s="16" t="e">
        <f t="shared" si="58"/>
        <v>#N/A</v>
      </c>
      <c r="O917" s="72" t="e">
        <f t="shared" ca="1" si="61"/>
        <v>#N/A</v>
      </c>
      <c r="P917" s="100" t="e">
        <f>AVERAGE(INDEX($H$5:$H$1012,M917):INDEX($H$5:$H$1012,N917))</f>
        <v>#N/A</v>
      </c>
      <c r="Q917" s="101" t="e">
        <f>AVERAGE(INDEX($I$5:$I$1012,M917):INDEX($I$5:$I$1012,N917))</f>
        <v>#N/A</v>
      </c>
    </row>
    <row r="918" spans="2:17" x14ac:dyDescent="0.25">
      <c r="B918" s="62">
        <v>41411</v>
      </c>
      <c r="C918" s="70">
        <v>34.869999999999997</v>
      </c>
      <c r="D918" s="69">
        <v>60664610</v>
      </c>
      <c r="E918" s="66" t="s">
        <v>81</v>
      </c>
      <c r="F918" s="16">
        <f t="shared" si="59"/>
        <v>95</v>
      </c>
      <c r="G918" s="67" cm="1">
        <f t="array" ref="G918">INDEX(Date,MATCH(ROWS($F$5:$F918),Helper,0))</f>
        <v>42599</v>
      </c>
      <c r="H918" s="85">
        <f>INDEX(Price,MATCH(ROWS($F$5:$F918),Helper,0))</f>
        <v>57.56</v>
      </c>
      <c r="I918" s="91">
        <f>INDEX(Volume,MATCH(ROWS($F$5:$F918),Helper,0))</f>
        <v>18798940</v>
      </c>
      <c r="J918" s="97">
        <f>ROWS($F$5:$F918)</f>
        <v>914</v>
      </c>
      <c r="M918" s="16" t="e">
        <f t="shared" si="60"/>
        <v>#N/A</v>
      </c>
      <c r="N918" s="16" t="e">
        <f t="shared" si="58"/>
        <v>#N/A</v>
      </c>
      <c r="O918" s="72" t="e">
        <f t="shared" ca="1" si="61"/>
        <v>#N/A</v>
      </c>
      <c r="P918" s="100" t="e">
        <f>AVERAGE(INDEX($H$5:$H$1012,M918):INDEX($H$5:$H$1012,N918))</f>
        <v>#N/A</v>
      </c>
      <c r="Q918" s="101" t="e">
        <f>AVERAGE(INDEX($I$5:$I$1012,M918):INDEX($I$5:$I$1012,N918))</f>
        <v>#N/A</v>
      </c>
    </row>
    <row r="919" spans="2:17" x14ac:dyDescent="0.25">
      <c r="B919" s="62">
        <v>41410</v>
      </c>
      <c r="C919" s="70">
        <v>34.08</v>
      </c>
      <c r="D919" s="69">
        <v>59311070</v>
      </c>
      <c r="E919" s="66" t="s">
        <v>81</v>
      </c>
      <c r="F919" s="16">
        <f t="shared" si="59"/>
        <v>94</v>
      </c>
      <c r="G919" s="67" cm="1">
        <f t="array" ref="G919">INDEX(Date,MATCH(ROWS($F$5:$F919),Helper,0))</f>
        <v>42600</v>
      </c>
      <c r="H919" s="85">
        <f>INDEX(Price,MATCH(ROWS($F$5:$F919),Helper,0))</f>
        <v>57.6</v>
      </c>
      <c r="I919" s="91">
        <f>INDEX(Volume,MATCH(ROWS($F$5:$F919),Helper,0))</f>
        <v>14211810</v>
      </c>
      <c r="J919" s="97">
        <f>ROWS($F$5:$F919)</f>
        <v>915</v>
      </c>
      <c r="M919" s="16" t="e">
        <f t="shared" si="60"/>
        <v>#N/A</v>
      </c>
      <c r="N919" s="16" t="e">
        <f t="shared" si="58"/>
        <v>#N/A</v>
      </c>
      <c r="O919" s="72" t="e">
        <f t="shared" ca="1" si="61"/>
        <v>#N/A</v>
      </c>
      <c r="P919" s="100" t="e">
        <f>AVERAGE(INDEX($H$5:$H$1012,M919):INDEX($H$5:$H$1012,N919))</f>
        <v>#N/A</v>
      </c>
      <c r="Q919" s="101" t="e">
        <f>AVERAGE(INDEX($I$5:$I$1012,M919):INDEX($I$5:$I$1012,N919))</f>
        <v>#N/A</v>
      </c>
    </row>
    <row r="920" spans="2:17" x14ac:dyDescent="0.25">
      <c r="B920" s="62">
        <v>41409</v>
      </c>
      <c r="C920" s="70">
        <v>33.844999999999999</v>
      </c>
      <c r="D920" s="69">
        <v>46302980</v>
      </c>
      <c r="E920" s="66" t="s">
        <v>81</v>
      </c>
      <c r="F920" s="16">
        <f t="shared" si="59"/>
        <v>93</v>
      </c>
      <c r="G920" s="67" cm="1">
        <f t="array" ref="G920">INDEX(Date,MATCH(ROWS($F$5:$F920),Helper,0))</f>
        <v>42601</v>
      </c>
      <c r="H920" s="85">
        <f>INDEX(Price,MATCH(ROWS($F$5:$F920),Helper,0))</f>
        <v>57.62</v>
      </c>
      <c r="I920" s="91">
        <f>INDEX(Volume,MATCH(ROWS($F$5:$F920),Helper,0))</f>
        <v>17271010</v>
      </c>
      <c r="J920" s="97">
        <f>ROWS($F$5:$F920)</f>
        <v>916</v>
      </c>
      <c r="M920" s="16" t="e">
        <f t="shared" si="60"/>
        <v>#N/A</v>
      </c>
      <c r="N920" s="16" t="e">
        <f t="shared" si="58"/>
        <v>#N/A</v>
      </c>
      <c r="O920" s="72" t="e">
        <f t="shared" ca="1" si="61"/>
        <v>#N/A</v>
      </c>
      <c r="P920" s="100" t="e">
        <f>AVERAGE(INDEX($H$5:$H$1012,M920):INDEX($H$5:$H$1012,N920))</f>
        <v>#N/A</v>
      </c>
      <c r="Q920" s="101" t="e">
        <f>AVERAGE(INDEX($I$5:$I$1012,M920):INDEX($I$5:$I$1012,N920))</f>
        <v>#N/A</v>
      </c>
    </row>
    <row r="921" spans="2:17" x14ac:dyDescent="0.25">
      <c r="B921" s="62">
        <v>41408</v>
      </c>
      <c r="C921" s="70">
        <v>33.53</v>
      </c>
      <c r="D921" s="69">
        <v>56840640</v>
      </c>
      <c r="E921" s="66" t="s">
        <v>81</v>
      </c>
      <c r="F921" s="16">
        <f t="shared" si="59"/>
        <v>92</v>
      </c>
      <c r="G921" s="67" cm="1">
        <f t="array" ref="G921">INDEX(Date,MATCH(ROWS($F$5:$F921),Helper,0))</f>
        <v>42604</v>
      </c>
      <c r="H921" s="85">
        <f>INDEX(Price,MATCH(ROWS($F$5:$F921),Helper,0))</f>
        <v>57.67</v>
      </c>
      <c r="I921" s="91">
        <f>INDEX(Volume,MATCH(ROWS($F$5:$F921),Helper,0))</f>
        <v>15215880</v>
      </c>
      <c r="J921" s="97">
        <f>ROWS($F$5:$F921)</f>
        <v>917</v>
      </c>
      <c r="M921" s="16" t="e">
        <f t="shared" si="60"/>
        <v>#N/A</v>
      </c>
      <c r="N921" s="16" t="e">
        <f t="shared" si="58"/>
        <v>#N/A</v>
      </c>
      <c r="O921" s="72" t="e">
        <f t="shared" ca="1" si="61"/>
        <v>#N/A</v>
      </c>
      <c r="P921" s="100" t="e">
        <f>AVERAGE(INDEX($H$5:$H$1012,M921):INDEX($H$5:$H$1012,N921))</f>
        <v>#N/A</v>
      </c>
      <c r="Q921" s="101" t="e">
        <f>AVERAGE(INDEX($I$5:$I$1012,M921):INDEX($I$5:$I$1012,N921))</f>
        <v>#N/A</v>
      </c>
    </row>
    <row r="922" spans="2:17" x14ac:dyDescent="0.25">
      <c r="B922" s="62">
        <v>41407</v>
      </c>
      <c r="C922" s="70">
        <v>33.03</v>
      </c>
      <c r="D922" s="69">
        <v>36026370</v>
      </c>
      <c r="E922" s="66" t="s">
        <v>81</v>
      </c>
      <c r="F922" s="16">
        <f t="shared" si="59"/>
        <v>91</v>
      </c>
      <c r="G922" s="67" cm="1">
        <f t="array" ref="G922">INDEX(Date,MATCH(ROWS($F$5:$F922),Helper,0))</f>
        <v>42605</v>
      </c>
      <c r="H922" s="85">
        <f>INDEX(Price,MATCH(ROWS($F$5:$F922),Helper,0))</f>
        <v>57.89</v>
      </c>
      <c r="I922" s="91">
        <f>INDEX(Volume,MATCH(ROWS($F$5:$F922),Helper,0))</f>
        <v>18722560</v>
      </c>
      <c r="J922" s="97">
        <f>ROWS($F$5:$F922)</f>
        <v>918</v>
      </c>
      <c r="M922" s="16" t="e">
        <f t="shared" si="60"/>
        <v>#N/A</v>
      </c>
      <c r="N922" s="16" t="e">
        <f t="shared" si="58"/>
        <v>#N/A</v>
      </c>
      <c r="O922" s="72" t="e">
        <f t="shared" ca="1" si="61"/>
        <v>#N/A</v>
      </c>
      <c r="P922" s="100" t="e">
        <f>AVERAGE(INDEX($H$5:$H$1012,M922):INDEX($H$5:$H$1012,N922))</f>
        <v>#N/A</v>
      </c>
      <c r="Q922" s="101" t="e">
        <f>AVERAGE(INDEX($I$5:$I$1012,M922):INDEX($I$5:$I$1012,N922))</f>
        <v>#N/A</v>
      </c>
    </row>
    <row r="923" spans="2:17" x14ac:dyDescent="0.25">
      <c r="B923" s="62">
        <v>41404</v>
      </c>
      <c r="C923" s="70">
        <v>32.69</v>
      </c>
      <c r="D923" s="69">
        <v>36394100</v>
      </c>
      <c r="E923" s="66" t="s">
        <v>81</v>
      </c>
      <c r="F923" s="16">
        <f t="shared" si="59"/>
        <v>90</v>
      </c>
      <c r="G923" s="67" cm="1">
        <f t="array" ref="G923">INDEX(Date,MATCH(ROWS($F$5:$F923),Helper,0))</f>
        <v>42606</v>
      </c>
      <c r="H923" s="85">
        <f>INDEX(Price,MATCH(ROWS($F$5:$F923),Helper,0))</f>
        <v>57.95</v>
      </c>
      <c r="I923" s="91">
        <f>INDEX(Volume,MATCH(ROWS($F$5:$F923),Helper,0))</f>
        <v>17118420</v>
      </c>
      <c r="J923" s="97">
        <f>ROWS($F$5:$F923)</f>
        <v>919</v>
      </c>
      <c r="M923" s="16" t="e">
        <f t="shared" si="60"/>
        <v>#N/A</v>
      </c>
      <c r="N923" s="16" t="e">
        <f t="shared" si="58"/>
        <v>#N/A</v>
      </c>
      <c r="O923" s="72" t="e">
        <f t="shared" ca="1" si="61"/>
        <v>#N/A</v>
      </c>
      <c r="P923" s="100" t="e">
        <f>AVERAGE(INDEX($H$5:$H$1012,M923):INDEX($H$5:$H$1012,N923))</f>
        <v>#N/A</v>
      </c>
      <c r="Q923" s="101" t="e">
        <f>AVERAGE(INDEX($I$5:$I$1012,M923):INDEX($I$5:$I$1012,N923))</f>
        <v>#N/A</v>
      </c>
    </row>
    <row r="924" spans="2:17" x14ac:dyDescent="0.25">
      <c r="B924" s="62">
        <v>41403</v>
      </c>
      <c r="C924" s="70">
        <v>32.659999999999997</v>
      </c>
      <c r="D924" s="69">
        <v>46382110</v>
      </c>
      <c r="E924" s="66" t="s">
        <v>81</v>
      </c>
      <c r="F924" s="16">
        <f t="shared" si="59"/>
        <v>89</v>
      </c>
      <c r="G924" s="67" cm="1">
        <f t="array" ref="G924">INDEX(Date,MATCH(ROWS($F$5:$F924),Helper,0))</f>
        <v>42607</v>
      </c>
      <c r="H924" s="85">
        <f>INDEX(Price,MATCH(ROWS($F$5:$F924),Helper,0))</f>
        <v>58.17</v>
      </c>
      <c r="I924" s="91">
        <f>INDEX(Volume,MATCH(ROWS($F$5:$F924),Helper,0))</f>
        <v>18551890</v>
      </c>
      <c r="J924" s="97">
        <f>ROWS($F$5:$F924)</f>
        <v>920</v>
      </c>
      <c r="M924" s="16" t="e">
        <f t="shared" si="60"/>
        <v>#N/A</v>
      </c>
      <c r="N924" s="16" t="e">
        <f t="shared" si="58"/>
        <v>#N/A</v>
      </c>
      <c r="O924" s="72" t="e">
        <f t="shared" ca="1" si="61"/>
        <v>#N/A</v>
      </c>
      <c r="P924" s="100" t="e">
        <f>AVERAGE(INDEX($H$5:$H$1012,M924):INDEX($H$5:$H$1012,N924))</f>
        <v>#N/A</v>
      </c>
      <c r="Q924" s="101" t="e">
        <f>AVERAGE(INDEX($I$5:$I$1012,M924):INDEX($I$5:$I$1012,N924))</f>
        <v>#N/A</v>
      </c>
    </row>
    <row r="925" spans="2:17" x14ac:dyDescent="0.25">
      <c r="B925" s="62">
        <v>41402</v>
      </c>
      <c r="C925" s="70">
        <v>32.99</v>
      </c>
      <c r="D925" s="69">
        <v>51639890</v>
      </c>
      <c r="E925" s="66" t="s">
        <v>81</v>
      </c>
      <c r="F925" s="16">
        <f t="shared" si="59"/>
        <v>88</v>
      </c>
      <c r="G925" s="67" cm="1">
        <f t="array" ref="G925">INDEX(Date,MATCH(ROWS($F$5:$F925),Helper,0))</f>
        <v>42608</v>
      </c>
      <c r="H925" s="85">
        <f>INDEX(Price,MATCH(ROWS($F$5:$F925),Helper,0))</f>
        <v>58.03</v>
      </c>
      <c r="I925" s="91">
        <f>INDEX(Volume,MATCH(ROWS($F$5:$F925),Helper,0))</f>
        <v>20935160</v>
      </c>
      <c r="J925" s="97">
        <f>ROWS($F$5:$F925)</f>
        <v>921</v>
      </c>
      <c r="M925" s="16" t="e">
        <f t="shared" si="60"/>
        <v>#N/A</v>
      </c>
      <c r="N925" s="16" t="e">
        <f t="shared" si="58"/>
        <v>#N/A</v>
      </c>
      <c r="O925" s="72" t="e">
        <f t="shared" ca="1" si="61"/>
        <v>#N/A</v>
      </c>
      <c r="P925" s="100" t="e">
        <f>AVERAGE(INDEX($H$5:$H$1012,M925):INDEX($H$5:$H$1012,N925))</f>
        <v>#N/A</v>
      </c>
      <c r="Q925" s="101" t="e">
        <f>AVERAGE(INDEX($I$5:$I$1012,M925):INDEX($I$5:$I$1012,N925))</f>
        <v>#N/A</v>
      </c>
    </row>
    <row r="926" spans="2:17" x14ac:dyDescent="0.25">
      <c r="B926" s="62">
        <v>41401</v>
      </c>
      <c r="C926" s="70">
        <v>33.31</v>
      </c>
      <c r="D926" s="69">
        <v>42915760</v>
      </c>
      <c r="E926" s="66" t="s">
        <v>81</v>
      </c>
      <c r="F926" s="16">
        <f t="shared" si="59"/>
        <v>87</v>
      </c>
      <c r="G926" s="67" cm="1">
        <f t="array" ref="G926">INDEX(Date,MATCH(ROWS($F$5:$F926),Helper,0))</f>
        <v>42611</v>
      </c>
      <c r="H926" s="85">
        <f>INDEX(Price,MATCH(ROWS($F$5:$F926),Helper,0))</f>
        <v>58.1</v>
      </c>
      <c r="I926" s="91">
        <f>INDEX(Volume,MATCH(ROWS($F$5:$F926),Helper,0))</f>
        <v>16388470</v>
      </c>
      <c r="J926" s="97">
        <f>ROWS($F$5:$F926)</f>
        <v>922</v>
      </c>
      <c r="M926" s="16" t="e">
        <f t="shared" si="60"/>
        <v>#N/A</v>
      </c>
      <c r="N926" s="16" t="e">
        <f t="shared" si="58"/>
        <v>#N/A</v>
      </c>
      <c r="O926" s="72" t="e">
        <f t="shared" ca="1" si="61"/>
        <v>#N/A</v>
      </c>
      <c r="P926" s="100" t="e">
        <f>AVERAGE(INDEX($H$5:$H$1012,M926):INDEX($H$5:$H$1012,N926))</f>
        <v>#N/A</v>
      </c>
      <c r="Q926" s="101" t="e">
        <f>AVERAGE(INDEX($I$5:$I$1012,M926):INDEX($I$5:$I$1012,N926))</f>
        <v>#N/A</v>
      </c>
    </row>
    <row r="927" spans="2:17" x14ac:dyDescent="0.25">
      <c r="B927" s="62">
        <v>41400</v>
      </c>
      <c r="C927" s="70">
        <v>33.75</v>
      </c>
      <c r="D927" s="69">
        <v>40975890</v>
      </c>
      <c r="E927" s="66" t="s">
        <v>81</v>
      </c>
      <c r="F927" s="16">
        <f t="shared" si="59"/>
        <v>86</v>
      </c>
      <c r="G927" s="67" cm="1">
        <f t="array" ref="G927">INDEX(Date,MATCH(ROWS($F$5:$F927),Helper,0))</f>
        <v>42612</v>
      </c>
      <c r="H927" s="85">
        <f>INDEX(Price,MATCH(ROWS($F$5:$F927),Helper,0))</f>
        <v>57.89</v>
      </c>
      <c r="I927" s="91">
        <f>INDEX(Volume,MATCH(ROWS($F$5:$F927),Helper,0))</f>
        <v>16900190</v>
      </c>
      <c r="J927" s="97">
        <f>ROWS($F$5:$F927)</f>
        <v>923</v>
      </c>
      <c r="M927" s="16" t="e">
        <f t="shared" si="60"/>
        <v>#N/A</v>
      </c>
      <c r="N927" s="16" t="e">
        <f t="shared" si="58"/>
        <v>#N/A</v>
      </c>
      <c r="O927" s="72" t="e">
        <f t="shared" ca="1" si="61"/>
        <v>#N/A</v>
      </c>
      <c r="P927" s="100" t="e">
        <f>AVERAGE(INDEX($H$5:$H$1012,M927):INDEX($H$5:$H$1012,N927))</f>
        <v>#N/A</v>
      </c>
      <c r="Q927" s="101" t="e">
        <f>AVERAGE(INDEX($I$5:$I$1012,M927):INDEX($I$5:$I$1012,N927))</f>
        <v>#N/A</v>
      </c>
    </row>
    <row r="928" spans="2:17" x14ac:dyDescent="0.25">
      <c r="B928" s="62">
        <v>41397</v>
      </c>
      <c r="C928" s="70">
        <v>33.49</v>
      </c>
      <c r="D928" s="69">
        <v>46775070</v>
      </c>
      <c r="E928" s="66" t="s">
        <v>81</v>
      </c>
      <c r="F928" s="16">
        <f t="shared" si="59"/>
        <v>85</v>
      </c>
      <c r="G928" s="67" cm="1">
        <f t="array" ref="G928">INDEX(Date,MATCH(ROWS($F$5:$F928),Helper,0))</f>
        <v>42613</v>
      </c>
      <c r="H928" s="85">
        <f>INDEX(Price,MATCH(ROWS($F$5:$F928),Helper,0))</f>
        <v>57.46</v>
      </c>
      <c r="I928" s="91">
        <f>INDEX(Volume,MATCH(ROWS($F$5:$F928),Helper,0))</f>
        <v>20844280</v>
      </c>
      <c r="J928" s="97">
        <f>ROWS($F$5:$F928)</f>
        <v>924</v>
      </c>
      <c r="M928" s="16" t="e">
        <f t="shared" si="60"/>
        <v>#N/A</v>
      </c>
      <c r="N928" s="16" t="e">
        <f t="shared" si="58"/>
        <v>#N/A</v>
      </c>
      <c r="O928" s="72" t="e">
        <f t="shared" ca="1" si="61"/>
        <v>#N/A</v>
      </c>
      <c r="P928" s="100" t="e">
        <f>AVERAGE(INDEX($H$5:$H$1012,M928):INDEX($H$5:$H$1012,N928))</f>
        <v>#N/A</v>
      </c>
      <c r="Q928" s="101" t="e">
        <f>AVERAGE(INDEX($I$5:$I$1012,M928):INDEX($I$5:$I$1012,N928))</f>
        <v>#N/A</v>
      </c>
    </row>
    <row r="929" spans="2:17" x14ac:dyDescent="0.25">
      <c r="B929" s="62">
        <v>41396</v>
      </c>
      <c r="C929" s="70">
        <v>33.159999999999997</v>
      </c>
      <c r="D929" s="69">
        <v>46051240</v>
      </c>
      <c r="E929" s="66" t="s">
        <v>81</v>
      </c>
      <c r="F929" s="16">
        <f t="shared" si="59"/>
        <v>84</v>
      </c>
      <c r="G929" s="67" cm="1">
        <f t="array" ref="G929">INDEX(Date,MATCH(ROWS($F$5:$F929),Helper,0))</f>
        <v>42614</v>
      </c>
      <c r="H929" s="85">
        <f>INDEX(Price,MATCH(ROWS($F$5:$F929),Helper,0))</f>
        <v>57.59</v>
      </c>
      <c r="I929" s="91">
        <f>INDEX(Volume,MATCH(ROWS($F$5:$F929),Helper,0))</f>
        <v>26053530</v>
      </c>
      <c r="J929" s="97">
        <f>ROWS($F$5:$F929)</f>
        <v>925</v>
      </c>
      <c r="M929" s="16" t="e">
        <f t="shared" si="60"/>
        <v>#N/A</v>
      </c>
      <c r="N929" s="16" t="e">
        <f t="shared" si="58"/>
        <v>#N/A</v>
      </c>
      <c r="O929" s="72" t="e">
        <f t="shared" ca="1" si="61"/>
        <v>#N/A</v>
      </c>
      <c r="P929" s="100" t="e">
        <f>AVERAGE(INDEX($H$5:$H$1012,M929):INDEX($H$5:$H$1012,N929))</f>
        <v>#N/A</v>
      </c>
      <c r="Q929" s="101" t="e">
        <f>AVERAGE(INDEX($I$5:$I$1012,M929):INDEX($I$5:$I$1012,N929))</f>
        <v>#N/A</v>
      </c>
    </row>
    <row r="930" spans="2:17" x14ac:dyDescent="0.25">
      <c r="B930" s="62">
        <v>41395</v>
      </c>
      <c r="C930" s="70">
        <v>32.72</v>
      </c>
      <c r="D930" s="69">
        <v>54327480</v>
      </c>
      <c r="E930" s="66" t="s">
        <v>81</v>
      </c>
      <c r="F930" s="16">
        <f t="shared" si="59"/>
        <v>83</v>
      </c>
      <c r="G930" s="67" cm="1">
        <f t="array" ref="G930">INDEX(Date,MATCH(ROWS($F$5:$F930),Helper,0))</f>
        <v>42615</v>
      </c>
      <c r="H930" s="85">
        <f>INDEX(Price,MATCH(ROWS($F$5:$F930),Helper,0))</f>
        <v>57.67</v>
      </c>
      <c r="I930" s="91">
        <f>INDEX(Volume,MATCH(ROWS($F$5:$F930),Helper,0))</f>
        <v>18897210</v>
      </c>
      <c r="J930" s="97">
        <f>ROWS($F$5:$F930)</f>
        <v>926</v>
      </c>
      <c r="M930" s="16" t="e">
        <f t="shared" si="60"/>
        <v>#N/A</v>
      </c>
      <c r="N930" s="16" t="e">
        <f t="shared" si="58"/>
        <v>#N/A</v>
      </c>
      <c r="O930" s="72" t="e">
        <f t="shared" ca="1" si="61"/>
        <v>#N/A</v>
      </c>
      <c r="P930" s="100" t="e">
        <f>AVERAGE(INDEX($H$5:$H$1012,M930):INDEX($H$5:$H$1012,N930))</f>
        <v>#N/A</v>
      </c>
      <c r="Q930" s="101" t="e">
        <f>AVERAGE(INDEX($I$5:$I$1012,M930):INDEX($I$5:$I$1012,N930))</f>
        <v>#N/A</v>
      </c>
    </row>
    <row r="931" spans="2:17" x14ac:dyDescent="0.25">
      <c r="B931" s="62">
        <v>41394</v>
      </c>
      <c r="C931" s="70">
        <v>33.1</v>
      </c>
      <c r="D931" s="69">
        <v>75112220</v>
      </c>
      <c r="E931" s="66" t="s">
        <v>81</v>
      </c>
      <c r="F931" s="16">
        <f t="shared" si="59"/>
        <v>82</v>
      </c>
      <c r="G931" s="67" cm="1">
        <f t="array" ref="G931">INDEX(Date,MATCH(ROWS($F$5:$F931),Helper,0))</f>
        <v>42619</v>
      </c>
      <c r="H931" s="85">
        <f>INDEX(Price,MATCH(ROWS($F$5:$F931),Helper,0))</f>
        <v>57.61</v>
      </c>
      <c r="I931" s="91">
        <f>INDEX(Volume,MATCH(ROWS($F$5:$F931),Helper,0))</f>
        <v>16264890</v>
      </c>
      <c r="J931" s="97">
        <f>ROWS($F$5:$F931)</f>
        <v>927</v>
      </c>
      <c r="M931" s="16" t="e">
        <f t="shared" si="60"/>
        <v>#N/A</v>
      </c>
      <c r="N931" s="16" t="e">
        <f t="shared" si="58"/>
        <v>#N/A</v>
      </c>
      <c r="O931" s="72" t="e">
        <f t="shared" ca="1" si="61"/>
        <v>#N/A</v>
      </c>
      <c r="P931" s="100" t="e">
        <f>AVERAGE(INDEX($H$5:$H$1012,M931):INDEX($H$5:$H$1012,N931))</f>
        <v>#N/A</v>
      </c>
      <c r="Q931" s="101" t="e">
        <f>AVERAGE(INDEX($I$5:$I$1012,M931):INDEX($I$5:$I$1012,N931))</f>
        <v>#N/A</v>
      </c>
    </row>
    <row r="932" spans="2:17" x14ac:dyDescent="0.25">
      <c r="B932" s="62">
        <v>41393</v>
      </c>
      <c r="C932" s="70">
        <v>32.61</v>
      </c>
      <c r="D932" s="69">
        <v>58978430</v>
      </c>
      <c r="E932" s="66" t="s">
        <v>81</v>
      </c>
      <c r="F932" s="16">
        <f t="shared" si="59"/>
        <v>81</v>
      </c>
      <c r="G932" s="67" cm="1">
        <f t="array" ref="G932">INDEX(Date,MATCH(ROWS($F$5:$F932),Helper,0))</f>
        <v>42620</v>
      </c>
      <c r="H932" s="85">
        <f>INDEX(Price,MATCH(ROWS($F$5:$F932),Helper,0))</f>
        <v>57.66</v>
      </c>
      <c r="I932" s="91">
        <f>INDEX(Volume,MATCH(ROWS($F$5:$F932),Helper,0))</f>
        <v>17484810</v>
      </c>
      <c r="J932" s="97">
        <f>ROWS($F$5:$F932)</f>
        <v>928</v>
      </c>
      <c r="M932" s="16" t="e">
        <f t="shared" si="60"/>
        <v>#N/A</v>
      </c>
      <c r="N932" s="16" t="e">
        <f t="shared" si="58"/>
        <v>#N/A</v>
      </c>
      <c r="O932" s="72" t="e">
        <f t="shared" ca="1" si="61"/>
        <v>#N/A</v>
      </c>
      <c r="P932" s="100" t="e">
        <f>AVERAGE(INDEX($H$5:$H$1012,M932):INDEX($H$5:$H$1012,N932))</f>
        <v>#N/A</v>
      </c>
      <c r="Q932" s="101" t="e">
        <f>AVERAGE(INDEX($I$5:$I$1012,M932):INDEX($I$5:$I$1012,N932))</f>
        <v>#N/A</v>
      </c>
    </row>
    <row r="933" spans="2:17" x14ac:dyDescent="0.25">
      <c r="B933" s="62">
        <v>41390</v>
      </c>
      <c r="C933" s="70">
        <v>31.79</v>
      </c>
      <c r="D933" s="69">
        <v>47799180</v>
      </c>
      <c r="E933" s="66" t="s">
        <v>81</v>
      </c>
      <c r="F933" s="16">
        <f t="shared" si="59"/>
        <v>80</v>
      </c>
      <c r="G933" s="67" cm="1">
        <f t="array" ref="G933">INDEX(Date,MATCH(ROWS($F$5:$F933),Helper,0))</f>
        <v>42621</v>
      </c>
      <c r="H933" s="85">
        <f>INDEX(Price,MATCH(ROWS($F$5:$F933),Helper,0))</f>
        <v>57.43</v>
      </c>
      <c r="I933" s="91">
        <f>INDEX(Volume,MATCH(ROWS($F$5:$F933),Helper,0))</f>
        <v>20109050</v>
      </c>
      <c r="J933" s="97">
        <f>ROWS($F$5:$F933)</f>
        <v>929</v>
      </c>
      <c r="M933" s="16" t="e">
        <f t="shared" si="60"/>
        <v>#N/A</v>
      </c>
      <c r="N933" s="16" t="e">
        <f t="shared" si="58"/>
        <v>#N/A</v>
      </c>
      <c r="O933" s="72" t="e">
        <f t="shared" ca="1" si="61"/>
        <v>#N/A</v>
      </c>
      <c r="P933" s="100" t="e">
        <f>AVERAGE(INDEX($H$5:$H$1012,M933):INDEX($H$5:$H$1012,N933))</f>
        <v>#N/A</v>
      </c>
      <c r="Q933" s="101" t="e">
        <f>AVERAGE(INDEX($I$5:$I$1012,M933):INDEX($I$5:$I$1012,N933))</f>
        <v>#N/A</v>
      </c>
    </row>
    <row r="934" spans="2:17" x14ac:dyDescent="0.25">
      <c r="B934" s="62">
        <v>41389</v>
      </c>
      <c r="C934" s="70">
        <v>31.94</v>
      </c>
      <c r="D934" s="69">
        <v>110581800</v>
      </c>
      <c r="E934" s="66" t="s">
        <v>81</v>
      </c>
      <c r="F934" s="16">
        <f t="shared" si="59"/>
        <v>79</v>
      </c>
      <c r="G934" s="67" cm="1">
        <f t="array" ref="G934">INDEX(Date,MATCH(ROWS($F$5:$F934),Helper,0))</f>
        <v>42622</v>
      </c>
      <c r="H934" s="85">
        <f>INDEX(Price,MATCH(ROWS($F$5:$F934),Helper,0))</f>
        <v>56.21</v>
      </c>
      <c r="I934" s="91">
        <f>INDEX(Volume,MATCH(ROWS($F$5:$F934),Helper,0))</f>
        <v>35026930</v>
      </c>
      <c r="J934" s="97">
        <f>ROWS($F$5:$F934)</f>
        <v>930</v>
      </c>
      <c r="M934" s="16" t="e">
        <f t="shared" si="60"/>
        <v>#N/A</v>
      </c>
      <c r="N934" s="16" t="e">
        <f t="shared" si="58"/>
        <v>#N/A</v>
      </c>
      <c r="O934" s="72" t="e">
        <f t="shared" ca="1" si="61"/>
        <v>#N/A</v>
      </c>
      <c r="P934" s="100" t="e">
        <f>AVERAGE(INDEX($H$5:$H$1012,M934):INDEX($H$5:$H$1012,N934))</f>
        <v>#N/A</v>
      </c>
      <c r="Q934" s="101" t="e">
        <f>AVERAGE(INDEX($I$5:$I$1012,M934):INDEX($I$5:$I$1012,N934))</f>
        <v>#N/A</v>
      </c>
    </row>
    <row r="935" spans="2:17" x14ac:dyDescent="0.25">
      <c r="B935" s="62">
        <v>41388</v>
      </c>
      <c r="C935" s="70">
        <v>31.76</v>
      </c>
      <c r="D935" s="69">
        <v>90895310</v>
      </c>
      <c r="E935" s="66" t="s">
        <v>81</v>
      </c>
      <c r="F935" s="16">
        <f t="shared" si="59"/>
        <v>78</v>
      </c>
      <c r="G935" s="67" cm="1">
        <f t="array" ref="G935">INDEX(Date,MATCH(ROWS($F$5:$F935),Helper,0))</f>
        <v>42625</v>
      </c>
      <c r="H935" s="85">
        <f>INDEX(Price,MATCH(ROWS($F$5:$F935),Helper,0))</f>
        <v>57.05</v>
      </c>
      <c r="I935" s="91">
        <f>INDEX(Volume,MATCH(ROWS($F$5:$F935),Helper,0))</f>
        <v>29266780</v>
      </c>
      <c r="J935" s="97">
        <f>ROWS($F$5:$F935)</f>
        <v>931</v>
      </c>
      <c r="M935" s="16" t="e">
        <f t="shared" si="60"/>
        <v>#N/A</v>
      </c>
      <c r="N935" s="16" t="e">
        <f t="shared" si="58"/>
        <v>#N/A</v>
      </c>
      <c r="O935" s="72" t="e">
        <f t="shared" ca="1" si="61"/>
        <v>#N/A</v>
      </c>
      <c r="P935" s="100" t="e">
        <f>AVERAGE(INDEX($H$5:$H$1012,M935):INDEX($H$5:$H$1012,N935))</f>
        <v>#N/A</v>
      </c>
      <c r="Q935" s="101" t="e">
        <f>AVERAGE(INDEX($I$5:$I$1012,M935):INDEX($I$5:$I$1012,N935))</f>
        <v>#N/A</v>
      </c>
    </row>
    <row r="936" spans="2:17" x14ac:dyDescent="0.25">
      <c r="B936" s="62">
        <v>41387</v>
      </c>
      <c r="C936" s="70">
        <v>30.6</v>
      </c>
      <c r="D936" s="69">
        <v>59026610</v>
      </c>
      <c r="E936" s="66" t="s">
        <v>81</v>
      </c>
      <c r="F936" s="16">
        <f t="shared" si="59"/>
        <v>77</v>
      </c>
      <c r="G936" s="67" cm="1">
        <f t="array" ref="G936">INDEX(Date,MATCH(ROWS($F$5:$F936),Helper,0))</f>
        <v>42626</v>
      </c>
      <c r="H936" s="85">
        <f>INDEX(Price,MATCH(ROWS($F$5:$F936),Helper,0))</f>
        <v>56.53</v>
      </c>
      <c r="I936" s="91">
        <f>INDEX(Volume,MATCH(ROWS($F$5:$F936),Helper,0))</f>
        <v>30062330</v>
      </c>
      <c r="J936" s="97">
        <f>ROWS($F$5:$F936)</f>
        <v>932</v>
      </c>
      <c r="M936" s="16" t="e">
        <f t="shared" si="60"/>
        <v>#N/A</v>
      </c>
      <c r="N936" s="16" t="e">
        <f t="shared" si="58"/>
        <v>#N/A</v>
      </c>
      <c r="O936" s="72" t="e">
        <f t="shared" ca="1" si="61"/>
        <v>#N/A</v>
      </c>
      <c r="P936" s="100" t="e">
        <f>AVERAGE(INDEX($H$5:$H$1012,M936):INDEX($H$5:$H$1012,N936))</f>
        <v>#N/A</v>
      </c>
      <c r="Q936" s="101" t="e">
        <f>AVERAGE(INDEX($I$5:$I$1012,M936):INDEX($I$5:$I$1012,N936))</f>
        <v>#N/A</v>
      </c>
    </row>
    <row r="937" spans="2:17" x14ac:dyDescent="0.25">
      <c r="B937" s="62">
        <v>41386</v>
      </c>
      <c r="C937" s="70">
        <v>30.83</v>
      </c>
      <c r="D937" s="69">
        <v>137899300</v>
      </c>
      <c r="E937" s="66" t="s">
        <v>81</v>
      </c>
      <c r="F937" s="16">
        <f t="shared" si="59"/>
        <v>76</v>
      </c>
      <c r="G937" s="67" cm="1">
        <f t="array" ref="G937">INDEX(Date,MATCH(ROWS($F$5:$F937),Helper,0))</f>
        <v>42627</v>
      </c>
      <c r="H937" s="85">
        <f>INDEX(Price,MATCH(ROWS($F$5:$F937),Helper,0))</f>
        <v>56.26</v>
      </c>
      <c r="I937" s="91">
        <f>INDEX(Volume,MATCH(ROWS($F$5:$F937),Helper,0))</f>
        <v>24265700</v>
      </c>
      <c r="J937" s="97">
        <f>ROWS($F$5:$F937)</f>
        <v>933</v>
      </c>
      <c r="M937" s="16" t="e">
        <f t="shared" si="60"/>
        <v>#N/A</v>
      </c>
      <c r="N937" s="16" t="e">
        <f t="shared" si="58"/>
        <v>#N/A</v>
      </c>
      <c r="O937" s="72" t="e">
        <f t="shared" ca="1" si="61"/>
        <v>#N/A</v>
      </c>
      <c r="P937" s="100" t="e">
        <f>AVERAGE(INDEX($H$5:$H$1012,M937):INDEX($H$5:$H$1012,N937))</f>
        <v>#N/A</v>
      </c>
      <c r="Q937" s="101" t="e">
        <f>AVERAGE(INDEX($I$5:$I$1012,M937):INDEX($I$5:$I$1012,N937))</f>
        <v>#N/A</v>
      </c>
    </row>
    <row r="938" spans="2:17" x14ac:dyDescent="0.25">
      <c r="B938" s="62">
        <v>41383</v>
      </c>
      <c r="C938" s="70">
        <v>29.765000000000001</v>
      </c>
      <c r="D938" s="69">
        <v>99788820</v>
      </c>
      <c r="E938" s="66" t="s">
        <v>81</v>
      </c>
      <c r="F938" s="16">
        <f t="shared" si="59"/>
        <v>75</v>
      </c>
      <c r="G938" s="67" cm="1">
        <f t="array" ref="G938">INDEX(Date,MATCH(ROWS($F$5:$F938),Helper,0))</f>
        <v>42628</v>
      </c>
      <c r="H938" s="85">
        <f>INDEX(Price,MATCH(ROWS($F$5:$F938),Helper,0))</f>
        <v>57.19</v>
      </c>
      <c r="I938" s="91">
        <f>INDEX(Volume,MATCH(ROWS($F$5:$F938),Helper,0))</f>
        <v>27049520</v>
      </c>
      <c r="J938" s="97">
        <f>ROWS($F$5:$F938)</f>
        <v>934</v>
      </c>
      <c r="M938" s="16" t="e">
        <f t="shared" si="60"/>
        <v>#N/A</v>
      </c>
      <c r="N938" s="16" t="e">
        <f t="shared" si="58"/>
        <v>#N/A</v>
      </c>
      <c r="O938" s="72" t="e">
        <f t="shared" ca="1" si="61"/>
        <v>#N/A</v>
      </c>
      <c r="P938" s="100" t="e">
        <f>AVERAGE(INDEX($H$5:$H$1012,M938):INDEX($H$5:$H$1012,N938))</f>
        <v>#N/A</v>
      </c>
      <c r="Q938" s="101" t="e">
        <f>AVERAGE(INDEX($I$5:$I$1012,M938):INDEX($I$5:$I$1012,N938))</f>
        <v>#N/A</v>
      </c>
    </row>
    <row r="939" spans="2:17" x14ac:dyDescent="0.25">
      <c r="B939" s="62">
        <v>41382</v>
      </c>
      <c r="C939" s="70">
        <v>28.79</v>
      </c>
      <c r="D939" s="69">
        <v>56705180</v>
      </c>
      <c r="E939" s="66" t="s">
        <v>81</v>
      </c>
      <c r="F939" s="16">
        <f t="shared" si="59"/>
        <v>74</v>
      </c>
      <c r="G939" s="67" cm="1">
        <f t="array" ref="G939">INDEX(Date,MATCH(ROWS($F$5:$F939),Helper,0))</f>
        <v>42629</v>
      </c>
      <c r="H939" s="85">
        <f>INDEX(Price,MATCH(ROWS($F$5:$F939),Helper,0))</f>
        <v>57.25</v>
      </c>
      <c r="I939" s="91">
        <f>INDEX(Volume,MATCH(ROWS($F$5:$F939),Helper,0))</f>
        <v>44603890</v>
      </c>
      <c r="J939" s="97">
        <f>ROWS($F$5:$F939)</f>
        <v>935</v>
      </c>
      <c r="M939" s="16" t="e">
        <f t="shared" si="60"/>
        <v>#N/A</v>
      </c>
      <c r="N939" s="16" t="e">
        <f t="shared" si="58"/>
        <v>#N/A</v>
      </c>
      <c r="O939" s="72" t="e">
        <f t="shared" ca="1" si="61"/>
        <v>#N/A</v>
      </c>
      <c r="P939" s="100" t="e">
        <f>AVERAGE(INDEX($H$5:$H$1012,M939):INDEX($H$5:$H$1012,N939))</f>
        <v>#N/A</v>
      </c>
      <c r="Q939" s="101" t="e">
        <f>AVERAGE(INDEX($I$5:$I$1012,M939):INDEX($I$5:$I$1012,N939))</f>
        <v>#N/A</v>
      </c>
    </row>
    <row r="940" spans="2:17" x14ac:dyDescent="0.25">
      <c r="B940" s="62">
        <v>41381</v>
      </c>
      <c r="C940" s="70">
        <v>28.824999999999999</v>
      </c>
      <c r="D940" s="69">
        <v>52840240</v>
      </c>
      <c r="E940" s="66" t="s">
        <v>81</v>
      </c>
      <c r="F940" s="16">
        <f t="shared" si="59"/>
        <v>73</v>
      </c>
      <c r="G940" s="67" cm="1">
        <f t="array" ref="G940">INDEX(Date,MATCH(ROWS($F$5:$F940),Helper,0))</f>
        <v>42632</v>
      </c>
      <c r="H940" s="85">
        <f>INDEX(Price,MATCH(ROWS($F$5:$F940),Helper,0))</f>
        <v>56.93</v>
      </c>
      <c r="I940" s="91">
        <f>INDEX(Volume,MATCH(ROWS($F$5:$F940),Helper,0))</f>
        <v>20919450</v>
      </c>
      <c r="J940" s="97">
        <f>ROWS($F$5:$F940)</f>
        <v>936</v>
      </c>
      <c r="M940" s="16" t="e">
        <f t="shared" si="60"/>
        <v>#N/A</v>
      </c>
      <c r="N940" s="16" t="e">
        <f t="shared" si="58"/>
        <v>#N/A</v>
      </c>
      <c r="O940" s="72" t="e">
        <f t="shared" ca="1" si="61"/>
        <v>#N/A</v>
      </c>
      <c r="P940" s="100" t="e">
        <f>AVERAGE(INDEX($H$5:$H$1012,M940):INDEX($H$5:$H$1012,N940))</f>
        <v>#N/A</v>
      </c>
      <c r="Q940" s="101" t="e">
        <f>AVERAGE(INDEX($I$5:$I$1012,M940):INDEX($I$5:$I$1012,N940))</f>
        <v>#N/A</v>
      </c>
    </row>
    <row r="941" spans="2:17" x14ac:dyDescent="0.25">
      <c r="B941" s="62">
        <v>41380</v>
      </c>
      <c r="C941" s="70">
        <v>28.97</v>
      </c>
      <c r="D941" s="69">
        <v>52793550</v>
      </c>
      <c r="E941" s="66" t="s">
        <v>81</v>
      </c>
      <c r="F941" s="16">
        <f t="shared" si="59"/>
        <v>72</v>
      </c>
      <c r="G941" s="67" cm="1">
        <f t="array" ref="G941">INDEX(Date,MATCH(ROWS($F$5:$F941),Helper,0))</f>
        <v>42633</v>
      </c>
      <c r="H941" s="85">
        <f>INDEX(Price,MATCH(ROWS($F$5:$F941),Helper,0))</f>
        <v>56.81</v>
      </c>
      <c r="I941" s="91">
        <f>INDEX(Volume,MATCH(ROWS($F$5:$F941),Helper,0))</f>
        <v>17347740</v>
      </c>
      <c r="J941" s="97">
        <f>ROWS($F$5:$F941)</f>
        <v>937</v>
      </c>
      <c r="M941" s="16" t="e">
        <f t="shared" si="60"/>
        <v>#N/A</v>
      </c>
      <c r="N941" s="16" t="e">
        <f t="shared" si="58"/>
        <v>#N/A</v>
      </c>
      <c r="O941" s="72" t="e">
        <f t="shared" ca="1" si="61"/>
        <v>#N/A</v>
      </c>
      <c r="P941" s="100" t="e">
        <f>AVERAGE(INDEX($H$5:$H$1012,M941):INDEX($H$5:$H$1012,N941))</f>
        <v>#N/A</v>
      </c>
      <c r="Q941" s="101" t="e">
        <f>AVERAGE(INDEX($I$5:$I$1012,M941):INDEX($I$5:$I$1012,N941))</f>
        <v>#N/A</v>
      </c>
    </row>
    <row r="942" spans="2:17" x14ac:dyDescent="0.25">
      <c r="B942" s="62">
        <v>41379</v>
      </c>
      <c r="C942" s="70">
        <v>28.69</v>
      </c>
      <c r="D942" s="69">
        <v>56325190</v>
      </c>
      <c r="E942" s="66" t="s">
        <v>81</v>
      </c>
      <c r="F942" s="16">
        <f t="shared" si="59"/>
        <v>71</v>
      </c>
      <c r="G942" s="67" cm="1">
        <f t="array" ref="G942">INDEX(Date,MATCH(ROWS($F$5:$F942),Helper,0))</f>
        <v>42634</v>
      </c>
      <c r="H942" s="85">
        <f>INDEX(Price,MATCH(ROWS($F$5:$F942),Helper,0))</f>
        <v>57.76</v>
      </c>
      <c r="I942" s="91">
        <f>INDEX(Volume,MATCH(ROWS($F$5:$F942),Helper,0))</f>
        <v>33623490</v>
      </c>
      <c r="J942" s="97">
        <f>ROWS($F$5:$F942)</f>
        <v>938</v>
      </c>
      <c r="M942" s="16" t="e">
        <f t="shared" si="60"/>
        <v>#N/A</v>
      </c>
      <c r="N942" s="16" t="e">
        <f t="shared" si="58"/>
        <v>#N/A</v>
      </c>
      <c r="O942" s="72" t="e">
        <f t="shared" ca="1" si="61"/>
        <v>#N/A</v>
      </c>
      <c r="P942" s="100" t="e">
        <f>AVERAGE(INDEX($H$5:$H$1012,M942):INDEX($H$5:$H$1012,N942))</f>
        <v>#N/A</v>
      </c>
      <c r="Q942" s="101" t="e">
        <f>AVERAGE(INDEX($I$5:$I$1012,M942):INDEX($I$5:$I$1012,N942))</f>
        <v>#N/A</v>
      </c>
    </row>
    <row r="943" spans="2:17" x14ac:dyDescent="0.25">
      <c r="B943" s="62">
        <v>41376</v>
      </c>
      <c r="C943" s="70">
        <v>28.79</v>
      </c>
      <c r="D943" s="69">
        <v>62882260</v>
      </c>
      <c r="E943" s="66" t="s">
        <v>81</v>
      </c>
      <c r="F943" s="16">
        <f t="shared" si="59"/>
        <v>70</v>
      </c>
      <c r="G943" s="67" cm="1">
        <f t="array" ref="G943">INDEX(Date,MATCH(ROWS($F$5:$F943),Helper,0))</f>
        <v>42635</v>
      </c>
      <c r="H943" s="85">
        <f>INDEX(Price,MATCH(ROWS($F$5:$F943),Helper,0))</f>
        <v>57.82</v>
      </c>
      <c r="I943" s="91">
        <f>INDEX(Volume,MATCH(ROWS($F$5:$F943),Helper,0))</f>
        <v>19821760</v>
      </c>
      <c r="J943" s="97">
        <f>ROWS($F$5:$F943)</f>
        <v>939</v>
      </c>
      <c r="M943" s="16" t="e">
        <f t="shared" si="60"/>
        <v>#N/A</v>
      </c>
      <c r="N943" s="16" t="e">
        <f t="shared" si="58"/>
        <v>#N/A</v>
      </c>
      <c r="O943" s="72" t="e">
        <f t="shared" ca="1" si="61"/>
        <v>#N/A</v>
      </c>
      <c r="P943" s="100" t="e">
        <f>AVERAGE(INDEX($H$5:$H$1012,M943):INDEX($H$5:$H$1012,N943))</f>
        <v>#N/A</v>
      </c>
      <c r="Q943" s="101" t="e">
        <f>AVERAGE(INDEX($I$5:$I$1012,M943):INDEX($I$5:$I$1012,N943))</f>
        <v>#N/A</v>
      </c>
    </row>
    <row r="944" spans="2:17" x14ac:dyDescent="0.25">
      <c r="B944" s="62">
        <v>41375</v>
      </c>
      <c r="C944" s="70">
        <v>28.934999999999999</v>
      </c>
      <c r="D944" s="69">
        <v>130892600</v>
      </c>
      <c r="E944" s="66" t="s">
        <v>81</v>
      </c>
      <c r="F944" s="16">
        <f t="shared" si="59"/>
        <v>69</v>
      </c>
      <c r="G944" s="67" cm="1">
        <f t="array" ref="G944">INDEX(Date,MATCH(ROWS($F$5:$F944),Helper,0))</f>
        <v>42636</v>
      </c>
      <c r="H944" s="85">
        <f>INDEX(Price,MATCH(ROWS($F$5:$F944),Helper,0))</f>
        <v>57.43</v>
      </c>
      <c r="I944" s="91">
        <f>INDEX(Volume,MATCH(ROWS($F$5:$F944),Helper,0))</f>
        <v>19941140</v>
      </c>
      <c r="J944" s="97">
        <f>ROWS($F$5:$F944)</f>
        <v>940</v>
      </c>
      <c r="M944" s="16" t="e">
        <f t="shared" si="60"/>
        <v>#N/A</v>
      </c>
      <c r="N944" s="16" t="e">
        <f t="shared" si="58"/>
        <v>#N/A</v>
      </c>
      <c r="O944" s="72" t="e">
        <f t="shared" ca="1" si="61"/>
        <v>#N/A</v>
      </c>
      <c r="P944" s="100" t="e">
        <f>AVERAGE(INDEX($H$5:$H$1012,M944):INDEX($H$5:$H$1012,N944))</f>
        <v>#N/A</v>
      </c>
      <c r="Q944" s="101" t="e">
        <f>AVERAGE(INDEX($I$5:$I$1012,M944):INDEX($I$5:$I$1012,N944))</f>
        <v>#N/A</v>
      </c>
    </row>
    <row r="945" spans="2:17" x14ac:dyDescent="0.25">
      <c r="B945" s="62">
        <v>41374</v>
      </c>
      <c r="C945" s="70">
        <v>30.28</v>
      </c>
      <c r="D945" s="69">
        <v>70932030</v>
      </c>
      <c r="E945" s="66" t="s">
        <v>81</v>
      </c>
      <c r="F945" s="16">
        <f t="shared" si="59"/>
        <v>68</v>
      </c>
      <c r="G945" s="67" cm="1">
        <f t="array" ref="G945">INDEX(Date,MATCH(ROWS($F$5:$F945),Helper,0))</f>
        <v>42639</v>
      </c>
      <c r="H945" s="85">
        <f>INDEX(Price,MATCH(ROWS($F$5:$F945),Helper,0))</f>
        <v>56.9</v>
      </c>
      <c r="I945" s="91">
        <f>INDEX(Volume,MATCH(ROWS($F$5:$F945),Helper,0))</f>
        <v>21184750</v>
      </c>
      <c r="J945" s="97">
        <f>ROWS($F$5:$F945)</f>
        <v>941</v>
      </c>
      <c r="M945" s="16" t="e">
        <f t="shared" si="60"/>
        <v>#N/A</v>
      </c>
      <c r="N945" s="16" t="e">
        <f t="shared" si="58"/>
        <v>#N/A</v>
      </c>
      <c r="O945" s="72" t="e">
        <f t="shared" ca="1" si="61"/>
        <v>#N/A</v>
      </c>
      <c r="P945" s="100" t="e">
        <f>AVERAGE(INDEX($H$5:$H$1012,M945):INDEX($H$5:$H$1012,N945))</f>
        <v>#N/A</v>
      </c>
      <c r="Q945" s="101" t="e">
        <f>AVERAGE(INDEX($I$5:$I$1012,M945):INDEX($I$5:$I$1012,N945))</f>
        <v>#N/A</v>
      </c>
    </row>
    <row r="946" spans="2:17" x14ac:dyDescent="0.25">
      <c r="B946" s="62">
        <v>41373</v>
      </c>
      <c r="C946" s="70">
        <v>29.61</v>
      </c>
      <c r="D946" s="69">
        <v>77730860</v>
      </c>
      <c r="E946" s="66" t="s">
        <v>81</v>
      </c>
      <c r="F946" s="16">
        <f t="shared" si="59"/>
        <v>67</v>
      </c>
      <c r="G946" s="67" cm="1">
        <f t="array" ref="G946">INDEX(Date,MATCH(ROWS($F$5:$F946),Helper,0))</f>
        <v>42640</v>
      </c>
      <c r="H946" s="85">
        <f>INDEX(Price,MATCH(ROWS($F$5:$F946),Helper,0))</f>
        <v>57.95</v>
      </c>
      <c r="I946" s="91">
        <f>INDEX(Volume,MATCH(ROWS($F$5:$F946),Helper,0))</f>
        <v>28029780</v>
      </c>
      <c r="J946" s="97">
        <f>ROWS($F$5:$F946)</f>
        <v>942</v>
      </c>
      <c r="M946" s="16" t="e">
        <f t="shared" si="60"/>
        <v>#N/A</v>
      </c>
      <c r="N946" s="16" t="e">
        <f t="shared" si="58"/>
        <v>#N/A</v>
      </c>
      <c r="O946" s="72" t="e">
        <f t="shared" ca="1" si="61"/>
        <v>#N/A</v>
      </c>
      <c r="P946" s="100" t="e">
        <f>AVERAGE(INDEX($H$5:$H$1012,M946):INDEX($H$5:$H$1012,N946))</f>
        <v>#N/A</v>
      </c>
      <c r="Q946" s="101" t="e">
        <f>AVERAGE(INDEX($I$5:$I$1012,M946):INDEX($I$5:$I$1012,N946))</f>
        <v>#N/A</v>
      </c>
    </row>
    <row r="947" spans="2:17" x14ac:dyDescent="0.25">
      <c r="B947" s="62">
        <v>41372</v>
      </c>
      <c r="C947" s="70">
        <v>28.59</v>
      </c>
      <c r="D947" s="69">
        <v>34759420</v>
      </c>
      <c r="E947" s="66" t="s">
        <v>81</v>
      </c>
      <c r="F947" s="16">
        <f t="shared" si="59"/>
        <v>66</v>
      </c>
      <c r="G947" s="67" cm="1">
        <f t="array" ref="G947">INDEX(Date,MATCH(ROWS($F$5:$F947),Helper,0))</f>
        <v>42641</v>
      </c>
      <c r="H947" s="85">
        <f>INDEX(Price,MATCH(ROWS($F$5:$F947),Helper,0))</f>
        <v>58.03</v>
      </c>
      <c r="I947" s="91">
        <f>INDEX(Volume,MATCH(ROWS($F$5:$F947),Helper,0))</f>
        <v>20523320</v>
      </c>
      <c r="J947" s="97">
        <f>ROWS($F$5:$F947)</f>
        <v>943</v>
      </c>
      <c r="M947" s="16" t="e">
        <f t="shared" si="60"/>
        <v>#N/A</v>
      </c>
      <c r="N947" s="16" t="e">
        <f t="shared" si="58"/>
        <v>#N/A</v>
      </c>
      <c r="O947" s="72" t="e">
        <f t="shared" ca="1" si="61"/>
        <v>#N/A</v>
      </c>
      <c r="P947" s="100" t="e">
        <f>AVERAGE(INDEX($H$5:$H$1012,M947):INDEX($H$5:$H$1012,N947))</f>
        <v>#N/A</v>
      </c>
      <c r="Q947" s="101" t="e">
        <f>AVERAGE(INDEX($I$5:$I$1012,M947):INDEX($I$5:$I$1012,N947))</f>
        <v>#N/A</v>
      </c>
    </row>
    <row r="948" spans="2:17" x14ac:dyDescent="0.25">
      <c r="B948" s="62">
        <v>41369</v>
      </c>
      <c r="C948" s="70">
        <v>28.7</v>
      </c>
      <c r="D948" s="69">
        <v>50924930</v>
      </c>
      <c r="E948" s="66" t="s">
        <v>81</v>
      </c>
      <c r="F948" s="16">
        <f t="shared" si="59"/>
        <v>65</v>
      </c>
      <c r="G948" s="67" cm="1">
        <f t="array" ref="G948">INDEX(Date,MATCH(ROWS($F$5:$F948),Helper,0))</f>
        <v>42642</v>
      </c>
      <c r="H948" s="85">
        <f>INDEX(Price,MATCH(ROWS($F$5:$F948),Helper,0))</f>
        <v>57.4</v>
      </c>
      <c r="I948" s="91">
        <f>INDEX(Volume,MATCH(ROWS($F$5:$F948),Helper,0))</f>
        <v>25389600</v>
      </c>
      <c r="J948" s="97">
        <f>ROWS($F$5:$F948)</f>
        <v>944</v>
      </c>
      <c r="M948" s="16" t="e">
        <f t="shared" si="60"/>
        <v>#N/A</v>
      </c>
      <c r="N948" s="16" t="e">
        <f t="shared" si="58"/>
        <v>#N/A</v>
      </c>
      <c r="O948" s="72" t="e">
        <f t="shared" ca="1" si="61"/>
        <v>#N/A</v>
      </c>
      <c r="P948" s="100" t="e">
        <f>AVERAGE(INDEX($H$5:$H$1012,M948):INDEX($H$5:$H$1012,N948))</f>
        <v>#N/A</v>
      </c>
      <c r="Q948" s="101" t="e">
        <f>AVERAGE(INDEX($I$5:$I$1012,M948):INDEX($I$5:$I$1012,N948))</f>
        <v>#N/A</v>
      </c>
    </row>
    <row r="949" spans="2:17" x14ac:dyDescent="0.25">
      <c r="B949" s="62">
        <v>41368</v>
      </c>
      <c r="C949" s="70">
        <v>28.594999999999999</v>
      </c>
      <c r="D949" s="69">
        <v>45261610</v>
      </c>
      <c r="E949" s="66" t="s">
        <v>81</v>
      </c>
      <c r="F949" s="16">
        <f t="shared" si="59"/>
        <v>64</v>
      </c>
      <c r="G949" s="67" cm="1">
        <f t="array" ref="G949">INDEX(Date,MATCH(ROWS($F$5:$F949),Helper,0))</f>
        <v>42643</v>
      </c>
      <c r="H949" s="85">
        <f>INDEX(Price,MATCH(ROWS($F$5:$F949),Helper,0))</f>
        <v>57.6</v>
      </c>
      <c r="I949" s="91">
        <f>INDEX(Volume,MATCH(ROWS($F$5:$F949),Helper,0))</f>
        <v>29877820</v>
      </c>
      <c r="J949" s="97">
        <f>ROWS($F$5:$F949)</f>
        <v>945</v>
      </c>
      <c r="M949" s="16" t="e">
        <f t="shared" si="60"/>
        <v>#N/A</v>
      </c>
      <c r="N949" s="16" t="e">
        <f t="shared" si="58"/>
        <v>#N/A</v>
      </c>
      <c r="O949" s="72" t="e">
        <f t="shared" ca="1" si="61"/>
        <v>#N/A</v>
      </c>
      <c r="P949" s="100" t="e">
        <f>AVERAGE(INDEX($H$5:$H$1012,M949):INDEX($H$5:$H$1012,N949))</f>
        <v>#N/A</v>
      </c>
      <c r="Q949" s="101" t="e">
        <f>AVERAGE(INDEX($I$5:$I$1012,M949):INDEX($I$5:$I$1012,N949))</f>
        <v>#N/A</v>
      </c>
    </row>
    <row r="950" spans="2:17" x14ac:dyDescent="0.25">
      <c r="B950" s="62">
        <v>41367</v>
      </c>
      <c r="C950" s="70">
        <v>28.56</v>
      </c>
      <c r="D950" s="69">
        <v>35046040</v>
      </c>
      <c r="E950" s="66" t="s">
        <v>81</v>
      </c>
      <c r="F950" s="16">
        <f t="shared" si="59"/>
        <v>63</v>
      </c>
      <c r="G950" s="67" cm="1">
        <f t="array" ref="G950">INDEX(Date,MATCH(ROWS($F$5:$F950),Helper,0))</f>
        <v>42646</v>
      </c>
      <c r="H950" s="85">
        <f>INDEX(Price,MATCH(ROWS($F$5:$F950),Helper,0))</f>
        <v>57.42</v>
      </c>
      <c r="I950" s="91">
        <f>INDEX(Volume,MATCH(ROWS($F$5:$F950),Helper,0))</f>
        <v>19156410</v>
      </c>
      <c r="J950" s="97">
        <f>ROWS($F$5:$F950)</f>
        <v>946</v>
      </c>
      <c r="M950" s="16" t="e">
        <f t="shared" si="60"/>
        <v>#N/A</v>
      </c>
      <c r="N950" s="16" t="e">
        <f t="shared" si="58"/>
        <v>#N/A</v>
      </c>
      <c r="O950" s="72" t="e">
        <f t="shared" ca="1" si="61"/>
        <v>#N/A</v>
      </c>
      <c r="P950" s="100" t="e">
        <f>AVERAGE(INDEX($H$5:$H$1012,M950):INDEX($H$5:$H$1012,N950))</f>
        <v>#N/A</v>
      </c>
      <c r="Q950" s="101" t="e">
        <f>AVERAGE(INDEX($I$5:$I$1012,M950):INDEX($I$5:$I$1012,N950))</f>
        <v>#N/A</v>
      </c>
    </row>
    <row r="951" spans="2:17" x14ac:dyDescent="0.25">
      <c r="B951" s="62">
        <v>41366</v>
      </c>
      <c r="C951" s="70">
        <v>28.8</v>
      </c>
      <c r="D951" s="69">
        <v>28319520</v>
      </c>
      <c r="E951" s="66" t="s">
        <v>81</v>
      </c>
      <c r="F951" s="16">
        <f t="shared" si="59"/>
        <v>62</v>
      </c>
      <c r="G951" s="67" cm="1">
        <f t="array" ref="G951">INDEX(Date,MATCH(ROWS($F$5:$F951),Helper,0))</f>
        <v>42647</v>
      </c>
      <c r="H951" s="85">
        <f>INDEX(Price,MATCH(ROWS($F$5:$F951),Helper,0))</f>
        <v>57.24</v>
      </c>
      <c r="I951" s="91">
        <f>INDEX(Volume,MATCH(ROWS($F$5:$F951),Helper,0))</f>
        <v>20061950</v>
      </c>
      <c r="J951" s="97">
        <f>ROWS($F$5:$F951)</f>
        <v>947</v>
      </c>
      <c r="M951" s="16" t="e">
        <f t="shared" si="60"/>
        <v>#N/A</v>
      </c>
      <c r="N951" s="16" t="e">
        <f t="shared" si="58"/>
        <v>#N/A</v>
      </c>
      <c r="O951" s="72" t="e">
        <f t="shared" ca="1" si="61"/>
        <v>#N/A</v>
      </c>
      <c r="P951" s="100" t="e">
        <f>AVERAGE(INDEX($H$5:$H$1012,M951):INDEX($H$5:$H$1012,N951))</f>
        <v>#N/A</v>
      </c>
      <c r="Q951" s="101" t="e">
        <f>AVERAGE(INDEX($I$5:$I$1012,M951):INDEX($I$5:$I$1012,N951))</f>
        <v>#N/A</v>
      </c>
    </row>
    <row r="952" spans="2:17" x14ac:dyDescent="0.25">
      <c r="B952" s="62">
        <v>41365</v>
      </c>
      <c r="C952" s="70">
        <v>28.61</v>
      </c>
      <c r="D952" s="69">
        <v>29085390</v>
      </c>
      <c r="E952" s="66" t="s">
        <v>81</v>
      </c>
      <c r="F952" s="16">
        <f t="shared" si="59"/>
        <v>61</v>
      </c>
      <c r="G952" s="67" cm="1">
        <f t="array" ref="G952">INDEX(Date,MATCH(ROWS($F$5:$F952),Helper,0))</f>
        <v>42648</v>
      </c>
      <c r="H952" s="85">
        <f>INDEX(Price,MATCH(ROWS($F$5:$F952),Helper,0))</f>
        <v>57.64</v>
      </c>
      <c r="I952" s="91">
        <f>INDEX(Volume,MATCH(ROWS($F$5:$F952),Helper,0))</f>
        <v>16708620</v>
      </c>
      <c r="J952" s="97">
        <f>ROWS($F$5:$F952)</f>
        <v>948</v>
      </c>
      <c r="M952" s="16" t="e">
        <f t="shared" si="60"/>
        <v>#N/A</v>
      </c>
      <c r="N952" s="16" t="e">
        <f t="shared" si="58"/>
        <v>#N/A</v>
      </c>
      <c r="O952" s="72" t="e">
        <f t="shared" ca="1" si="61"/>
        <v>#N/A</v>
      </c>
      <c r="P952" s="100" t="e">
        <f>AVERAGE(INDEX($H$5:$H$1012,M952):INDEX($H$5:$H$1012,N952))</f>
        <v>#N/A</v>
      </c>
      <c r="Q952" s="101" t="e">
        <f>AVERAGE(INDEX($I$5:$I$1012,M952):INDEX($I$5:$I$1012,N952))</f>
        <v>#N/A</v>
      </c>
    </row>
    <row r="953" spans="2:17" x14ac:dyDescent="0.25">
      <c r="B953" s="62">
        <v>41361</v>
      </c>
      <c r="C953" s="70">
        <v>28.605</v>
      </c>
      <c r="D953" s="69">
        <v>55453460</v>
      </c>
      <c r="E953" s="66" t="s">
        <v>81</v>
      </c>
      <c r="F953" s="16">
        <f t="shared" si="59"/>
        <v>60</v>
      </c>
      <c r="G953" s="67" cm="1">
        <f t="array" ref="G953">INDEX(Date,MATCH(ROWS($F$5:$F953),Helper,0))</f>
        <v>42649</v>
      </c>
      <c r="H953" s="85">
        <f>INDEX(Price,MATCH(ROWS($F$5:$F953),Helper,0))</f>
        <v>57.74</v>
      </c>
      <c r="I953" s="91">
        <f>INDEX(Volume,MATCH(ROWS($F$5:$F953),Helper,0))</f>
        <v>16194470</v>
      </c>
      <c r="J953" s="97">
        <f>ROWS($F$5:$F953)</f>
        <v>949</v>
      </c>
      <c r="M953" s="16" t="e">
        <f t="shared" si="60"/>
        <v>#N/A</v>
      </c>
      <c r="N953" s="16" t="e">
        <f t="shared" si="58"/>
        <v>#N/A</v>
      </c>
      <c r="O953" s="72" t="e">
        <f t="shared" ca="1" si="61"/>
        <v>#N/A</v>
      </c>
      <c r="P953" s="100" t="e">
        <f>AVERAGE(INDEX($H$5:$H$1012,M953):INDEX($H$5:$H$1012,N953))</f>
        <v>#N/A</v>
      </c>
      <c r="Q953" s="101" t="e">
        <f>AVERAGE(INDEX($I$5:$I$1012,M953):INDEX($I$5:$I$1012,N953))</f>
        <v>#N/A</v>
      </c>
    </row>
    <row r="954" spans="2:17" x14ac:dyDescent="0.25">
      <c r="B954" s="62">
        <v>41360</v>
      </c>
      <c r="C954" s="70">
        <v>28.37</v>
      </c>
      <c r="D954" s="69">
        <v>35894590</v>
      </c>
      <c r="E954" s="66" t="s">
        <v>81</v>
      </c>
      <c r="F954" s="16">
        <f t="shared" si="59"/>
        <v>59</v>
      </c>
      <c r="G954" s="67" cm="1">
        <f t="array" ref="G954">INDEX(Date,MATCH(ROWS($F$5:$F954),Helper,0))</f>
        <v>42650</v>
      </c>
      <c r="H954" s="85">
        <f>INDEX(Price,MATCH(ROWS($F$5:$F954),Helper,0))</f>
        <v>57.8</v>
      </c>
      <c r="I954" s="91">
        <f>INDEX(Volume,MATCH(ROWS($F$5:$F954),Helper,0))</f>
        <v>20062440</v>
      </c>
      <c r="J954" s="97">
        <f>ROWS($F$5:$F954)</f>
        <v>950</v>
      </c>
      <c r="M954" s="16" t="e">
        <f t="shared" si="60"/>
        <v>#N/A</v>
      </c>
      <c r="N954" s="16" t="e">
        <f t="shared" si="58"/>
        <v>#N/A</v>
      </c>
      <c r="O954" s="72" t="e">
        <f t="shared" ca="1" si="61"/>
        <v>#N/A</v>
      </c>
      <c r="P954" s="100" t="e">
        <f>AVERAGE(INDEX($H$5:$H$1012,M954):INDEX($H$5:$H$1012,N954))</f>
        <v>#N/A</v>
      </c>
      <c r="Q954" s="101" t="e">
        <f>AVERAGE(INDEX($I$5:$I$1012,M954):INDEX($I$5:$I$1012,N954))</f>
        <v>#N/A</v>
      </c>
    </row>
    <row r="955" spans="2:17" x14ac:dyDescent="0.25">
      <c r="B955" s="62">
        <v>41359</v>
      </c>
      <c r="C955" s="70">
        <v>28.155000000000001</v>
      </c>
      <c r="D955" s="69">
        <v>27822150</v>
      </c>
      <c r="E955" s="66" t="s">
        <v>81</v>
      </c>
      <c r="F955" s="16">
        <f t="shared" si="59"/>
        <v>58</v>
      </c>
      <c r="G955" s="67" cm="1">
        <f t="array" ref="G955">INDEX(Date,MATCH(ROWS($F$5:$F955),Helper,0))</f>
        <v>42653</v>
      </c>
      <c r="H955" s="85">
        <f>INDEX(Price,MATCH(ROWS($F$5:$F955),Helper,0))</f>
        <v>58.04</v>
      </c>
      <c r="I955" s="91">
        <f>INDEX(Volume,MATCH(ROWS($F$5:$F955),Helper,0))</f>
        <v>18085830</v>
      </c>
      <c r="J955" s="97">
        <f>ROWS($F$5:$F955)</f>
        <v>951</v>
      </c>
      <c r="M955" s="16" t="e">
        <f t="shared" si="60"/>
        <v>#N/A</v>
      </c>
      <c r="N955" s="16" t="e">
        <f t="shared" si="58"/>
        <v>#N/A</v>
      </c>
      <c r="O955" s="72" t="e">
        <f t="shared" ca="1" si="61"/>
        <v>#N/A</v>
      </c>
      <c r="P955" s="100" t="e">
        <f>AVERAGE(INDEX($H$5:$H$1012,M955):INDEX($H$5:$H$1012,N955))</f>
        <v>#N/A</v>
      </c>
      <c r="Q955" s="101" t="e">
        <f>AVERAGE(INDEX($I$5:$I$1012,M955):INDEX($I$5:$I$1012,N955))</f>
        <v>#N/A</v>
      </c>
    </row>
    <row r="956" spans="2:17" x14ac:dyDescent="0.25">
      <c r="B956" s="62">
        <v>41358</v>
      </c>
      <c r="C956" s="70">
        <v>28.16</v>
      </c>
      <c r="D956" s="69">
        <v>44153830</v>
      </c>
      <c r="E956" s="66" t="s">
        <v>81</v>
      </c>
      <c r="F956" s="16">
        <f t="shared" si="59"/>
        <v>57</v>
      </c>
      <c r="G956" s="67" cm="1">
        <f t="array" ref="G956">INDEX(Date,MATCH(ROWS($F$5:$F956),Helper,0))</f>
        <v>42654</v>
      </c>
      <c r="H956" s="85">
        <f>INDEX(Price,MATCH(ROWS($F$5:$F956),Helper,0))</f>
        <v>57.19</v>
      </c>
      <c r="I956" s="91">
        <f>INDEX(Volume,MATCH(ROWS($F$5:$F956),Helper,0))</f>
        <v>26483780</v>
      </c>
      <c r="J956" s="97">
        <f>ROWS($F$5:$F956)</f>
        <v>952</v>
      </c>
      <c r="M956" s="16" t="e">
        <f t="shared" si="60"/>
        <v>#N/A</v>
      </c>
      <c r="N956" s="16" t="e">
        <f t="shared" si="58"/>
        <v>#N/A</v>
      </c>
      <c r="O956" s="72" t="e">
        <f t="shared" ca="1" si="61"/>
        <v>#N/A</v>
      </c>
      <c r="P956" s="100" t="e">
        <f>AVERAGE(INDEX($H$5:$H$1012,M956):INDEX($H$5:$H$1012,N956))</f>
        <v>#N/A</v>
      </c>
      <c r="Q956" s="101" t="e">
        <f>AVERAGE(INDEX($I$5:$I$1012,M956):INDEX($I$5:$I$1012,N956))</f>
        <v>#N/A</v>
      </c>
    </row>
    <row r="957" spans="2:17" x14ac:dyDescent="0.25">
      <c r="B957" s="62">
        <v>41355</v>
      </c>
      <c r="C957" s="70">
        <v>28.25</v>
      </c>
      <c r="D957" s="69">
        <v>28688730</v>
      </c>
      <c r="E957" s="66" t="s">
        <v>81</v>
      </c>
      <c r="F957" s="16">
        <f t="shared" si="59"/>
        <v>56</v>
      </c>
      <c r="G957" s="67" cm="1">
        <f t="array" ref="G957">INDEX(Date,MATCH(ROWS($F$5:$F957),Helper,0))</f>
        <v>42655</v>
      </c>
      <c r="H957" s="85">
        <f>INDEX(Price,MATCH(ROWS($F$5:$F957),Helper,0))</f>
        <v>57.11</v>
      </c>
      <c r="I957" s="91">
        <f>INDEX(Volume,MATCH(ROWS($F$5:$F957),Helper,0))</f>
        <v>22157100</v>
      </c>
      <c r="J957" s="97">
        <f>ROWS($F$5:$F957)</f>
        <v>953</v>
      </c>
      <c r="M957" s="16" t="e">
        <f t="shared" si="60"/>
        <v>#N/A</v>
      </c>
      <c r="N957" s="16" t="e">
        <f t="shared" si="58"/>
        <v>#N/A</v>
      </c>
      <c r="O957" s="72" t="e">
        <f t="shared" ca="1" si="61"/>
        <v>#N/A</v>
      </c>
      <c r="P957" s="100" t="e">
        <f>AVERAGE(INDEX($H$5:$H$1012,M957):INDEX($H$5:$H$1012,N957))</f>
        <v>#N/A</v>
      </c>
      <c r="Q957" s="101" t="e">
        <f>AVERAGE(INDEX($I$5:$I$1012,M957):INDEX($I$5:$I$1012,N957))</f>
        <v>#N/A</v>
      </c>
    </row>
    <row r="958" spans="2:17" x14ac:dyDescent="0.25">
      <c r="B958" s="62">
        <v>41354</v>
      </c>
      <c r="C958" s="70">
        <v>28.11</v>
      </c>
      <c r="D958" s="69">
        <v>34232750</v>
      </c>
      <c r="E958" s="66" t="s">
        <v>81</v>
      </c>
      <c r="F958" s="16">
        <f t="shared" si="59"/>
        <v>55</v>
      </c>
      <c r="G958" s="67" cm="1">
        <f t="array" ref="G958">INDEX(Date,MATCH(ROWS($F$5:$F958),Helper,0))</f>
        <v>42656</v>
      </c>
      <c r="H958" s="85">
        <f>INDEX(Price,MATCH(ROWS($F$5:$F958),Helper,0))</f>
        <v>56.92</v>
      </c>
      <c r="I958" s="91">
        <f>INDEX(Volume,MATCH(ROWS($F$5:$F958),Helper,0))</f>
        <v>25217590</v>
      </c>
      <c r="J958" s="97">
        <f>ROWS($F$5:$F958)</f>
        <v>954</v>
      </c>
      <c r="M958" s="16" t="e">
        <f t="shared" si="60"/>
        <v>#N/A</v>
      </c>
      <c r="N958" s="16" t="e">
        <f t="shared" si="58"/>
        <v>#N/A</v>
      </c>
      <c r="O958" s="72" t="e">
        <f t="shared" ca="1" si="61"/>
        <v>#N/A</v>
      </c>
      <c r="P958" s="100" t="e">
        <f>AVERAGE(INDEX($H$5:$H$1012,M958):INDEX($H$5:$H$1012,N958))</f>
        <v>#N/A</v>
      </c>
      <c r="Q958" s="101" t="e">
        <f>AVERAGE(INDEX($I$5:$I$1012,M958):INDEX($I$5:$I$1012,N958))</f>
        <v>#N/A</v>
      </c>
    </row>
    <row r="959" spans="2:17" x14ac:dyDescent="0.25">
      <c r="B959" s="62">
        <v>41353</v>
      </c>
      <c r="C959" s="70">
        <v>28.315000000000001</v>
      </c>
      <c r="D959" s="69">
        <v>35446920</v>
      </c>
      <c r="E959" s="66" t="s">
        <v>81</v>
      </c>
      <c r="F959" s="16">
        <f t="shared" si="59"/>
        <v>54</v>
      </c>
      <c r="G959" s="67" cm="1">
        <f t="array" ref="G959">INDEX(Date,MATCH(ROWS($F$5:$F959),Helper,0))</f>
        <v>42657</v>
      </c>
      <c r="H959" s="85">
        <f>INDEX(Price,MATCH(ROWS($F$5:$F959),Helper,0))</f>
        <v>57.42</v>
      </c>
      <c r="I959" s="91">
        <f>INDEX(Volume,MATCH(ROWS($F$5:$F959),Helper,0))</f>
        <v>27221480</v>
      </c>
      <c r="J959" s="97">
        <f>ROWS($F$5:$F959)</f>
        <v>955</v>
      </c>
      <c r="M959" s="16" t="e">
        <f t="shared" si="60"/>
        <v>#N/A</v>
      </c>
      <c r="N959" s="16" t="e">
        <f t="shared" si="58"/>
        <v>#N/A</v>
      </c>
      <c r="O959" s="72" t="e">
        <f t="shared" ca="1" si="61"/>
        <v>#N/A</v>
      </c>
      <c r="P959" s="100" t="e">
        <f>AVERAGE(INDEX($H$5:$H$1012,M959):INDEX($H$5:$H$1012,N959))</f>
        <v>#N/A</v>
      </c>
      <c r="Q959" s="101" t="e">
        <f>AVERAGE(INDEX($I$5:$I$1012,M959):INDEX($I$5:$I$1012,N959))</f>
        <v>#N/A</v>
      </c>
    </row>
    <row r="960" spans="2:17" x14ac:dyDescent="0.25">
      <c r="B960" s="62">
        <v>41352</v>
      </c>
      <c r="C960" s="70">
        <v>28.18</v>
      </c>
      <c r="D960" s="69">
        <v>51893870</v>
      </c>
      <c r="E960" s="66" t="s">
        <v>81</v>
      </c>
      <c r="F960" s="16">
        <f t="shared" si="59"/>
        <v>53</v>
      </c>
      <c r="G960" s="67" cm="1">
        <f t="array" ref="G960">INDEX(Date,MATCH(ROWS($F$5:$F960),Helper,0))</f>
        <v>42660</v>
      </c>
      <c r="H960" s="85">
        <f>INDEX(Price,MATCH(ROWS($F$5:$F960),Helper,0))</f>
        <v>57.22</v>
      </c>
      <c r="I960" s="91">
        <f>INDEX(Volume,MATCH(ROWS($F$5:$F960),Helper,0))</f>
        <v>23829490</v>
      </c>
      <c r="J960" s="97">
        <f>ROWS($F$5:$F960)</f>
        <v>956</v>
      </c>
      <c r="M960" s="16" t="e">
        <f t="shared" si="60"/>
        <v>#N/A</v>
      </c>
      <c r="N960" s="16" t="e">
        <f t="shared" si="58"/>
        <v>#N/A</v>
      </c>
      <c r="O960" s="72" t="e">
        <f t="shared" ca="1" si="61"/>
        <v>#N/A</v>
      </c>
      <c r="P960" s="100" t="e">
        <f>AVERAGE(INDEX($H$5:$H$1012,M960):INDEX($H$5:$H$1012,N960))</f>
        <v>#N/A</v>
      </c>
      <c r="Q960" s="101" t="e">
        <f>AVERAGE(INDEX($I$5:$I$1012,M960):INDEX($I$5:$I$1012,N960))</f>
        <v>#N/A</v>
      </c>
    </row>
    <row r="961" spans="2:17" x14ac:dyDescent="0.25">
      <c r="B961" s="62">
        <v>41351</v>
      </c>
      <c r="C961" s="70">
        <v>28.1</v>
      </c>
      <c r="D961" s="69">
        <v>44821170</v>
      </c>
      <c r="E961" s="66" t="s">
        <v>81</v>
      </c>
      <c r="F961" s="16">
        <f t="shared" si="59"/>
        <v>52</v>
      </c>
      <c r="G961" s="67" cm="1">
        <f t="array" ref="G961">INDEX(Date,MATCH(ROWS($F$5:$F961),Helper,0))</f>
        <v>42661</v>
      </c>
      <c r="H961" s="85">
        <f>INDEX(Price,MATCH(ROWS($F$5:$F961),Helper,0))</f>
        <v>57.66</v>
      </c>
      <c r="I961" s="91">
        <f>INDEX(Volume,MATCH(ROWS($F$5:$F961),Helper,0))</f>
        <v>18862790</v>
      </c>
      <c r="J961" s="97">
        <f>ROWS($F$5:$F961)</f>
        <v>957</v>
      </c>
      <c r="M961" s="16" t="e">
        <f t="shared" si="60"/>
        <v>#N/A</v>
      </c>
      <c r="N961" s="16" t="e">
        <f t="shared" si="58"/>
        <v>#N/A</v>
      </c>
      <c r="O961" s="72" t="e">
        <f t="shared" ca="1" si="61"/>
        <v>#N/A</v>
      </c>
      <c r="P961" s="100" t="e">
        <f>AVERAGE(INDEX($H$5:$H$1012,M961):INDEX($H$5:$H$1012,N961))</f>
        <v>#N/A</v>
      </c>
      <c r="Q961" s="101" t="e">
        <f>AVERAGE(INDEX($I$5:$I$1012,M961):INDEX($I$5:$I$1012,N961))</f>
        <v>#N/A</v>
      </c>
    </row>
    <row r="962" spans="2:17" x14ac:dyDescent="0.25">
      <c r="B962" s="62">
        <v>41348</v>
      </c>
      <c r="C962" s="70">
        <v>28.035</v>
      </c>
      <c r="D962" s="69">
        <v>92679320</v>
      </c>
      <c r="E962" s="66" t="s">
        <v>81</v>
      </c>
      <c r="F962" s="16">
        <f t="shared" si="59"/>
        <v>51</v>
      </c>
      <c r="G962" s="67" cm="1">
        <f t="array" ref="G962">INDEX(Date,MATCH(ROWS($F$5:$F962),Helper,0))</f>
        <v>42662</v>
      </c>
      <c r="H962" s="85">
        <f>INDEX(Price,MATCH(ROWS($F$5:$F962),Helper,0))</f>
        <v>57.53</v>
      </c>
      <c r="I962" s="91">
        <f>INDEX(Volume,MATCH(ROWS($F$5:$F962),Helper,0))</f>
        <v>22840410</v>
      </c>
      <c r="J962" s="97">
        <f>ROWS($F$5:$F962)</f>
        <v>958</v>
      </c>
      <c r="M962" s="16" t="e">
        <f t="shared" si="60"/>
        <v>#N/A</v>
      </c>
      <c r="N962" s="16" t="e">
        <f t="shared" si="58"/>
        <v>#N/A</v>
      </c>
      <c r="O962" s="72" t="e">
        <f t="shared" ca="1" si="61"/>
        <v>#N/A</v>
      </c>
      <c r="P962" s="100" t="e">
        <f>AVERAGE(INDEX($H$5:$H$1012,M962):INDEX($H$5:$H$1012,N962))</f>
        <v>#N/A</v>
      </c>
      <c r="Q962" s="101" t="e">
        <f>AVERAGE(INDEX($I$5:$I$1012,M962):INDEX($I$5:$I$1012,N962))</f>
        <v>#N/A</v>
      </c>
    </row>
    <row r="963" spans="2:17" x14ac:dyDescent="0.25">
      <c r="B963" s="62">
        <v>41347</v>
      </c>
      <c r="C963" s="70">
        <v>28.135000000000002</v>
      </c>
      <c r="D963" s="69">
        <v>55909310</v>
      </c>
      <c r="E963" s="66" t="s">
        <v>81</v>
      </c>
      <c r="F963" s="16">
        <f t="shared" si="59"/>
        <v>50</v>
      </c>
      <c r="G963" s="67" cm="1">
        <f t="array" ref="G963">INDEX(Date,MATCH(ROWS($F$5:$F963),Helper,0))</f>
        <v>42663</v>
      </c>
      <c r="H963" s="85">
        <f>INDEX(Price,MATCH(ROWS($F$5:$F963),Helper,0))</f>
        <v>57.25</v>
      </c>
      <c r="I963" s="91">
        <f>INDEX(Volume,MATCH(ROWS($F$5:$F963),Helper,0))</f>
        <v>48880910</v>
      </c>
      <c r="J963" s="97">
        <f>ROWS($F$5:$F963)</f>
        <v>959</v>
      </c>
      <c r="M963" s="16" t="e">
        <f t="shared" si="60"/>
        <v>#N/A</v>
      </c>
      <c r="N963" s="16" t="e">
        <f t="shared" si="58"/>
        <v>#N/A</v>
      </c>
      <c r="O963" s="72" t="e">
        <f t="shared" ca="1" si="61"/>
        <v>#N/A</v>
      </c>
      <c r="P963" s="100" t="e">
        <f>AVERAGE(INDEX($H$5:$H$1012,M963):INDEX($H$5:$H$1012,N963))</f>
        <v>#N/A</v>
      </c>
      <c r="Q963" s="101" t="e">
        <f>AVERAGE(INDEX($I$5:$I$1012,M963):INDEX($I$5:$I$1012,N963))</f>
        <v>#N/A</v>
      </c>
    </row>
    <row r="964" spans="2:17" x14ac:dyDescent="0.25">
      <c r="B964" s="62">
        <v>41346</v>
      </c>
      <c r="C964" s="70">
        <v>27.914999999999999</v>
      </c>
      <c r="D964" s="69">
        <v>29037180</v>
      </c>
      <c r="E964" s="66" t="s">
        <v>81</v>
      </c>
      <c r="F964" s="16">
        <f t="shared" si="59"/>
        <v>49</v>
      </c>
      <c r="G964" s="67" cm="1">
        <f t="array" ref="G964">INDEX(Date,MATCH(ROWS($F$5:$F964),Helper,0))</f>
        <v>42664</v>
      </c>
      <c r="H964" s="85">
        <f>INDEX(Price,MATCH(ROWS($F$5:$F964),Helper,0))</f>
        <v>59.66</v>
      </c>
      <c r="I964" s="91">
        <f>INDEX(Volume,MATCH(ROWS($F$5:$F964),Helper,0))</f>
        <v>80008400</v>
      </c>
      <c r="J964" s="97">
        <f>ROWS($F$5:$F964)</f>
        <v>960</v>
      </c>
      <c r="M964" s="16" t="e">
        <f t="shared" si="60"/>
        <v>#N/A</v>
      </c>
      <c r="N964" s="16" t="e">
        <f t="shared" si="58"/>
        <v>#N/A</v>
      </c>
      <c r="O964" s="72" t="e">
        <f t="shared" ca="1" si="61"/>
        <v>#N/A</v>
      </c>
      <c r="P964" s="100" t="e">
        <f>AVERAGE(INDEX($H$5:$H$1012,M964):INDEX($H$5:$H$1012,N964))</f>
        <v>#N/A</v>
      </c>
      <c r="Q964" s="101" t="e">
        <f>AVERAGE(INDEX($I$5:$I$1012,M964):INDEX($I$5:$I$1012,N964))</f>
        <v>#N/A</v>
      </c>
    </row>
    <row r="965" spans="2:17" x14ac:dyDescent="0.25">
      <c r="B965" s="62">
        <v>41345</v>
      </c>
      <c r="C965" s="70">
        <v>27.91</v>
      </c>
      <c r="D965" s="69">
        <v>39249390</v>
      </c>
      <c r="E965" s="66" t="s">
        <v>81</v>
      </c>
      <c r="F965" s="16">
        <f t="shared" si="59"/>
        <v>48</v>
      </c>
      <c r="G965" s="67" cm="1">
        <f t="array" ref="G965">INDEX(Date,MATCH(ROWS($F$5:$F965),Helper,0))</f>
        <v>42667</v>
      </c>
      <c r="H965" s="85">
        <f>INDEX(Price,MATCH(ROWS($F$5:$F965),Helper,0))</f>
        <v>61</v>
      </c>
      <c r="I965" s="91">
        <f>INDEX(Volume,MATCH(ROWS($F$5:$F965),Helper,0))</f>
        <v>54039610</v>
      </c>
      <c r="J965" s="97">
        <f>ROWS($F$5:$F965)</f>
        <v>961</v>
      </c>
      <c r="M965" s="16" t="e">
        <f t="shared" si="60"/>
        <v>#N/A</v>
      </c>
      <c r="N965" s="16" t="e">
        <f t="shared" si="58"/>
        <v>#N/A</v>
      </c>
      <c r="O965" s="72" t="e">
        <f t="shared" ca="1" si="61"/>
        <v>#N/A</v>
      </c>
      <c r="P965" s="100" t="e">
        <f>AVERAGE(INDEX($H$5:$H$1012,M965):INDEX($H$5:$H$1012,N965))</f>
        <v>#N/A</v>
      </c>
      <c r="Q965" s="101" t="e">
        <f>AVERAGE(INDEX($I$5:$I$1012,M965):INDEX($I$5:$I$1012,N965))</f>
        <v>#N/A</v>
      </c>
    </row>
    <row r="966" spans="2:17" x14ac:dyDescent="0.25">
      <c r="B966" s="62">
        <v>41344</v>
      </c>
      <c r="C966" s="70">
        <v>27.87</v>
      </c>
      <c r="D966" s="69">
        <v>36623800</v>
      </c>
      <c r="E966" s="66" t="s">
        <v>81</v>
      </c>
      <c r="F966" s="16">
        <f t="shared" si="59"/>
        <v>47</v>
      </c>
      <c r="G966" s="67" cm="1">
        <f t="array" ref="G966">INDEX(Date,MATCH(ROWS($F$5:$F966),Helper,0))</f>
        <v>42668</v>
      </c>
      <c r="H966" s="85">
        <f>INDEX(Price,MATCH(ROWS($F$5:$F966),Helper,0))</f>
        <v>60.99</v>
      </c>
      <c r="I966" s="91">
        <f>INDEX(Volume,MATCH(ROWS($F$5:$F966),Helper,0))</f>
        <v>35119480</v>
      </c>
      <c r="J966" s="97">
        <f>ROWS($F$5:$F966)</f>
        <v>962</v>
      </c>
      <c r="M966" s="16" t="e">
        <f t="shared" si="60"/>
        <v>#N/A</v>
      </c>
      <c r="N966" s="16" t="e">
        <f t="shared" ref="N966:N1012" si="62">MATCH(L966,$G$5:$G$1012,1)</f>
        <v>#N/A</v>
      </c>
      <c r="O966" s="72" t="e">
        <f t="shared" ca="1" si="61"/>
        <v>#N/A</v>
      </c>
      <c r="P966" s="100" t="e">
        <f>AVERAGE(INDEX($H$5:$H$1012,M966):INDEX($H$5:$H$1012,N966))</f>
        <v>#N/A</v>
      </c>
      <c r="Q966" s="101" t="e">
        <f>AVERAGE(INDEX($I$5:$I$1012,M966):INDEX($I$5:$I$1012,N966))</f>
        <v>#N/A</v>
      </c>
    </row>
    <row r="967" spans="2:17" x14ac:dyDescent="0.25">
      <c r="B967" s="62">
        <v>41341</v>
      </c>
      <c r="C967" s="70">
        <v>28</v>
      </c>
      <c r="D967" s="69">
        <v>37664330</v>
      </c>
      <c r="E967" s="66" t="s">
        <v>81</v>
      </c>
      <c r="F967" s="16">
        <f t="shared" ref="F967:F1012" si="63">F966-1</f>
        <v>46</v>
      </c>
      <c r="G967" s="67" cm="1">
        <f t="array" ref="G967">INDEX(Date,MATCH(ROWS($F$5:$F967),Helper,0))</f>
        <v>42669</v>
      </c>
      <c r="H967" s="85">
        <f>INDEX(Price,MATCH(ROWS($F$5:$F967),Helper,0))</f>
        <v>60.63</v>
      </c>
      <c r="I967" s="91">
        <f>INDEX(Volume,MATCH(ROWS($F$5:$F967),Helper,0))</f>
        <v>29908240</v>
      </c>
      <c r="J967" s="97">
        <f>ROWS($F$5:$F967)</f>
        <v>963</v>
      </c>
      <c r="M967" s="16" t="e">
        <f t="shared" ref="M967:M1012" si="64">N966+1</f>
        <v>#N/A</v>
      </c>
      <c r="N967" s="16" t="e">
        <f t="shared" si="62"/>
        <v>#N/A</v>
      </c>
      <c r="O967" s="72" t="e">
        <f t="shared" ref="O967:O1012" ca="1" si="65">SUM(OFFSET($H$5,M967-$M$5,0,N967-N966, 1))</f>
        <v>#N/A</v>
      </c>
      <c r="P967" s="100" t="e">
        <f>AVERAGE(INDEX($H$5:$H$1012,M967):INDEX($H$5:$H$1012,N967))</f>
        <v>#N/A</v>
      </c>
      <c r="Q967" s="101" t="e">
        <f>AVERAGE(INDEX($I$5:$I$1012,M967):INDEX($I$5:$I$1012,N967))</f>
        <v>#N/A</v>
      </c>
    </row>
    <row r="968" spans="2:17" x14ac:dyDescent="0.25">
      <c r="B968" s="62">
        <v>41340</v>
      </c>
      <c r="C968" s="70">
        <v>28.14</v>
      </c>
      <c r="D968" s="69">
        <v>29196490</v>
      </c>
      <c r="E968" s="66" t="s">
        <v>81</v>
      </c>
      <c r="F968" s="16">
        <f t="shared" si="63"/>
        <v>45</v>
      </c>
      <c r="G968" s="67" cm="1">
        <f t="array" ref="G968">INDEX(Date,MATCH(ROWS($F$5:$F968),Helper,0))</f>
        <v>42670</v>
      </c>
      <c r="H968" s="85">
        <f>INDEX(Price,MATCH(ROWS($F$5:$F968),Helper,0))</f>
        <v>60.1</v>
      </c>
      <c r="I968" s="91">
        <f>INDEX(Volume,MATCH(ROWS($F$5:$F968),Helper,0))</f>
        <v>28444550</v>
      </c>
      <c r="J968" s="97">
        <f>ROWS($F$5:$F968)</f>
        <v>964</v>
      </c>
      <c r="M968" s="16" t="e">
        <f t="shared" si="64"/>
        <v>#N/A</v>
      </c>
      <c r="N968" s="16" t="e">
        <f t="shared" si="62"/>
        <v>#N/A</v>
      </c>
      <c r="O968" s="72" t="e">
        <f t="shared" ca="1" si="65"/>
        <v>#N/A</v>
      </c>
      <c r="P968" s="100" t="e">
        <f>AVERAGE(INDEX($H$5:$H$1012,M968):INDEX($H$5:$H$1012,N968))</f>
        <v>#N/A</v>
      </c>
      <c r="Q968" s="101" t="e">
        <f>AVERAGE(INDEX($I$5:$I$1012,M968):INDEX($I$5:$I$1012,N968))</f>
        <v>#N/A</v>
      </c>
    </row>
    <row r="969" spans="2:17" x14ac:dyDescent="0.25">
      <c r="B969" s="62">
        <v>41339</v>
      </c>
      <c r="C969" s="70">
        <v>28.09</v>
      </c>
      <c r="D969" s="69">
        <v>51448250</v>
      </c>
      <c r="E969" s="66" t="s">
        <v>81</v>
      </c>
      <c r="F969" s="16">
        <f t="shared" si="63"/>
        <v>44</v>
      </c>
      <c r="G969" s="67" cm="1">
        <f t="array" ref="G969">INDEX(Date,MATCH(ROWS($F$5:$F969),Helper,0))</f>
        <v>42671</v>
      </c>
      <c r="H969" s="85">
        <f>INDEX(Price,MATCH(ROWS($F$5:$F969),Helper,0))</f>
        <v>59.87</v>
      </c>
      <c r="I969" s="91">
        <f>INDEX(Volume,MATCH(ROWS($F$5:$F969),Helper,0))</f>
        <v>33569190</v>
      </c>
      <c r="J969" s="97">
        <f>ROWS($F$5:$F969)</f>
        <v>965</v>
      </c>
      <c r="M969" s="16" t="e">
        <f t="shared" si="64"/>
        <v>#N/A</v>
      </c>
      <c r="N969" s="16" t="e">
        <f t="shared" si="62"/>
        <v>#N/A</v>
      </c>
      <c r="O969" s="72" t="e">
        <f t="shared" ca="1" si="65"/>
        <v>#N/A</v>
      </c>
      <c r="P969" s="100" t="e">
        <f>AVERAGE(INDEX($H$5:$H$1012,M969):INDEX($H$5:$H$1012,N969))</f>
        <v>#N/A</v>
      </c>
      <c r="Q969" s="101" t="e">
        <f>AVERAGE(INDEX($I$5:$I$1012,M969):INDEX($I$5:$I$1012,N969))</f>
        <v>#N/A</v>
      </c>
    </row>
    <row r="970" spans="2:17" x14ac:dyDescent="0.25">
      <c r="B970" s="62">
        <v>41338</v>
      </c>
      <c r="C970" s="70">
        <v>28.35</v>
      </c>
      <c r="D970" s="69">
        <v>41429520</v>
      </c>
      <c r="E970" s="66" t="s">
        <v>81</v>
      </c>
      <c r="F970" s="16">
        <f t="shared" si="63"/>
        <v>43</v>
      </c>
      <c r="G970" s="67" cm="1">
        <f t="array" ref="G970">INDEX(Date,MATCH(ROWS($F$5:$F970),Helper,0))</f>
        <v>42674</v>
      </c>
      <c r="H970" s="85">
        <f>INDEX(Price,MATCH(ROWS($F$5:$F970),Helper,0))</f>
        <v>59.92</v>
      </c>
      <c r="I970" s="91">
        <f>INDEX(Volume,MATCH(ROWS($F$5:$F970),Helper,0))</f>
        <v>26418340</v>
      </c>
      <c r="J970" s="97">
        <f>ROWS($F$5:$F970)</f>
        <v>966</v>
      </c>
      <c r="M970" s="16" t="e">
        <f t="shared" si="64"/>
        <v>#N/A</v>
      </c>
      <c r="N970" s="16" t="e">
        <f t="shared" si="62"/>
        <v>#N/A</v>
      </c>
      <c r="O970" s="72" t="e">
        <f t="shared" ca="1" si="65"/>
        <v>#N/A</v>
      </c>
      <c r="P970" s="100" t="e">
        <f>AVERAGE(INDEX($H$5:$H$1012,M970):INDEX($H$5:$H$1012,N970))</f>
        <v>#N/A</v>
      </c>
      <c r="Q970" s="101" t="e">
        <f>AVERAGE(INDEX($I$5:$I$1012,M970):INDEX($I$5:$I$1012,N970))</f>
        <v>#N/A</v>
      </c>
    </row>
    <row r="971" spans="2:17" x14ac:dyDescent="0.25">
      <c r="B971" s="62">
        <v>41337</v>
      </c>
      <c r="C971" s="70">
        <v>28.15</v>
      </c>
      <c r="D971" s="69">
        <v>37417700</v>
      </c>
      <c r="E971" s="66" t="s">
        <v>81</v>
      </c>
      <c r="F971" s="16">
        <f t="shared" si="63"/>
        <v>42</v>
      </c>
      <c r="G971" s="67" cm="1">
        <f t="array" ref="G971">INDEX(Date,MATCH(ROWS($F$5:$F971),Helper,0))</f>
        <v>42675</v>
      </c>
      <c r="H971" s="85">
        <f>INDEX(Price,MATCH(ROWS($F$5:$F971),Helper,0))</f>
        <v>59.8</v>
      </c>
      <c r="I971" s="91">
        <f>INDEX(Volume,MATCH(ROWS($F$5:$F971),Helper,0))</f>
        <v>24474870</v>
      </c>
      <c r="J971" s="97">
        <f>ROWS($F$5:$F971)</f>
        <v>967</v>
      </c>
      <c r="M971" s="16" t="e">
        <f t="shared" si="64"/>
        <v>#N/A</v>
      </c>
      <c r="N971" s="16" t="e">
        <f t="shared" si="62"/>
        <v>#N/A</v>
      </c>
      <c r="O971" s="72" t="e">
        <f t="shared" ca="1" si="65"/>
        <v>#N/A</v>
      </c>
      <c r="P971" s="100" t="e">
        <f>AVERAGE(INDEX($H$5:$H$1012,M971):INDEX($H$5:$H$1012,N971))</f>
        <v>#N/A</v>
      </c>
      <c r="Q971" s="101" t="e">
        <f>AVERAGE(INDEX($I$5:$I$1012,M971):INDEX($I$5:$I$1012,N971))</f>
        <v>#N/A</v>
      </c>
    </row>
    <row r="972" spans="2:17" x14ac:dyDescent="0.25">
      <c r="B972" s="62">
        <v>41334</v>
      </c>
      <c r="C972" s="70">
        <v>27.95</v>
      </c>
      <c r="D972" s="69">
        <v>34849290</v>
      </c>
      <c r="E972" s="66" t="s">
        <v>81</v>
      </c>
      <c r="F972" s="16">
        <f t="shared" si="63"/>
        <v>41</v>
      </c>
      <c r="G972" s="67" cm="1">
        <f t="array" ref="G972">INDEX(Date,MATCH(ROWS($F$5:$F972),Helper,0))</f>
        <v>42676</v>
      </c>
      <c r="H972" s="85">
        <f>INDEX(Price,MATCH(ROWS($F$5:$F972),Helper,0))</f>
        <v>59.43</v>
      </c>
      <c r="I972" s="91">
        <f>INDEX(Volume,MATCH(ROWS($F$5:$F972),Helper,0))</f>
        <v>22118490</v>
      </c>
      <c r="J972" s="97">
        <f>ROWS($F$5:$F972)</f>
        <v>968</v>
      </c>
      <c r="M972" s="16" t="e">
        <f t="shared" si="64"/>
        <v>#N/A</v>
      </c>
      <c r="N972" s="16" t="e">
        <f t="shared" si="62"/>
        <v>#N/A</v>
      </c>
      <c r="O972" s="72" t="e">
        <f t="shared" ca="1" si="65"/>
        <v>#N/A</v>
      </c>
      <c r="P972" s="100" t="e">
        <f>AVERAGE(INDEX($H$5:$H$1012,M972):INDEX($H$5:$H$1012,N972))</f>
        <v>#N/A</v>
      </c>
      <c r="Q972" s="101" t="e">
        <f>AVERAGE(INDEX($I$5:$I$1012,M972):INDEX($I$5:$I$1012,N972))</f>
        <v>#N/A</v>
      </c>
    </row>
    <row r="973" spans="2:17" x14ac:dyDescent="0.25">
      <c r="B973" s="62">
        <v>41333</v>
      </c>
      <c r="C973" s="70">
        <v>27.8</v>
      </c>
      <c r="D973" s="69">
        <v>35836860</v>
      </c>
      <c r="E973" s="66" t="s">
        <v>81</v>
      </c>
      <c r="F973" s="16">
        <f t="shared" si="63"/>
        <v>40</v>
      </c>
      <c r="G973" s="67" cm="1">
        <f t="array" ref="G973">INDEX(Date,MATCH(ROWS($F$5:$F973),Helper,0))</f>
        <v>42677</v>
      </c>
      <c r="H973" s="85">
        <f>INDEX(Price,MATCH(ROWS($F$5:$F973),Helper,0))</f>
        <v>59.21</v>
      </c>
      <c r="I973" s="91">
        <f>INDEX(Volume,MATCH(ROWS($F$5:$F973),Helper,0))</f>
        <v>21448620</v>
      </c>
      <c r="J973" s="97">
        <f>ROWS($F$5:$F973)</f>
        <v>969</v>
      </c>
      <c r="M973" s="16" t="e">
        <f t="shared" si="64"/>
        <v>#N/A</v>
      </c>
      <c r="N973" s="16" t="e">
        <f t="shared" si="62"/>
        <v>#N/A</v>
      </c>
      <c r="O973" s="72" t="e">
        <f t="shared" ca="1" si="65"/>
        <v>#N/A</v>
      </c>
      <c r="P973" s="100" t="e">
        <f>AVERAGE(INDEX($H$5:$H$1012,M973):INDEX($H$5:$H$1012,N973))</f>
        <v>#N/A</v>
      </c>
      <c r="Q973" s="101" t="e">
        <f>AVERAGE(INDEX($I$5:$I$1012,M973):INDEX($I$5:$I$1012,N973))</f>
        <v>#N/A</v>
      </c>
    </row>
    <row r="974" spans="2:17" x14ac:dyDescent="0.25">
      <c r="B974" s="62">
        <v>41332</v>
      </c>
      <c r="C974" s="70">
        <v>27.81</v>
      </c>
      <c r="D974" s="69">
        <v>36364200</v>
      </c>
      <c r="E974" s="66" t="s">
        <v>81</v>
      </c>
      <c r="F974" s="16">
        <f t="shared" si="63"/>
        <v>39</v>
      </c>
      <c r="G974" s="67" cm="1">
        <f t="array" ref="G974">INDEX(Date,MATCH(ROWS($F$5:$F974),Helper,0))</f>
        <v>42678</v>
      </c>
      <c r="H974" s="85">
        <f>INDEX(Price,MATCH(ROWS($F$5:$F974),Helper,0))</f>
        <v>58.71</v>
      </c>
      <c r="I974" s="91">
        <f>INDEX(Volume,MATCH(ROWS($F$5:$F974),Helper,0))</f>
        <v>28693430</v>
      </c>
      <c r="J974" s="97">
        <f>ROWS($F$5:$F974)</f>
        <v>970</v>
      </c>
      <c r="M974" s="16" t="e">
        <f t="shared" si="64"/>
        <v>#N/A</v>
      </c>
      <c r="N974" s="16" t="e">
        <f t="shared" si="62"/>
        <v>#N/A</v>
      </c>
      <c r="O974" s="72" t="e">
        <f t="shared" ca="1" si="65"/>
        <v>#N/A</v>
      </c>
      <c r="P974" s="100" t="e">
        <f>AVERAGE(INDEX($H$5:$H$1012,M974):INDEX($H$5:$H$1012,N974))</f>
        <v>#N/A</v>
      </c>
      <c r="Q974" s="101" t="e">
        <f>AVERAGE(INDEX($I$5:$I$1012,M974):INDEX($I$5:$I$1012,N974))</f>
        <v>#N/A</v>
      </c>
    </row>
    <row r="975" spans="2:17" x14ac:dyDescent="0.25">
      <c r="B975" s="62">
        <v>41331</v>
      </c>
      <c r="C975" s="70">
        <v>27.37</v>
      </c>
      <c r="D975" s="69">
        <v>49916760</v>
      </c>
      <c r="E975" s="66" t="s">
        <v>81</v>
      </c>
      <c r="F975" s="16">
        <f t="shared" si="63"/>
        <v>38</v>
      </c>
      <c r="G975" s="67" cm="1">
        <f t="array" ref="G975">INDEX(Date,MATCH(ROWS($F$5:$F975),Helper,0))</f>
        <v>42681</v>
      </c>
      <c r="H975" s="85">
        <f>INDEX(Price,MATCH(ROWS($F$5:$F975),Helper,0))</f>
        <v>60.42</v>
      </c>
      <c r="I975" s="91">
        <f>INDEX(Volume,MATCH(ROWS($F$5:$F975),Helper,0))</f>
        <v>31652340</v>
      </c>
      <c r="J975" s="97">
        <f>ROWS($F$5:$F975)</f>
        <v>971</v>
      </c>
      <c r="M975" s="16" t="e">
        <f t="shared" si="64"/>
        <v>#N/A</v>
      </c>
      <c r="N975" s="16" t="e">
        <f t="shared" si="62"/>
        <v>#N/A</v>
      </c>
      <c r="O975" s="72" t="e">
        <f t="shared" ca="1" si="65"/>
        <v>#N/A</v>
      </c>
      <c r="P975" s="100" t="e">
        <f>AVERAGE(INDEX($H$5:$H$1012,M975):INDEX($H$5:$H$1012,N975))</f>
        <v>#N/A</v>
      </c>
      <c r="Q975" s="101" t="e">
        <f>AVERAGE(INDEX($I$5:$I$1012,M975):INDEX($I$5:$I$1012,N975))</f>
        <v>#N/A</v>
      </c>
    </row>
    <row r="976" spans="2:17" x14ac:dyDescent="0.25">
      <c r="B976" s="62">
        <v>41330</v>
      </c>
      <c r="C976" s="70">
        <v>27.37</v>
      </c>
      <c r="D976" s="69">
        <v>48010290</v>
      </c>
      <c r="E976" s="66" t="s">
        <v>81</v>
      </c>
      <c r="F976" s="16">
        <f t="shared" si="63"/>
        <v>37</v>
      </c>
      <c r="G976" s="67" cm="1">
        <f t="array" ref="G976">INDEX(Date,MATCH(ROWS($F$5:$F976),Helper,0))</f>
        <v>42682</v>
      </c>
      <c r="H976" s="85">
        <f>INDEX(Price,MATCH(ROWS($F$5:$F976),Helper,0))</f>
        <v>60.47</v>
      </c>
      <c r="I976" s="91">
        <f>INDEX(Volume,MATCH(ROWS($F$5:$F976),Helper,0))</f>
        <v>22923800</v>
      </c>
      <c r="J976" s="97">
        <f>ROWS($F$5:$F976)</f>
        <v>972</v>
      </c>
      <c r="M976" s="16" t="e">
        <f t="shared" si="64"/>
        <v>#N/A</v>
      </c>
      <c r="N976" s="16" t="e">
        <f t="shared" si="62"/>
        <v>#N/A</v>
      </c>
      <c r="O976" s="72" t="e">
        <f t="shared" ca="1" si="65"/>
        <v>#N/A</v>
      </c>
      <c r="P976" s="100" t="e">
        <f>AVERAGE(INDEX($H$5:$H$1012,M976):INDEX($H$5:$H$1012,N976))</f>
        <v>#N/A</v>
      </c>
      <c r="Q976" s="101" t="e">
        <f>AVERAGE(INDEX($I$5:$I$1012,M976):INDEX($I$5:$I$1012,N976))</f>
        <v>#N/A</v>
      </c>
    </row>
    <row r="977" spans="2:17" x14ac:dyDescent="0.25">
      <c r="B977" s="62">
        <v>41327</v>
      </c>
      <c r="C977" s="70">
        <v>27.76</v>
      </c>
      <c r="D977" s="69">
        <v>31425530</v>
      </c>
      <c r="E977" s="66" t="s">
        <v>81</v>
      </c>
      <c r="F977" s="16">
        <f t="shared" si="63"/>
        <v>36</v>
      </c>
      <c r="G977" s="67" cm="1">
        <f t="array" ref="G977">INDEX(Date,MATCH(ROWS($F$5:$F977),Helper,0))</f>
        <v>42683</v>
      </c>
      <c r="H977" s="85">
        <f>INDEX(Price,MATCH(ROWS($F$5:$F977),Helper,0))</f>
        <v>60.17</v>
      </c>
      <c r="I977" s="91">
        <f>INDEX(Volume,MATCH(ROWS($F$5:$F977),Helper,0))</f>
        <v>49588490</v>
      </c>
      <c r="J977" s="97">
        <f>ROWS($F$5:$F977)</f>
        <v>973</v>
      </c>
      <c r="M977" s="16" t="e">
        <f t="shared" si="64"/>
        <v>#N/A</v>
      </c>
      <c r="N977" s="16" t="e">
        <f t="shared" si="62"/>
        <v>#N/A</v>
      </c>
      <c r="O977" s="72" t="e">
        <f t="shared" ca="1" si="65"/>
        <v>#N/A</v>
      </c>
      <c r="P977" s="100" t="e">
        <f>AVERAGE(INDEX($H$5:$H$1012,M977):INDEX($H$5:$H$1012,N977))</f>
        <v>#N/A</v>
      </c>
      <c r="Q977" s="101" t="e">
        <f>AVERAGE(INDEX($I$5:$I$1012,M977):INDEX($I$5:$I$1012,N977))</f>
        <v>#N/A</v>
      </c>
    </row>
    <row r="978" spans="2:17" x14ac:dyDescent="0.25">
      <c r="B978" s="62">
        <v>41326</v>
      </c>
      <c r="C978" s="70">
        <v>27.49</v>
      </c>
      <c r="D978" s="69">
        <v>49023360</v>
      </c>
      <c r="E978" s="66" t="s">
        <v>81</v>
      </c>
      <c r="F978" s="16">
        <f t="shared" si="63"/>
        <v>35</v>
      </c>
      <c r="G978" s="67" cm="1">
        <f t="array" ref="G978">INDEX(Date,MATCH(ROWS($F$5:$F978),Helper,0))</f>
        <v>42684</v>
      </c>
      <c r="H978" s="85">
        <f>INDEX(Price,MATCH(ROWS($F$5:$F978),Helper,0))</f>
        <v>58.7</v>
      </c>
      <c r="I978" s="91">
        <f>INDEX(Volume,MATCH(ROWS($F$5:$F978),Helper,0))</f>
        <v>57770560</v>
      </c>
      <c r="J978" s="97">
        <f>ROWS($F$5:$F978)</f>
        <v>974</v>
      </c>
      <c r="M978" s="16" t="e">
        <f t="shared" si="64"/>
        <v>#N/A</v>
      </c>
      <c r="N978" s="16" t="e">
        <f t="shared" si="62"/>
        <v>#N/A</v>
      </c>
      <c r="O978" s="72" t="e">
        <f t="shared" ca="1" si="65"/>
        <v>#N/A</v>
      </c>
      <c r="P978" s="100" t="e">
        <f>AVERAGE(INDEX($H$5:$H$1012,M978):INDEX($H$5:$H$1012,N978))</f>
        <v>#N/A</v>
      </c>
      <c r="Q978" s="101" t="e">
        <f>AVERAGE(INDEX($I$5:$I$1012,M978):INDEX($I$5:$I$1012,N978))</f>
        <v>#N/A</v>
      </c>
    </row>
    <row r="979" spans="2:17" x14ac:dyDescent="0.25">
      <c r="B979" s="62">
        <v>41325</v>
      </c>
      <c r="C979" s="70">
        <v>27.87</v>
      </c>
      <c r="D979" s="69">
        <v>44100870</v>
      </c>
      <c r="E979" s="66" t="s">
        <v>81</v>
      </c>
      <c r="F979" s="16">
        <f t="shared" si="63"/>
        <v>34</v>
      </c>
      <c r="G979" s="67" cm="1">
        <f t="array" ref="G979">INDEX(Date,MATCH(ROWS($F$5:$F979),Helper,0))</f>
        <v>42685</v>
      </c>
      <c r="H979" s="85">
        <f>INDEX(Price,MATCH(ROWS($F$5:$F979),Helper,0))</f>
        <v>59.02</v>
      </c>
      <c r="I979" s="91">
        <f>INDEX(Volume,MATCH(ROWS($F$5:$F979),Helper,0))</f>
        <v>35932400</v>
      </c>
      <c r="J979" s="97">
        <f>ROWS($F$5:$F979)</f>
        <v>975</v>
      </c>
      <c r="M979" s="16" t="e">
        <f t="shared" si="64"/>
        <v>#N/A</v>
      </c>
      <c r="N979" s="16" t="e">
        <f t="shared" si="62"/>
        <v>#N/A</v>
      </c>
      <c r="O979" s="72" t="e">
        <f t="shared" ca="1" si="65"/>
        <v>#N/A</v>
      </c>
      <c r="P979" s="100" t="e">
        <f>AVERAGE(INDEX($H$5:$H$1012,M979):INDEX($H$5:$H$1012,N979))</f>
        <v>#N/A</v>
      </c>
      <c r="Q979" s="101" t="e">
        <f>AVERAGE(INDEX($I$5:$I$1012,M979):INDEX($I$5:$I$1012,N979))</f>
        <v>#N/A</v>
      </c>
    </row>
    <row r="980" spans="2:17" x14ac:dyDescent="0.25">
      <c r="B980" s="62">
        <v>41324</v>
      </c>
      <c r="C980" s="70">
        <v>28.045000000000002</v>
      </c>
      <c r="D980" s="69">
        <v>38803920</v>
      </c>
      <c r="E980" s="66" t="s">
        <v>81</v>
      </c>
      <c r="F980" s="16">
        <f t="shared" si="63"/>
        <v>33</v>
      </c>
      <c r="G980" s="67" cm="1">
        <f t="array" ref="G980">INDEX(Date,MATCH(ROWS($F$5:$F980),Helper,0))</f>
        <v>42688</v>
      </c>
      <c r="H980" s="85">
        <f>INDEX(Price,MATCH(ROWS($F$5:$F980),Helper,0))</f>
        <v>58.12</v>
      </c>
      <c r="I980" s="91">
        <f>INDEX(Volume,MATCH(ROWS($F$5:$F980),Helper,0))</f>
        <v>41248640</v>
      </c>
      <c r="J980" s="97">
        <f>ROWS($F$5:$F980)</f>
        <v>976</v>
      </c>
      <c r="M980" s="16" t="e">
        <f t="shared" si="64"/>
        <v>#N/A</v>
      </c>
      <c r="N980" s="16" t="e">
        <f t="shared" si="62"/>
        <v>#N/A</v>
      </c>
      <c r="O980" s="72" t="e">
        <f t="shared" ca="1" si="65"/>
        <v>#N/A</v>
      </c>
      <c r="P980" s="100" t="e">
        <f>AVERAGE(INDEX($H$5:$H$1012,M980):INDEX($H$5:$H$1012,N980))</f>
        <v>#N/A</v>
      </c>
      <c r="Q980" s="101" t="e">
        <f>AVERAGE(INDEX($I$5:$I$1012,M980):INDEX($I$5:$I$1012,N980))</f>
        <v>#N/A</v>
      </c>
    </row>
    <row r="981" spans="2:17" x14ac:dyDescent="0.25">
      <c r="B981" s="62">
        <v>41320</v>
      </c>
      <c r="C981" s="70">
        <v>28.01</v>
      </c>
      <c r="D981" s="69">
        <v>49591860</v>
      </c>
      <c r="E981" s="66" t="s">
        <v>81</v>
      </c>
      <c r="F981" s="16">
        <f t="shared" si="63"/>
        <v>32</v>
      </c>
      <c r="G981" s="67" cm="1">
        <f t="array" ref="G981">INDEX(Date,MATCH(ROWS($F$5:$F981),Helper,0))</f>
        <v>42689</v>
      </c>
      <c r="H981" s="85">
        <f>INDEX(Price,MATCH(ROWS($F$5:$F981),Helper,0))</f>
        <v>58.87</v>
      </c>
      <c r="I981" s="91">
        <f>INDEX(Volume,MATCH(ROWS($F$5:$F981),Helper,0))</f>
        <v>35850360</v>
      </c>
      <c r="J981" s="97">
        <f>ROWS($F$5:$F981)</f>
        <v>977</v>
      </c>
      <c r="M981" s="16" t="e">
        <f t="shared" si="64"/>
        <v>#N/A</v>
      </c>
      <c r="N981" s="16" t="e">
        <f t="shared" si="62"/>
        <v>#N/A</v>
      </c>
      <c r="O981" s="72" t="e">
        <f t="shared" ca="1" si="65"/>
        <v>#N/A</v>
      </c>
      <c r="P981" s="100" t="e">
        <f>AVERAGE(INDEX($H$5:$H$1012,M981):INDEX($H$5:$H$1012,N981))</f>
        <v>#N/A</v>
      </c>
      <c r="Q981" s="101" t="e">
        <f>AVERAGE(INDEX($I$5:$I$1012,M981):INDEX($I$5:$I$1012,N981))</f>
        <v>#N/A</v>
      </c>
    </row>
    <row r="982" spans="2:17" x14ac:dyDescent="0.25">
      <c r="B982" s="62">
        <v>41319</v>
      </c>
      <c r="C982" s="70">
        <v>28.04</v>
      </c>
      <c r="D982" s="69">
        <v>32663010</v>
      </c>
      <c r="E982" s="66" t="s">
        <v>81</v>
      </c>
      <c r="F982" s="16">
        <f t="shared" si="63"/>
        <v>31</v>
      </c>
      <c r="G982" s="67" cm="1">
        <f t="array" ref="G982">INDEX(Date,MATCH(ROWS($F$5:$F982),Helper,0))</f>
        <v>42690</v>
      </c>
      <c r="H982" s="85">
        <f>INDEX(Price,MATCH(ROWS($F$5:$F982),Helper,0))</f>
        <v>59.65</v>
      </c>
      <c r="I982" s="91">
        <f>INDEX(Volume,MATCH(ROWS($F$5:$F982),Helper,0))</f>
        <v>27329530</v>
      </c>
      <c r="J982" s="97">
        <f>ROWS($F$5:$F982)</f>
        <v>978</v>
      </c>
      <c r="M982" s="16" t="e">
        <f t="shared" si="64"/>
        <v>#N/A</v>
      </c>
      <c r="N982" s="16" t="e">
        <f t="shared" si="62"/>
        <v>#N/A</v>
      </c>
      <c r="O982" s="72" t="e">
        <f t="shared" ca="1" si="65"/>
        <v>#N/A</v>
      </c>
      <c r="P982" s="100" t="e">
        <f>AVERAGE(INDEX($H$5:$H$1012,M982):INDEX($H$5:$H$1012,N982))</f>
        <v>#N/A</v>
      </c>
      <c r="Q982" s="101" t="e">
        <f>AVERAGE(INDEX($I$5:$I$1012,M982):INDEX($I$5:$I$1012,N982))</f>
        <v>#N/A</v>
      </c>
    </row>
    <row r="983" spans="2:17" x14ac:dyDescent="0.25">
      <c r="B983" s="62">
        <v>41318</v>
      </c>
      <c r="C983" s="70">
        <v>28.03</v>
      </c>
      <c r="D983" s="69">
        <v>41714330</v>
      </c>
      <c r="E983" s="66" t="s">
        <v>81</v>
      </c>
      <c r="F983" s="16">
        <f t="shared" si="63"/>
        <v>30</v>
      </c>
      <c r="G983" s="67" cm="1">
        <f t="array" ref="G983">INDEX(Date,MATCH(ROWS($F$5:$F983),Helper,0))</f>
        <v>42691</v>
      </c>
      <c r="H983" s="85">
        <f>INDEX(Price,MATCH(ROWS($F$5:$F983),Helper,0))</f>
        <v>60.64</v>
      </c>
      <c r="I983" s="91">
        <f>INDEX(Volume,MATCH(ROWS($F$5:$F983),Helper,0))</f>
        <v>32084890</v>
      </c>
      <c r="J983" s="97">
        <f>ROWS($F$5:$F983)</f>
        <v>979</v>
      </c>
      <c r="M983" s="16" t="e">
        <f t="shared" si="64"/>
        <v>#N/A</v>
      </c>
      <c r="N983" s="16" t="e">
        <f t="shared" si="62"/>
        <v>#N/A</v>
      </c>
      <c r="O983" s="72" t="e">
        <f t="shared" ca="1" si="65"/>
        <v>#N/A</v>
      </c>
      <c r="P983" s="100" t="e">
        <f>AVERAGE(INDEX($H$5:$H$1012,M983):INDEX($H$5:$H$1012,N983))</f>
        <v>#N/A</v>
      </c>
      <c r="Q983" s="101" t="e">
        <f>AVERAGE(INDEX($I$5:$I$1012,M983):INDEX($I$5:$I$1012,N983))</f>
        <v>#N/A</v>
      </c>
    </row>
    <row r="984" spans="2:17" x14ac:dyDescent="0.25">
      <c r="B984" s="62">
        <v>41317</v>
      </c>
      <c r="C984" s="70">
        <v>27.88</v>
      </c>
      <c r="D984" s="69">
        <v>35989330</v>
      </c>
      <c r="E984" s="66" t="s">
        <v>81</v>
      </c>
      <c r="F984" s="16">
        <f t="shared" si="63"/>
        <v>29</v>
      </c>
      <c r="G984" s="67" cm="1">
        <f t="array" ref="G984">INDEX(Date,MATCH(ROWS($F$5:$F984),Helper,0))</f>
        <v>42692</v>
      </c>
      <c r="H984" s="85">
        <f>INDEX(Price,MATCH(ROWS($F$5:$F984),Helper,0))</f>
        <v>60.35</v>
      </c>
      <c r="I984" s="91">
        <f>INDEX(Volume,MATCH(ROWS($F$5:$F984),Helper,0))</f>
        <v>27210170</v>
      </c>
      <c r="J984" s="97">
        <f>ROWS($F$5:$F984)</f>
        <v>980</v>
      </c>
      <c r="M984" s="16" t="e">
        <f t="shared" si="64"/>
        <v>#N/A</v>
      </c>
      <c r="N984" s="16" t="e">
        <f t="shared" si="62"/>
        <v>#N/A</v>
      </c>
      <c r="O984" s="72" t="e">
        <f t="shared" ca="1" si="65"/>
        <v>#N/A</v>
      </c>
      <c r="P984" s="100" t="e">
        <f>AVERAGE(INDEX($H$5:$H$1012,M984):INDEX($H$5:$H$1012,N984))</f>
        <v>#N/A</v>
      </c>
      <c r="Q984" s="101" t="e">
        <f>AVERAGE(INDEX($I$5:$I$1012,M984):INDEX($I$5:$I$1012,N984))</f>
        <v>#N/A</v>
      </c>
    </row>
    <row r="985" spans="2:17" x14ac:dyDescent="0.25">
      <c r="B985" s="62">
        <v>41316</v>
      </c>
      <c r="C985" s="70">
        <v>27.86</v>
      </c>
      <c r="D985" s="69">
        <v>32247360</v>
      </c>
      <c r="E985" s="66" t="s">
        <v>81</v>
      </c>
      <c r="F985" s="16">
        <f t="shared" si="63"/>
        <v>28</v>
      </c>
      <c r="G985" s="67" cm="1">
        <f t="array" ref="G985">INDEX(Date,MATCH(ROWS($F$5:$F985),Helper,0))</f>
        <v>42695</v>
      </c>
      <c r="H985" s="85">
        <f>INDEX(Price,MATCH(ROWS($F$5:$F985),Helper,0))</f>
        <v>60.86</v>
      </c>
      <c r="I985" s="91">
        <f>INDEX(Volume,MATCH(ROWS($F$5:$F985),Helper,0))</f>
        <v>19638240</v>
      </c>
      <c r="J985" s="97">
        <f>ROWS($F$5:$F985)</f>
        <v>981</v>
      </c>
      <c r="M985" s="16" t="e">
        <f t="shared" si="64"/>
        <v>#N/A</v>
      </c>
      <c r="N985" s="16" t="e">
        <f t="shared" si="62"/>
        <v>#N/A</v>
      </c>
      <c r="O985" s="72" t="e">
        <f t="shared" ca="1" si="65"/>
        <v>#N/A</v>
      </c>
      <c r="P985" s="100" t="e">
        <f>AVERAGE(INDEX($H$5:$H$1012,M985):INDEX($H$5:$H$1012,N985))</f>
        <v>#N/A</v>
      </c>
      <c r="Q985" s="101" t="e">
        <f>AVERAGE(INDEX($I$5:$I$1012,M985):INDEX($I$5:$I$1012,N985))</f>
        <v>#N/A</v>
      </c>
    </row>
    <row r="986" spans="2:17" x14ac:dyDescent="0.25">
      <c r="B986" s="62">
        <v>41313</v>
      </c>
      <c r="C986" s="70">
        <v>27.55</v>
      </c>
      <c r="D986" s="69">
        <v>33318310</v>
      </c>
      <c r="E986" s="66" t="s">
        <v>81</v>
      </c>
      <c r="F986" s="16">
        <f t="shared" si="63"/>
        <v>27</v>
      </c>
      <c r="G986" s="67" cm="1">
        <f t="array" ref="G986">INDEX(Date,MATCH(ROWS($F$5:$F986),Helper,0))</f>
        <v>42696</v>
      </c>
      <c r="H986" s="85">
        <f>INDEX(Price,MATCH(ROWS($F$5:$F986),Helper,0))</f>
        <v>61.12</v>
      </c>
      <c r="I986" s="91">
        <f>INDEX(Volume,MATCH(ROWS($F$5:$F986),Helper,0))</f>
        <v>23205870</v>
      </c>
      <c r="J986" s="97">
        <f>ROWS($F$5:$F986)</f>
        <v>982</v>
      </c>
      <c r="M986" s="16" t="e">
        <f t="shared" si="64"/>
        <v>#N/A</v>
      </c>
      <c r="N986" s="16" t="e">
        <f t="shared" si="62"/>
        <v>#N/A</v>
      </c>
      <c r="O986" s="72" t="e">
        <f t="shared" ca="1" si="65"/>
        <v>#N/A</v>
      </c>
      <c r="P986" s="100" t="e">
        <f>AVERAGE(INDEX($H$5:$H$1012,M986):INDEX($H$5:$H$1012,N986))</f>
        <v>#N/A</v>
      </c>
      <c r="Q986" s="101" t="e">
        <f>AVERAGE(INDEX($I$5:$I$1012,M986):INDEX($I$5:$I$1012,N986))</f>
        <v>#N/A</v>
      </c>
    </row>
    <row r="987" spans="2:17" x14ac:dyDescent="0.25">
      <c r="B987" s="62">
        <v>41312</v>
      </c>
      <c r="C987" s="70">
        <v>27.283000000000001</v>
      </c>
      <c r="D987" s="69">
        <v>38007050</v>
      </c>
      <c r="E987" s="66" t="s">
        <v>81</v>
      </c>
      <c r="F987" s="16">
        <f t="shared" si="63"/>
        <v>26</v>
      </c>
      <c r="G987" s="67" cm="1">
        <f t="array" ref="G987">INDEX(Date,MATCH(ROWS($F$5:$F987),Helper,0))</f>
        <v>42697</v>
      </c>
      <c r="H987" s="85">
        <f>INDEX(Price,MATCH(ROWS($F$5:$F987),Helper,0))</f>
        <v>60.4</v>
      </c>
      <c r="I987" s="91">
        <f>INDEX(Volume,MATCH(ROWS($F$5:$F987),Helper,0))</f>
        <v>21847500</v>
      </c>
      <c r="J987" s="97">
        <f>ROWS($F$5:$F987)</f>
        <v>983</v>
      </c>
      <c r="M987" s="16" t="e">
        <f t="shared" si="64"/>
        <v>#N/A</v>
      </c>
      <c r="N987" s="16" t="e">
        <f t="shared" si="62"/>
        <v>#N/A</v>
      </c>
      <c r="O987" s="72" t="e">
        <f t="shared" ca="1" si="65"/>
        <v>#N/A</v>
      </c>
      <c r="P987" s="100" t="e">
        <f>AVERAGE(INDEX($H$5:$H$1012,M987):INDEX($H$5:$H$1012,N987))</f>
        <v>#N/A</v>
      </c>
      <c r="Q987" s="101" t="e">
        <f>AVERAGE(INDEX($I$5:$I$1012,M987):INDEX($I$5:$I$1012,N987))</f>
        <v>#N/A</v>
      </c>
    </row>
    <row r="988" spans="2:17" x14ac:dyDescent="0.25">
      <c r="B988" s="62">
        <v>41311</v>
      </c>
      <c r="C988" s="70">
        <v>27.34</v>
      </c>
      <c r="D988" s="69">
        <v>41750840</v>
      </c>
      <c r="E988" s="66" t="s">
        <v>81</v>
      </c>
      <c r="F988" s="16">
        <f t="shared" si="63"/>
        <v>25</v>
      </c>
      <c r="G988" s="67" cm="1">
        <f t="array" ref="G988">INDEX(Date,MATCH(ROWS($F$5:$F988),Helper,0))</f>
        <v>42699</v>
      </c>
      <c r="H988" s="85">
        <f>INDEX(Price,MATCH(ROWS($F$5:$F988),Helper,0))</f>
        <v>60.53</v>
      </c>
      <c r="I988" s="91">
        <f>INDEX(Volume,MATCH(ROWS($F$5:$F988),Helper,0))</f>
        <v>8409616</v>
      </c>
      <c r="J988" s="97">
        <f>ROWS($F$5:$F988)</f>
        <v>984</v>
      </c>
      <c r="M988" s="16" t="e">
        <f t="shared" si="64"/>
        <v>#N/A</v>
      </c>
      <c r="N988" s="16" t="e">
        <f t="shared" si="62"/>
        <v>#N/A</v>
      </c>
      <c r="O988" s="72" t="e">
        <f t="shared" ca="1" si="65"/>
        <v>#N/A</v>
      </c>
      <c r="P988" s="100" t="e">
        <f>AVERAGE(INDEX($H$5:$H$1012,M988):INDEX($H$5:$H$1012,N988))</f>
        <v>#N/A</v>
      </c>
      <c r="Q988" s="101" t="e">
        <f>AVERAGE(INDEX($I$5:$I$1012,M988):INDEX($I$5:$I$1012,N988))</f>
        <v>#N/A</v>
      </c>
    </row>
    <row r="989" spans="2:17" x14ac:dyDescent="0.25">
      <c r="B989" s="62">
        <v>41310</v>
      </c>
      <c r="C989" s="70">
        <v>27.495000000000001</v>
      </c>
      <c r="D989" s="69">
        <v>35367310</v>
      </c>
      <c r="E989" s="66" t="s">
        <v>81</v>
      </c>
      <c r="F989" s="16">
        <f t="shared" si="63"/>
        <v>24</v>
      </c>
      <c r="G989" s="67" cm="1">
        <f t="array" ref="G989">INDEX(Date,MATCH(ROWS($F$5:$F989),Helper,0))</f>
        <v>42702</v>
      </c>
      <c r="H989" s="85">
        <f>INDEX(Price,MATCH(ROWS($F$5:$F989),Helper,0))</f>
        <v>60.61</v>
      </c>
      <c r="I989" s="91">
        <f>INDEX(Volume,MATCH(ROWS($F$5:$F989),Helper,0))</f>
        <v>20604370</v>
      </c>
      <c r="J989" s="97">
        <f>ROWS($F$5:$F989)</f>
        <v>985</v>
      </c>
      <c r="M989" s="16" t="e">
        <f t="shared" si="64"/>
        <v>#N/A</v>
      </c>
      <c r="N989" s="16" t="e">
        <f t="shared" si="62"/>
        <v>#N/A</v>
      </c>
      <c r="O989" s="72" t="e">
        <f t="shared" ca="1" si="65"/>
        <v>#N/A</v>
      </c>
      <c r="P989" s="100" t="e">
        <f>AVERAGE(INDEX($H$5:$H$1012,M989):INDEX($H$5:$H$1012,N989))</f>
        <v>#N/A</v>
      </c>
      <c r="Q989" s="101" t="e">
        <f>AVERAGE(INDEX($I$5:$I$1012,M989):INDEX($I$5:$I$1012,N989))</f>
        <v>#N/A</v>
      </c>
    </row>
    <row r="990" spans="2:17" x14ac:dyDescent="0.25">
      <c r="B990" s="62">
        <v>41309</v>
      </c>
      <c r="C990" s="70">
        <v>27.44</v>
      </c>
      <c r="D990" s="69">
        <v>50508670</v>
      </c>
      <c r="E990" s="66" t="s">
        <v>81</v>
      </c>
      <c r="F990" s="16">
        <f t="shared" si="63"/>
        <v>23</v>
      </c>
      <c r="G990" s="67" cm="1">
        <f t="array" ref="G990">INDEX(Date,MATCH(ROWS($F$5:$F990),Helper,0))</f>
        <v>42703</v>
      </c>
      <c r="H990" s="85">
        <f>INDEX(Price,MATCH(ROWS($F$5:$F990),Helper,0))</f>
        <v>61.09</v>
      </c>
      <c r="I990" s="91">
        <f>INDEX(Volume,MATCH(ROWS($F$5:$F990),Helper,0))</f>
        <v>22365860</v>
      </c>
      <c r="J990" s="97">
        <f>ROWS($F$5:$F990)</f>
        <v>986</v>
      </c>
      <c r="M990" s="16" t="e">
        <f t="shared" si="64"/>
        <v>#N/A</v>
      </c>
      <c r="N990" s="16" t="e">
        <f t="shared" si="62"/>
        <v>#N/A</v>
      </c>
      <c r="O990" s="72" t="e">
        <f t="shared" ca="1" si="65"/>
        <v>#N/A</v>
      </c>
      <c r="P990" s="100" t="e">
        <f>AVERAGE(INDEX($H$5:$H$1012,M990):INDEX($H$5:$H$1012,N990))</f>
        <v>#N/A</v>
      </c>
      <c r="Q990" s="101" t="e">
        <f>AVERAGE(INDEX($I$5:$I$1012,M990):INDEX($I$5:$I$1012,N990))</f>
        <v>#N/A</v>
      </c>
    </row>
    <row r="991" spans="2:17" x14ac:dyDescent="0.25">
      <c r="B991" s="62">
        <v>41306</v>
      </c>
      <c r="C991" s="70">
        <v>27.93</v>
      </c>
      <c r="D991" s="69">
        <v>55548860</v>
      </c>
      <c r="E991" s="66" t="s">
        <v>81</v>
      </c>
      <c r="F991" s="16">
        <f t="shared" si="63"/>
        <v>22</v>
      </c>
      <c r="G991" s="67" cm="1">
        <f t="array" ref="G991">INDEX(Date,MATCH(ROWS($F$5:$F991),Helper,0))</f>
        <v>42704</v>
      </c>
      <c r="H991" s="85">
        <f>INDEX(Price,MATCH(ROWS($F$5:$F991),Helper,0))</f>
        <v>60.26</v>
      </c>
      <c r="I991" s="91">
        <f>INDEX(Volume,MATCH(ROWS($F$5:$F991),Helper,0))</f>
        <v>34641520</v>
      </c>
      <c r="J991" s="97">
        <f>ROWS($F$5:$F991)</f>
        <v>987</v>
      </c>
      <c r="M991" s="16" t="e">
        <f t="shared" si="64"/>
        <v>#N/A</v>
      </c>
      <c r="N991" s="16" t="e">
        <f t="shared" si="62"/>
        <v>#N/A</v>
      </c>
      <c r="O991" s="72" t="e">
        <f t="shared" ca="1" si="65"/>
        <v>#N/A</v>
      </c>
      <c r="P991" s="100" t="e">
        <f>AVERAGE(INDEX($H$5:$H$1012,M991):INDEX($H$5:$H$1012,N991))</f>
        <v>#N/A</v>
      </c>
      <c r="Q991" s="101" t="e">
        <f>AVERAGE(INDEX($I$5:$I$1012,M991):INDEX($I$5:$I$1012,N991))</f>
        <v>#N/A</v>
      </c>
    </row>
    <row r="992" spans="2:17" x14ac:dyDescent="0.25">
      <c r="B992" s="62">
        <v>41305</v>
      </c>
      <c r="C992" s="70">
        <v>27.45</v>
      </c>
      <c r="D992" s="69">
        <v>50524770</v>
      </c>
      <c r="E992" s="66" t="s">
        <v>81</v>
      </c>
      <c r="F992" s="16">
        <f t="shared" si="63"/>
        <v>21</v>
      </c>
      <c r="G992" s="67" cm="1">
        <f t="array" ref="G992">INDEX(Date,MATCH(ROWS($F$5:$F992),Helper,0))</f>
        <v>42705</v>
      </c>
      <c r="H992" s="85">
        <f>INDEX(Price,MATCH(ROWS($F$5:$F992),Helper,0))</f>
        <v>59.2</v>
      </c>
      <c r="I992" s="91">
        <f>INDEX(Volume,MATCH(ROWS($F$5:$F992),Helper,0))</f>
        <v>34518030</v>
      </c>
      <c r="J992" s="97">
        <f>ROWS($F$5:$F992)</f>
        <v>988</v>
      </c>
      <c r="M992" s="16" t="e">
        <f t="shared" si="64"/>
        <v>#N/A</v>
      </c>
      <c r="N992" s="16" t="e">
        <f t="shared" si="62"/>
        <v>#N/A</v>
      </c>
      <c r="O992" s="72" t="e">
        <f t="shared" ca="1" si="65"/>
        <v>#N/A</v>
      </c>
      <c r="P992" s="100" t="e">
        <f>AVERAGE(INDEX($H$5:$H$1012,M992):INDEX($H$5:$H$1012,N992))</f>
        <v>#N/A</v>
      </c>
      <c r="Q992" s="101" t="e">
        <f>AVERAGE(INDEX($I$5:$I$1012,M992):INDEX($I$5:$I$1012,N992))</f>
        <v>#N/A</v>
      </c>
    </row>
    <row r="993" spans="2:17" x14ac:dyDescent="0.25">
      <c r="B993" s="62">
        <v>41304</v>
      </c>
      <c r="C993" s="70">
        <v>27.85</v>
      </c>
      <c r="D993" s="69">
        <v>43571210</v>
      </c>
      <c r="E993" s="66" t="s">
        <v>81</v>
      </c>
      <c r="F993" s="16">
        <f t="shared" si="63"/>
        <v>20</v>
      </c>
      <c r="G993" s="67" cm="1">
        <f t="array" ref="G993">INDEX(Date,MATCH(ROWS($F$5:$F993),Helper,0))</f>
        <v>42706</v>
      </c>
      <c r="H993" s="85">
        <f>INDEX(Price,MATCH(ROWS($F$5:$F993),Helper,0))</f>
        <v>59.25</v>
      </c>
      <c r="I993" s="91">
        <f>INDEX(Volume,MATCH(ROWS($F$5:$F993),Helper,0))</f>
        <v>25464230</v>
      </c>
      <c r="J993" s="97">
        <f>ROWS($F$5:$F993)</f>
        <v>989</v>
      </c>
      <c r="M993" s="16" t="e">
        <f t="shared" si="64"/>
        <v>#N/A</v>
      </c>
      <c r="N993" s="16" t="e">
        <f t="shared" si="62"/>
        <v>#N/A</v>
      </c>
      <c r="O993" s="72" t="e">
        <f t="shared" ca="1" si="65"/>
        <v>#N/A</v>
      </c>
      <c r="P993" s="100" t="e">
        <f>AVERAGE(INDEX($H$5:$H$1012,M993):INDEX($H$5:$H$1012,N993))</f>
        <v>#N/A</v>
      </c>
      <c r="Q993" s="101" t="e">
        <f>AVERAGE(INDEX($I$5:$I$1012,M993):INDEX($I$5:$I$1012,N993))</f>
        <v>#N/A</v>
      </c>
    </row>
    <row r="994" spans="2:17" x14ac:dyDescent="0.25">
      <c r="B994" s="62">
        <v>41303</v>
      </c>
      <c r="C994" s="70">
        <v>28.01</v>
      </c>
      <c r="D994" s="69">
        <v>49234080</v>
      </c>
      <c r="E994" s="66" t="s">
        <v>81</v>
      </c>
      <c r="F994" s="16">
        <f t="shared" si="63"/>
        <v>19</v>
      </c>
      <c r="G994" s="67" cm="1">
        <f t="array" ref="G994">INDEX(Date,MATCH(ROWS($F$5:$F994),Helper,0))</f>
        <v>42709</v>
      </c>
      <c r="H994" s="85">
        <f>INDEX(Price,MATCH(ROWS($F$5:$F994),Helper,0))</f>
        <v>60.22</v>
      </c>
      <c r="I994" s="91">
        <f>INDEX(Volume,MATCH(ROWS($F$5:$F994),Helper,0))</f>
        <v>23552030</v>
      </c>
      <c r="J994" s="97">
        <f>ROWS($F$5:$F994)</f>
        <v>990</v>
      </c>
      <c r="M994" s="16" t="e">
        <f t="shared" si="64"/>
        <v>#N/A</v>
      </c>
      <c r="N994" s="16" t="e">
        <f t="shared" si="62"/>
        <v>#N/A</v>
      </c>
      <c r="O994" s="72" t="e">
        <f t="shared" ca="1" si="65"/>
        <v>#N/A</v>
      </c>
      <c r="P994" s="100" t="e">
        <f>AVERAGE(INDEX($H$5:$H$1012,M994):INDEX($H$5:$H$1012,N994))</f>
        <v>#N/A</v>
      </c>
      <c r="Q994" s="101" t="e">
        <f>AVERAGE(INDEX($I$5:$I$1012,M994):INDEX($I$5:$I$1012,N994))</f>
        <v>#N/A</v>
      </c>
    </row>
    <row r="995" spans="2:17" x14ac:dyDescent="0.25">
      <c r="B995" s="62">
        <v>41302</v>
      </c>
      <c r="C995" s="70">
        <v>27.911000000000001</v>
      </c>
      <c r="D995" s="69">
        <v>56054570</v>
      </c>
      <c r="E995" s="66" t="s">
        <v>81</v>
      </c>
      <c r="F995" s="16">
        <f t="shared" si="63"/>
        <v>18</v>
      </c>
      <c r="G995" s="67" cm="1">
        <f t="array" ref="G995">INDEX(Date,MATCH(ROWS($F$5:$F995),Helper,0))</f>
        <v>42710</v>
      </c>
      <c r="H995" s="85">
        <f>INDEX(Price,MATCH(ROWS($F$5:$F995),Helper,0))</f>
        <v>59.95</v>
      </c>
      <c r="I995" s="91">
        <f>INDEX(Volume,MATCH(ROWS($F$5:$F995),Helper,0))</f>
        <v>19966340</v>
      </c>
      <c r="J995" s="97">
        <f>ROWS($F$5:$F995)</f>
        <v>991</v>
      </c>
      <c r="M995" s="16" t="e">
        <f t="shared" si="64"/>
        <v>#N/A</v>
      </c>
      <c r="N995" s="16" t="e">
        <f t="shared" si="62"/>
        <v>#N/A</v>
      </c>
      <c r="O995" s="72" t="e">
        <f t="shared" ca="1" si="65"/>
        <v>#N/A</v>
      </c>
      <c r="P995" s="100" t="e">
        <f>AVERAGE(INDEX($H$5:$H$1012,M995):INDEX($H$5:$H$1012,N995))</f>
        <v>#N/A</v>
      </c>
      <c r="Q995" s="101" t="e">
        <f>AVERAGE(INDEX($I$5:$I$1012,M995):INDEX($I$5:$I$1012,N995))</f>
        <v>#N/A</v>
      </c>
    </row>
    <row r="996" spans="2:17" x14ac:dyDescent="0.25">
      <c r="B996" s="62">
        <v>41299</v>
      </c>
      <c r="C996" s="70">
        <v>27.88</v>
      </c>
      <c r="D996" s="69">
        <v>81814260</v>
      </c>
      <c r="E996" s="66" t="s">
        <v>81</v>
      </c>
      <c r="F996" s="16">
        <f t="shared" si="63"/>
        <v>17</v>
      </c>
      <c r="G996" s="67" cm="1">
        <f t="array" ref="G996">INDEX(Date,MATCH(ROWS($F$5:$F996),Helper,0))</f>
        <v>42711</v>
      </c>
      <c r="H996" s="85">
        <f>INDEX(Price,MATCH(ROWS($F$5:$F996),Helper,0))</f>
        <v>61.37</v>
      </c>
      <c r="I996" s="91">
        <f>INDEX(Volume,MATCH(ROWS($F$5:$F996),Helper,0))</f>
        <v>30807320</v>
      </c>
      <c r="J996" s="97">
        <f>ROWS($F$5:$F996)</f>
        <v>992</v>
      </c>
      <c r="M996" s="16" t="e">
        <f t="shared" si="64"/>
        <v>#N/A</v>
      </c>
      <c r="N996" s="16" t="e">
        <f t="shared" si="62"/>
        <v>#N/A</v>
      </c>
      <c r="O996" s="72" t="e">
        <f t="shared" ca="1" si="65"/>
        <v>#N/A</v>
      </c>
      <c r="P996" s="100" t="e">
        <f>AVERAGE(INDEX($H$5:$H$1012,M996):INDEX($H$5:$H$1012,N996))</f>
        <v>#N/A</v>
      </c>
      <c r="Q996" s="101" t="e">
        <f>AVERAGE(INDEX($I$5:$I$1012,M996):INDEX($I$5:$I$1012,N996))</f>
        <v>#N/A</v>
      </c>
    </row>
    <row r="997" spans="2:17" x14ac:dyDescent="0.25">
      <c r="B997" s="62">
        <v>41298</v>
      </c>
      <c r="C997" s="70">
        <v>27.63</v>
      </c>
      <c r="D997" s="69">
        <v>101321400</v>
      </c>
      <c r="E997" s="66" t="s">
        <v>81</v>
      </c>
      <c r="F997" s="16">
        <f t="shared" si="63"/>
        <v>16</v>
      </c>
      <c r="G997" s="67" cm="1">
        <f t="array" ref="G997">INDEX(Date,MATCH(ROWS($F$5:$F997),Helper,0))</f>
        <v>42712</v>
      </c>
      <c r="H997" s="85">
        <f>INDEX(Price,MATCH(ROWS($F$5:$F997),Helper,0))</f>
        <v>61.01</v>
      </c>
      <c r="I997" s="91">
        <f>INDEX(Volume,MATCH(ROWS($F$5:$F997),Helper,0))</f>
        <v>21201400</v>
      </c>
      <c r="J997" s="97">
        <f>ROWS($F$5:$F997)</f>
        <v>993</v>
      </c>
      <c r="M997" s="16" t="e">
        <f t="shared" si="64"/>
        <v>#N/A</v>
      </c>
      <c r="N997" s="16" t="e">
        <f t="shared" si="62"/>
        <v>#N/A</v>
      </c>
      <c r="O997" s="72" t="e">
        <f t="shared" ca="1" si="65"/>
        <v>#N/A</v>
      </c>
      <c r="P997" s="100" t="e">
        <f>AVERAGE(INDEX($H$5:$H$1012,M997):INDEX($H$5:$H$1012,N997))</f>
        <v>#N/A</v>
      </c>
      <c r="Q997" s="101" t="e">
        <f>AVERAGE(INDEX($I$5:$I$1012,M997):INDEX($I$5:$I$1012,N997))</f>
        <v>#N/A</v>
      </c>
    </row>
    <row r="998" spans="2:17" x14ac:dyDescent="0.25">
      <c r="B998" s="62">
        <v>41297</v>
      </c>
      <c r="C998" s="70">
        <v>27.61</v>
      </c>
      <c r="D998" s="69">
        <v>50288930</v>
      </c>
      <c r="E998" s="66" t="s">
        <v>81</v>
      </c>
      <c r="F998" s="16">
        <f t="shared" si="63"/>
        <v>15</v>
      </c>
      <c r="G998" s="67" cm="1">
        <f t="array" ref="G998">INDEX(Date,MATCH(ROWS($F$5:$F998),Helper,0))</f>
        <v>42713</v>
      </c>
      <c r="H998" s="85">
        <f>INDEX(Price,MATCH(ROWS($F$5:$F998),Helper,0))</f>
        <v>61.97</v>
      </c>
      <c r="I998" s="91">
        <f>INDEX(Volume,MATCH(ROWS($F$5:$F998),Helper,0))</f>
        <v>27337160</v>
      </c>
      <c r="J998" s="97">
        <f>ROWS($F$5:$F998)</f>
        <v>994</v>
      </c>
      <c r="M998" s="16" t="e">
        <f t="shared" si="64"/>
        <v>#N/A</v>
      </c>
      <c r="N998" s="16" t="e">
        <f t="shared" si="62"/>
        <v>#N/A</v>
      </c>
      <c r="O998" s="72" t="e">
        <f t="shared" ca="1" si="65"/>
        <v>#N/A</v>
      </c>
      <c r="P998" s="100" t="e">
        <f>AVERAGE(INDEX($H$5:$H$1012,M998):INDEX($H$5:$H$1012,N998))</f>
        <v>#N/A</v>
      </c>
      <c r="Q998" s="101" t="e">
        <f>AVERAGE(INDEX($I$5:$I$1012,M998):INDEX($I$5:$I$1012,N998))</f>
        <v>#N/A</v>
      </c>
    </row>
    <row r="999" spans="2:17" x14ac:dyDescent="0.25">
      <c r="B999" s="62">
        <v>41296</v>
      </c>
      <c r="C999" s="70">
        <v>27.15</v>
      </c>
      <c r="D999" s="69">
        <v>58642390</v>
      </c>
      <c r="E999" s="66" t="s">
        <v>81</v>
      </c>
      <c r="F999" s="16">
        <f t="shared" si="63"/>
        <v>14</v>
      </c>
      <c r="G999" s="67" cm="1">
        <f t="array" ref="G999">INDEX(Date,MATCH(ROWS($F$5:$F999),Helper,0))</f>
        <v>42716</v>
      </c>
      <c r="H999" s="85">
        <f>INDEX(Price,MATCH(ROWS($F$5:$F999),Helper,0))</f>
        <v>62.17</v>
      </c>
      <c r="I999" s="91">
        <f>INDEX(Volume,MATCH(ROWS($F$5:$F999),Helper,0))</f>
        <v>20186390</v>
      </c>
      <c r="J999" s="97">
        <f>ROWS($F$5:$F999)</f>
        <v>995</v>
      </c>
      <c r="M999" s="16" t="e">
        <f t="shared" si="64"/>
        <v>#N/A</v>
      </c>
      <c r="N999" s="16" t="e">
        <f t="shared" si="62"/>
        <v>#N/A</v>
      </c>
      <c r="O999" s="72" t="e">
        <f t="shared" ca="1" si="65"/>
        <v>#N/A</v>
      </c>
      <c r="P999" s="100" t="e">
        <f>AVERAGE(INDEX($H$5:$H$1012,M999):INDEX($H$5:$H$1012,N999))</f>
        <v>#N/A</v>
      </c>
      <c r="Q999" s="101" t="e">
        <f>AVERAGE(INDEX($I$5:$I$1012,M999):INDEX($I$5:$I$1012,N999))</f>
        <v>#N/A</v>
      </c>
    </row>
    <row r="1000" spans="2:17" x14ac:dyDescent="0.25">
      <c r="B1000" s="62">
        <v>41292</v>
      </c>
      <c r="C1000" s="70">
        <v>27.25</v>
      </c>
      <c r="D1000" s="69">
        <v>52165050</v>
      </c>
      <c r="E1000" s="66" t="s">
        <v>81</v>
      </c>
      <c r="F1000" s="16">
        <f t="shared" si="63"/>
        <v>13</v>
      </c>
      <c r="G1000" s="67" cm="1">
        <f t="array" ref="G1000">INDEX(Date,MATCH(ROWS($F$5:$F1000),Helper,0))</f>
        <v>42717</v>
      </c>
      <c r="H1000" s="85">
        <f>INDEX(Price,MATCH(ROWS($F$5:$F1000),Helper,0))</f>
        <v>62.98</v>
      </c>
      <c r="I1000" s="91">
        <f>INDEX(Volume,MATCH(ROWS($F$5:$F1000),Helper,0))</f>
        <v>35072050</v>
      </c>
      <c r="J1000" s="97">
        <f>ROWS($F$5:$F1000)</f>
        <v>996</v>
      </c>
      <c r="M1000" s="16" t="e">
        <f t="shared" si="64"/>
        <v>#N/A</v>
      </c>
      <c r="N1000" s="16" t="e">
        <f t="shared" si="62"/>
        <v>#N/A</v>
      </c>
      <c r="O1000" s="72" t="e">
        <f t="shared" ca="1" si="65"/>
        <v>#N/A</v>
      </c>
      <c r="P1000" s="100" t="e">
        <f>AVERAGE(INDEX($H$5:$H$1012,M1000):INDEX($H$5:$H$1012,N1000))</f>
        <v>#N/A</v>
      </c>
      <c r="Q1000" s="101" t="e">
        <f>AVERAGE(INDEX($I$5:$I$1012,M1000):INDEX($I$5:$I$1012,N1000))</f>
        <v>#N/A</v>
      </c>
    </row>
    <row r="1001" spans="2:17" x14ac:dyDescent="0.25">
      <c r="B1001" s="62">
        <v>41291</v>
      </c>
      <c r="C1001" s="70">
        <v>27.25</v>
      </c>
      <c r="D1001" s="69">
        <v>51647220</v>
      </c>
      <c r="E1001" s="66" t="s">
        <v>81</v>
      </c>
      <c r="F1001" s="16">
        <f t="shared" si="63"/>
        <v>12</v>
      </c>
      <c r="G1001" s="67" cm="1">
        <f t="array" ref="G1001">INDEX(Date,MATCH(ROWS($F$5:$F1001),Helper,0))</f>
        <v>42718</v>
      </c>
      <c r="H1001" s="85">
        <f>INDEX(Price,MATCH(ROWS($F$5:$F1001),Helper,0))</f>
        <v>62.68</v>
      </c>
      <c r="I1001" s="91">
        <f>INDEX(Volume,MATCH(ROWS($F$5:$F1001),Helper,0))</f>
        <v>30335770</v>
      </c>
      <c r="J1001" s="97">
        <f>ROWS($F$5:$F1001)</f>
        <v>997</v>
      </c>
      <c r="M1001" s="16" t="e">
        <f t="shared" si="64"/>
        <v>#N/A</v>
      </c>
      <c r="N1001" s="16" t="e">
        <f t="shared" si="62"/>
        <v>#N/A</v>
      </c>
      <c r="O1001" s="72" t="e">
        <f t="shared" ca="1" si="65"/>
        <v>#N/A</v>
      </c>
      <c r="P1001" s="100" t="e">
        <f>AVERAGE(INDEX($H$5:$H$1012,M1001):INDEX($H$5:$H$1012,N1001))</f>
        <v>#N/A</v>
      </c>
      <c r="Q1001" s="101" t="e">
        <f>AVERAGE(INDEX($I$5:$I$1012,M1001):INDEX($I$5:$I$1012,N1001))</f>
        <v>#N/A</v>
      </c>
    </row>
    <row r="1002" spans="2:17" x14ac:dyDescent="0.25">
      <c r="B1002" s="62">
        <v>41290</v>
      </c>
      <c r="C1002" s="70">
        <v>27.04</v>
      </c>
      <c r="D1002" s="69">
        <v>41062810</v>
      </c>
      <c r="E1002" s="66" t="s">
        <v>81</v>
      </c>
      <c r="F1002" s="16">
        <f t="shared" si="63"/>
        <v>11</v>
      </c>
      <c r="G1002" s="67" cm="1">
        <f t="array" ref="G1002">INDEX(Date,MATCH(ROWS($F$5:$F1002),Helper,0))</f>
        <v>42719</v>
      </c>
      <c r="H1002" s="85">
        <f>INDEX(Price,MATCH(ROWS($F$5:$F1002),Helper,0))</f>
        <v>62.58</v>
      </c>
      <c r="I1002" s="91">
        <f>INDEX(Volume,MATCH(ROWS($F$5:$F1002),Helper,0))</f>
        <v>27661180</v>
      </c>
      <c r="J1002" s="97">
        <f>ROWS($F$5:$F1002)</f>
        <v>998</v>
      </c>
      <c r="M1002" s="16" t="e">
        <f t="shared" si="64"/>
        <v>#N/A</v>
      </c>
      <c r="N1002" s="16" t="e">
        <f t="shared" si="62"/>
        <v>#N/A</v>
      </c>
      <c r="O1002" s="72" t="e">
        <f t="shared" ca="1" si="65"/>
        <v>#N/A</v>
      </c>
      <c r="P1002" s="100" t="e">
        <f>AVERAGE(INDEX($H$5:$H$1012,M1002):INDEX($H$5:$H$1012,N1002))</f>
        <v>#N/A</v>
      </c>
      <c r="Q1002" s="101" t="e">
        <f>AVERAGE(INDEX($I$5:$I$1012,M1002):INDEX($I$5:$I$1012,N1002))</f>
        <v>#N/A</v>
      </c>
    </row>
    <row r="1003" spans="2:17" x14ac:dyDescent="0.25">
      <c r="B1003" s="62">
        <v>41289</v>
      </c>
      <c r="C1003" s="70">
        <v>27.21</v>
      </c>
      <c r="D1003" s="69">
        <v>48224440</v>
      </c>
      <c r="E1003" s="66" t="s">
        <v>81</v>
      </c>
      <c r="F1003" s="16">
        <f t="shared" si="63"/>
        <v>10</v>
      </c>
      <c r="G1003" s="67" cm="1">
        <f t="array" ref="G1003">INDEX(Date,MATCH(ROWS($F$5:$F1003),Helper,0))</f>
        <v>42720</v>
      </c>
      <c r="H1003" s="85">
        <f>INDEX(Price,MATCH(ROWS($F$5:$F1003),Helper,0))</f>
        <v>62.3</v>
      </c>
      <c r="I1003" s="91">
        <f>INDEX(Volume,MATCH(ROWS($F$5:$F1003),Helper,0))</f>
        <v>42452660</v>
      </c>
      <c r="J1003" s="97">
        <f>ROWS($F$5:$F1003)</f>
        <v>999</v>
      </c>
      <c r="M1003" s="16" t="e">
        <f t="shared" si="64"/>
        <v>#N/A</v>
      </c>
      <c r="N1003" s="16" t="e">
        <f t="shared" si="62"/>
        <v>#N/A</v>
      </c>
      <c r="O1003" s="72" t="e">
        <f t="shared" ca="1" si="65"/>
        <v>#N/A</v>
      </c>
      <c r="P1003" s="100" t="e">
        <f>AVERAGE(INDEX($H$5:$H$1012,M1003):INDEX($H$5:$H$1012,N1003))</f>
        <v>#N/A</v>
      </c>
      <c r="Q1003" s="101" t="e">
        <f>AVERAGE(INDEX($I$5:$I$1012,M1003):INDEX($I$5:$I$1012,N1003))</f>
        <v>#N/A</v>
      </c>
    </row>
    <row r="1004" spans="2:17" x14ac:dyDescent="0.25">
      <c r="B1004" s="62">
        <v>41288</v>
      </c>
      <c r="C1004" s="70">
        <v>26.89</v>
      </c>
      <c r="D1004" s="69">
        <v>48303430</v>
      </c>
      <c r="E1004" s="66" t="s">
        <v>81</v>
      </c>
      <c r="F1004" s="16">
        <f t="shared" si="63"/>
        <v>9</v>
      </c>
      <c r="G1004" s="67" cm="1">
        <f t="array" ref="G1004">INDEX(Date,MATCH(ROWS($F$5:$F1004),Helper,0))</f>
        <v>42723</v>
      </c>
      <c r="H1004" s="85">
        <f>INDEX(Price,MATCH(ROWS($F$5:$F1004),Helper,0))</f>
        <v>63.62</v>
      </c>
      <c r="I1004" s="91">
        <f>INDEX(Volume,MATCH(ROWS($F$5:$F1004),Helper,0))</f>
        <v>34318500</v>
      </c>
      <c r="J1004" s="97">
        <f>ROWS($F$5:$F1004)</f>
        <v>1000</v>
      </c>
      <c r="M1004" s="16" t="e">
        <f t="shared" si="64"/>
        <v>#N/A</v>
      </c>
      <c r="N1004" s="16" t="e">
        <f t="shared" si="62"/>
        <v>#N/A</v>
      </c>
      <c r="O1004" s="72" t="e">
        <f t="shared" ca="1" si="65"/>
        <v>#N/A</v>
      </c>
      <c r="P1004" s="100" t="e">
        <f>AVERAGE(INDEX($H$5:$H$1012,M1004):INDEX($H$5:$H$1012,N1004))</f>
        <v>#N/A</v>
      </c>
      <c r="Q1004" s="101" t="e">
        <f>AVERAGE(INDEX($I$5:$I$1012,M1004):INDEX($I$5:$I$1012,N1004))</f>
        <v>#N/A</v>
      </c>
    </row>
    <row r="1005" spans="2:17" x14ac:dyDescent="0.25">
      <c r="B1005" s="62">
        <v>41285</v>
      </c>
      <c r="C1005" s="70">
        <v>26.83</v>
      </c>
      <c r="D1005" s="69">
        <v>55510590</v>
      </c>
      <c r="E1005" s="66" t="s">
        <v>81</v>
      </c>
      <c r="F1005" s="16">
        <f t="shared" si="63"/>
        <v>8</v>
      </c>
      <c r="G1005" s="67" cm="1">
        <f t="array" ref="G1005">INDEX(Date,MATCH(ROWS($F$5:$F1005),Helper,0))</f>
        <v>42724</v>
      </c>
      <c r="H1005" s="85">
        <f>INDEX(Price,MATCH(ROWS($F$5:$F1005),Helper,0))</f>
        <v>63.54</v>
      </c>
      <c r="I1005" s="91">
        <f>INDEX(Volume,MATCH(ROWS($F$5:$F1005),Helper,0))</f>
        <v>26017470</v>
      </c>
      <c r="J1005" s="97">
        <f>ROWS($F$5:$F1005)</f>
        <v>1001</v>
      </c>
      <c r="M1005" s="16" t="e">
        <f t="shared" si="64"/>
        <v>#N/A</v>
      </c>
      <c r="N1005" s="16" t="e">
        <f t="shared" si="62"/>
        <v>#N/A</v>
      </c>
      <c r="O1005" s="72" t="e">
        <f t="shared" ca="1" si="65"/>
        <v>#N/A</v>
      </c>
      <c r="P1005" s="100" t="e">
        <f>AVERAGE(INDEX($H$5:$H$1012,M1005):INDEX($H$5:$H$1012,N1005))</f>
        <v>#N/A</v>
      </c>
      <c r="Q1005" s="101" t="e">
        <f>AVERAGE(INDEX($I$5:$I$1012,M1005):INDEX($I$5:$I$1012,N1005))</f>
        <v>#N/A</v>
      </c>
    </row>
    <row r="1006" spans="2:17" x14ac:dyDescent="0.25">
      <c r="B1006" s="62">
        <v>41284</v>
      </c>
      <c r="C1006" s="70">
        <v>26.46</v>
      </c>
      <c r="D1006" s="69">
        <v>71400650</v>
      </c>
      <c r="E1006" s="66" t="s">
        <v>81</v>
      </c>
      <c r="F1006" s="16">
        <f t="shared" si="63"/>
        <v>7</v>
      </c>
      <c r="G1006" s="67" cm="1">
        <f t="array" ref="G1006">INDEX(Date,MATCH(ROWS($F$5:$F1006),Helper,0))</f>
        <v>42725</v>
      </c>
      <c r="H1006" s="85">
        <f>INDEX(Price,MATCH(ROWS($F$5:$F1006),Helper,0))</f>
        <v>63.54</v>
      </c>
      <c r="I1006" s="91">
        <f>INDEX(Volume,MATCH(ROWS($F$5:$F1006),Helper,0))</f>
        <v>17084370</v>
      </c>
      <c r="J1006" s="97">
        <f>ROWS($F$5:$F1006)</f>
        <v>1002</v>
      </c>
      <c r="M1006" s="16" t="e">
        <f t="shared" si="64"/>
        <v>#N/A</v>
      </c>
      <c r="N1006" s="16" t="e">
        <f t="shared" si="62"/>
        <v>#N/A</v>
      </c>
      <c r="O1006" s="72" t="e">
        <f t="shared" ca="1" si="65"/>
        <v>#N/A</v>
      </c>
      <c r="P1006" s="100" t="e">
        <f>AVERAGE(INDEX($H$5:$H$1012,M1006):INDEX($H$5:$H$1012,N1006))</f>
        <v>#N/A</v>
      </c>
      <c r="Q1006" s="101" t="e">
        <f>AVERAGE(INDEX($I$5:$I$1012,M1006):INDEX($I$5:$I$1012,N1006))</f>
        <v>#N/A</v>
      </c>
    </row>
    <row r="1007" spans="2:17" x14ac:dyDescent="0.25">
      <c r="B1007" s="62">
        <v>41283</v>
      </c>
      <c r="C1007" s="70">
        <v>26.7</v>
      </c>
      <c r="D1007" s="69">
        <v>38375910</v>
      </c>
      <c r="E1007" s="66" t="s">
        <v>81</v>
      </c>
      <c r="F1007" s="16">
        <f t="shared" si="63"/>
        <v>6</v>
      </c>
      <c r="G1007" s="67" cm="1">
        <f t="array" ref="G1007">INDEX(Date,MATCH(ROWS($F$5:$F1007),Helper,0))</f>
        <v>42726</v>
      </c>
      <c r="H1007" s="85">
        <f>INDEX(Price,MATCH(ROWS($F$5:$F1007),Helper,0))</f>
        <v>63.55</v>
      </c>
      <c r="I1007" s="91">
        <f>INDEX(Volume,MATCH(ROWS($F$5:$F1007),Helper,0))</f>
        <v>22175270</v>
      </c>
      <c r="J1007" s="97">
        <f>ROWS($F$5:$F1007)</f>
        <v>1003</v>
      </c>
      <c r="M1007" s="16" t="e">
        <f t="shared" si="64"/>
        <v>#N/A</v>
      </c>
      <c r="N1007" s="16" t="e">
        <f t="shared" si="62"/>
        <v>#N/A</v>
      </c>
      <c r="O1007" s="72" t="e">
        <f t="shared" ca="1" si="65"/>
        <v>#N/A</v>
      </c>
      <c r="P1007" s="100" t="e">
        <f>AVERAGE(INDEX($H$5:$H$1012,M1007):INDEX($H$5:$H$1012,N1007))</f>
        <v>#N/A</v>
      </c>
      <c r="Q1007" s="101" t="e">
        <f>AVERAGE(INDEX($I$5:$I$1012,M1007):INDEX($I$5:$I$1012,N1007))</f>
        <v>#N/A</v>
      </c>
    </row>
    <row r="1008" spans="2:17" x14ac:dyDescent="0.25">
      <c r="B1008" s="62">
        <v>41282</v>
      </c>
      <c r="C1008" s="70">
        <v>26.55</v>
      </c>
      <c r="D1008" s="69">
        <v>44639720</v>
      </c>
      <c r="E1008" s="66" t="s">
        <v>81</v>
      </c>
      <c r="F1008" s="16">
        <f t="shared" si="63"/>
        <v>5</v>
      </c>
      <c r="G1008" s="67" cm="1">
        <f t="array" ref="G1008">INDEX(Date,MATCH(ROWS($F$5:$F1008),Helper,0))</f>
        <v>42727</v>
      </c>
      <c r="H1008" s="85">
        <f>INDEX(Price,MATCH(ROWS($F$5:$F1008),Helper,0))</f>
        <v>63.24</v>
      </c>
      <c r="I1008" s="91">
        <f>INDEX(Volume,MATCH(ROWS($F$5:$F1008),Helper,0))</f>
        <v>12399540</v>
      </c>
      <c r="J1008" s="97">
        <f>ROWS($F$5:$F1008)</f>
        <v>1004</v>
      </c>
      <c r="M1008" s="16" t="e">
        <f t="shared" si="64"/>
        <v>#N/A</v>
      </c>
      <c r="N1008" s="16" t="e">
        <f t="shared" si="62"/>
        <v>#N/A</v>
      </c>
      <c r="O1008" s="72" t="e">
        <f t="shared" ca="1" si="65"/>
        <v>#N/A</v>
      </c>
      <c r="P1008" s="100" t="e">
        <f>AVERAGE(INDEX($H$5:$H$1012,M1008):INDEX($H$5:$H$1012,N1008))</f>
        <v>#N/A</v>
      </c>
      <c r="Q1008" s="101" t="e">
        <f>AVERAGE(INDEX($I$5:$I$1012,M1008):INDEX($I$5:$I$1012,N1008))</f>
        <v>#N/A</v>
      </c>
    </row>
    <row r="1009" spans="1:20" x14ac:dyDescent="0.25">
      <c r="B1009" s="62">
        <v>41281</v>
      </c>
      <c r="C1009" s="70">
        <v>26.69</v>
      </c>
      <c r="D1009" s="69">
        <v>37088100</v>
      </c>
      <c r="E1009" s="66" t="s">
        <v>81</v>
      </c>
      <c r="F1009" s="16">
        <f t="shared" si="63"/>
        <v>4</v>
      </c>
      <c r="G1009" s="67" cm="1">
        <f t="array" ref="G1009">INDEX(Date,MATCH(ROWS($F$5:$F1009),Helper,0))</f>
        <v>42731</v>
      </c>
      <c r="H1009" s="85">
        <f>INDEX(Price,MATCH(ROWS($F$5:$F1009),Helper,0))</f>
        <v>63.28</v>
      </c>
      <c r="I1009" s="91">
        <f>INDEX(Volume,MATCH(ROWS($F$5:$F1009),Helper,0))</f>
        <v>11743650</v>
      </c>
      <c r="J1009" s="97">
        <f>ROWS($F$5:$F1009)</f>
        <v>1005</v>
      </c>
      <c r="M1009" s="16" t="e">
        <f t="shared" si="64"/>
        <v>#N/A</v>
      </c>
      <c r="N1009" s="16" t="e">
        <f t="shared" si="62"/>
        <v>#N/A</v>
      </c>
      <c r="O1009" s="72" t="e">
        <f t="shared" ca="1" si="65"/>
        <v>#N/A</v>
      </c>
      <c r="P1009" s="100" t="e">
        <f>AVERAGE(INDEX($H$5:$H$1012,M1009):INDEX($H$5:$H$1012,N1009))</f>
        <v>#N/A</v>
      </c>
      <c r="Q1009" s="101" t="e">
        <f>AVERAGE(INDEX($I$5:$I$1012,M1009):INDEX($I$5:$I$1012,N1009))</f>
        <v>#N/A</v>
      </c>
    </row>
    <row r="1010" spans="1:20" x14ac:dyDescent="0.25">
      <c r="B1010" s="62">
        <v>41278</v>
      </c>
      <c r="C1010" s="70">
        <v>26.74</v>
      </c>
      <c r="D1010" s="69">
        <v>52481010</v>
      </c>
      <c r="E1010" s="66" t="s">
        <v>81</v>
      </c>
      <c r="F1010" s="16">
        <f t="shared" si="63"/>
        <v>3</v>
      </c>
      <c r="G1010" s="67" cm="1">
        <f t="array" ref="G1010">INDEX(Date,MATCH(ROWS($F$5:$F1010),Helper,0))</f>
        <v>42732</v>
      </c>
      <c r="H1010" s="85">
        <f>INDEX(Price,MATCH(ROWS($F$5:$F1010),Helper,0))</f>
        <v>62.99</v>
      </c>
      <c r="I1010" s="91">
        <f>INDEX(Volume,MATCH(ROWS($F$5:$F1010),Helper,0))</f>
        <v>14348340</v>
      </c>
      <c r="J1010" s="97">
        <f>ROWS($F$5:$F1010)</f>
        <v>1006</v>
      </c>
      <c r="M1010" s="16" t="e">
        <f t="shared" si="64"/>
        <v>#N/A</v>
      </c>
      <c r="N1010" s="16" t="e">
        <f t="shared" si="62"/>
        <v>#N/A</v>
      </c>
      <c r="O1010" s="72" t="e">
        <f t="shared" ca="1" si="65"/>
        <v>#N/A</v>
      </c>
      <c r="P1010" s="100" t="e">
        <f>AVERAGE(INDEX($H$5:$H$1012,M1010):INDEX($H$5:$H$1012,N1010))</f>
        <v>#N/A</v>
      </c>
      <c r="Q1010" s="101" t="e">
        <f>AVERAGE(INDEX($I$5:$I$1012,M1010):INDEX($I$5:$I$1012,N1010))</f>
        <v>#N/A</v>
      </c>
    </row>
    <row r="1011" spans="1:20" x14ac:dyDescent="0.25">
      <c r="B1011" s="62">
        <v>41277</v>
      </c>
      <c r="C1011" s="70">
        <v>27.25</v>
      </c>
      <c r="D1011" s="69">
        <v>48292010</v>
      </c>
      <c r="E1011" s="66" t="s">
        <v>81</v>
      </c>
      <c r="F1011" s="16">
        <f t="shared" si="63"/>
        <v>2</v>
      </c>
      <c r="G1011" s="67" cm="1">
        <f t="array" ref="G1011">INDEX(Date,MATCH(ROWS($F$5:$F1011),Helper,0))</f>
        <v>42733</v>
      </c>
      <c r="H1011" s="85">
        <f>INDEX(Price,MATCH(ROWS($F$5:$F1011),Helper,0))</f>
        <v>62.9</v>
      </c>
      <c r="I1011" s="91">
        <f>INDEX(Volume,MATCH(ROWS($F$5:$F1011),Helper,0))</f>
        <v>10248460</v>
      </c>
      <c r="J1011" s="97">
        <f>ROWS($F$5:$F1011)</f>
        <v>1007</v>
      </c>
      <c r="M1011" s="16" t="e">
        <f t="shared" si="64"/>
        <v>#N/A</v>
      </c>
      <c r="N1011" s="16" t="e">
        <f t="shared" si="62"/>
        <v>#N/A</v>
      </c>
      <c r="O1011" s="72" t="e">
        <f t="shared" ca="1" si="65"/>
        <v>#N/A</v>
      </c>
      <c r="P1011" s="100" t="e">
        <f>AVERAGE(INDEX($H$5:$H$1012,M1011):INDEX($H$5:$H$1012,N1011))</f>
        <v>#N/A</v>
      </c>
      <c r="Q1011" s="101" t="e">
        <f>AVERAGE(INDEX($I$5:$I$1012,M1011):INDEX($I$5:$I$1012,N1011))</f>
        <v>#N/A</v>
      </c>
    </row>
    <row r="1012" spans="1:20" x14ac:dyDescent="0.25">
      <c r="B1012" s="62">
        <v>41276</v>
      </c>
      <c r="C1012" s="70">
        <v>27.62</v>
      </c>
      <c r="D1012" s="69">
        <v>52897110</v>
      </c>
      <c r="E1012" s="66" t="s">
        <v>81</v>
      </c>
      <c r="F1012" s="16">
        <f t="shared" si="63"/>
        <v>1</v>
      </c>
      <c r="G1012" s="67" cm="1">
        <f t="array" ref="G1012">INDEX(Date,MATCH(ROWS($F$5:$F1012),Helper,0))</f>
        <v>42734</v>
      </c>
      <c r="H1012" s="85">
        <f>INDEX(Price,MATCH(ROWS($F$5:$F1012),Helper,0))</f>
        <v>62.14</v>
      </c>
      <c r="I1012" s="91">
        <f>INDEX(Volume,MATCH(ROWS($F$5:$F1012),Helper,0))</f>
        <v>25575720</v>
      </c>
      <c r="J1012" s="97">
        <f>ROWS($F$5:$F1012)</f>
        <v>1008</v>
      </c>
      <c r="M1012" s="16" t="e">
        <f t="shared" si="64"/>
        <v>#N/A</v>
      </c>
      <c r="N1012" s="16" t="e">
        <f t="shared" si="62"/>
        <v>#N/A</v>
      </c>
      <c r="O1012" s="72" t="e">
        <f t="shared" ca="1" si="65"/>
        <v>#N/A</v>
      </c>
      <c r="P1012" s="100" t="e">
        <f>AVERAGE(INDEX($H$5:$H$1012,M1012):INDEX($H$5:$H$1012,N1012))</f>
        <v>#N/A</v>
      </c>
      <c r="Q1012" s="101" t="e">
        <f>AVERAGE(INDEX($I$5:$I$1012,M1012):INDEX($I$5:$I$1012,N1012))</f>
        <v>#N/A</v>
      </c>
    </row>
    <row r="1013" spans="1:20" x14ac:dyDescent="0.25">
      <c r="F1013" s="66"/>
      <c r="G1013" s="66"/>
      <c r="H1013" s="86"/>
      <c r="I1013" s="92"/>
      <c r="J1013" s="98"/>
    </row>
    <row r="1014" spans="1:20" x14ac:dyDescent="0.25">
      <c r="A1014" s="65"/>
      <c r="B1014" s="65"/>
      <c r="C1014" s="65"/>
      <c r="D1014" s="65"/>
      <c r="E1014" s="65"/>
      <c r="F1014" s="65"/>
      <c r="G1014" s="65"/>
      <c r="H1014" s="87"/>
      <c r="I1014" s="93"/>
      <c r="J1014" s="99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Date</vt:lpstr>
      <vt:lpstr>Helper</vt:lpstr>
      <vt:lpstr>LiveTable</vt:lpstr>
      <vt:lpstr>Month_List</vt:lpstr>
      <vt:lpstr>Price</vt:lpstr>
      <vt:lpstr>Rates_2012</vt:lpstr>
      <vt:lpstr>Rates_2013</vt:lpstr>
      <vt:lpstr>Rates_2014</vt:lpstr>
      <vt:lpstr>Rates_2015</vt:lpstr>
      <vt:lpstr>Rates_2016</vt:lpstr>
      <vt:lpstr>Volume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Jesus Sanchez</cp:lastModifiedBy>
  <cp:lastPrinted>2017-11-05T04:32:04Z</cp:lastPrinted>
  <dcterms:created xsi:type="dcterms:W3CDTF">2017-08-25T02:34:34Z</dcterms:created>
  <dcterms:modified xsi:type="dcterms:W3CDTF">2023-04-08T20:14:11Z</dcterms:modified>
</cp:coreProperties>
</file>