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etro\OneDrive\Escritorio\"/>
    </mc:Choice>
  </mc:AlternateContent>
  <xr:revisionPtr revIDLastSave="0" documentId="13_ncr:1_{5CF5E014-2311-4BE8-9CC7-2373363E37BE}" xr6:coauthVersionLast="47" xr6:coauthVersionMax="47" xr10:uidLastSave="{00000000-0000-0000-0000-000000000000}"/>
  <bookViews>
    <workbookView xWindow="-120" yWindow="-120" windowWidth="24240" windowHeight="13140" activeTab="1" xr2:uid="{5253D024-8BC7-4EC6-8D46-CBFD0AE6B663}"/>
  </bookViews>
  <sheets>
    <sheet name="Pivotable" sheetId="7" r:id="rId1"/>
    <sheet name="Dashboard" sheetId="6" r:id="rId2"/>
    <sheet name="Data" sheetId="1" r:id="rId3"/>
  </sheets>
  <definedNames>
    <definedName name="Slicer_Year_DA1_D31">#N/A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1" i="7" l="1"/>
  <c r="O12" i="7"/>
  <c r="O13" i="7"/>
  <c r="O14" i="7"/>
  <c r="O15" i="7"/>
  <c r="O10" i="7"/>
  <c r="N14" i="7"/>
  <c r="N10" i="7"/>
  <c r="N12" i="7"/>
  <c r="N13" i="7"/>
  <c r="N11" i="7"/>
  <c r="N15" i="7"/>
  <c r="L8" i="7"/>
  <c r="U10" i="7"/>
  <c r="X11" i="7" l="1"/>
  <c r="T10" i="7"/>
  <c r="W11" i="7" s="1"/>
</calcChain>
</file>

<file path=xl/sharedStrings.xml><?xml version="1.0" encoding="utf-8"?>
<sst xmlns="http://schemas.openxmlformats.org/spreadsheetml/2006/main" count="66" uniqueCount="23">
  <si>
    <t>Country</t>
  </si>
  <si>
    <t>Amount</t>
  </si>
  <si>
    <t>Target</t>
  </si>
  <si>
    <t>Egypt</t>
  </si>
  <si>
    <t>USA</t>
  </si>
  <si>
    <t>Russia</t>
  </si>
  <si>
    <t>United Kingdom</t>
  </si>
  <si>
    <t>Brazil</t>
  </si>
  <si>
    <t>Canada</t>
  </si>
  <si>
    <t>Year+DA1:D31</t>
  </si>
  <si>
    <t>Sum of Amount</t>
  </si>
  <si>
    <t>Sum of Amount2</t>
  </si>
  <si>
    <t>Total sales</t>
  </si>
  <si>
    <t>Sum of Target</t>
  </si>
  <si>
    <t>Remaining percentage</t>
  </si>
  <si>
    <t>Actual</t>
  </si>
  <si>
    <t>X</t>
  </si>
  <si>
    <t>y</t>
  </si>
  <si>
    <t>Highest-country</t>
  </si>
  <si>
    <t>Non-Highest</t>
  </si>
  <si>
    <t>Row Labels</t>
  </si>
  <si>
    <t>Grand Total</t>
  </si>
  <si>
    <t>jetrojackof@hotmail.com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</si>
</sst>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
    <numFmt numFmtId="165" formatCode="0.00000"/>
    <numFmt numFmtId="168" formatCode="_-&quot;$&quot;* #,##0_-;\-&quot;$&quot;* #,##0_-;_-&quot;$&quot;* &quot;-&quot;??_-;_-@_-"/>
  </numFmts>
  <fonts count="12" x14ac:knownFonts="1">
    <font>
      <sz val="11"/>
      <color theme="1"/>
      <name val="Calibri"/>
      <family val="2"/>
      <scheme val="minor"/>
    </font>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b/>
      <sz val="11"/>
      <color theme="1"/>
      <name val="Calibri"/>
      <family val="2"/>
      <scheme val="minor"/>
    </font>
    <font>
      <sz val="11"/>
      <name val="Calibri"/>
      <family val="2"/>
      <scheme val="minor"/>
    </font>
    <font>
      <sz val="11"/>
      <color rgb="FFCC0099"/>
      <name val="Calibri"/>
      <family val="2"/>
      <scheme val="minor"/>
    </font>
    <font>
      <u/>
      <sz val="11"/>
      <color theme="10"/>
      <name val="Calibri"/>
      <family val="2"/>
      <scheme val="minor"/>
    </font>
    <font>
      <u/>
      <sz val="18"/>
      <name val="Calibri"/>
      <family val="2"/>
      <scheme val="minor"/>
    </font>
    <font>
      <sz val="18"/>
      <name val="Calibri"/>
      <family val="2"/>
      <scheme val="minor"/>
    </font>
  </fonts>
  <fills count="8">
    <fill>
      <patternFill patternType="none"/>
    </fill>
    <fill>
      <patternFill patternType="gray125"/>
    </fill>
    <fill>
      <patternFill patternType="solid">
        <fgColor rgb="FFCC0E62"/>
        <bgColor indexed="64"/>
      </patternFill>
    </fill>
    <fill>
      <patternFill patternType="solid">
        <fgColor theme="1"/>
        <bgColor indexed="64"/>
      </patternFill>
    </fill>
    <fill>
      <patternFill patternType="solid">
        <fgColor theme="4" tint="0.59999389629810485"/>
        <bgColor indexed="64"/>
      </patternFill>
    </fill>
    <fill>
      <patternFill patternType="solid">
        <fgColor rgb="FF7030A0"/>
        <bgColor indexed="64"/>
      </patternFill>
    </fill>
    <fill>
      <patternFill patternType="solid">
        <fgColor theme="0"/>
        <bgColor indexed="64"/>
      </patternFill>
    </fill>
    <fill>
      <patternFill patternType="solid">
        <fgColor rgb="FFCC0099"/>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35">
    <xf numFmtId="0" fontId="0" fillId="0" borderId="0" xfId="0"/>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1" fontId="5" fillId="0" borderId="0" xfId="0" applyNumberFormat="1" applyFont="1" applyAlignment="1">
      <alignment horizontal="center" vertical="center"/>
    </xf>
    <xf numFmtId="1" fontId="4"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xf numFmtId="0" fontId="4" fillId="0" borderId="0" xfId="0" applyFont="1" applyAlignment="1">
      <alignment horizontal="center" vertical="center"/>
    </xf>
    <xf numFmtId="0" fontId="0" fillId="3" borderId="0" xfId="0" applyFill="1"/>
    <xf numFmtId="9" fontId="0" fillId="0" borderId="0" xfId="2" applyFont="1"/>
    <xf numFmtId="0" fontId="0" fillId="0" borderId="3" xfId="0" applyBorder="1" applyAlignment="1">
      <alignment horizontal="left"/>
    </xf>
    <xf numFmtId="0" fontId="0" fillId="0" borderId="5" xfId="0" applyBorder="1" applyAlignment="1">
      <alignment horizontal="left"/>
    </xf>
    <xf numFmtId="164" fontId="0" fillId="0" borderId="0" xfId="1" applyNumberFormat="1" applyFont="1"/>
    <xf numFmtId="0" fontId="0" fillId="4" borderId="0" xfId="0" applyFill="1"/>
    <xf numFmtId="9" fontId="0" fillId="0" borderId="0" xfId="0" applyNumberFormat="1"/>
    <xf numFmtId="0" fontId="6" fillId="4" borderId="0" xfId="0" applyFont="1" applyFill="1"/>
    <xf numFmtId="165" fontId="0" fillId="0" borderId="0" xfId="0" applyNumberFormat="1"/>
    <xf numFmtId="0" fontId="0" fillId="5" borderId="0" xfId="0" applyFill="1"/>
    <xf numFmtId="0" fontId="7" fillId="6" borderId="7" xfId="0" applyFont="1" applyFill="1" applyBorder="1" applyAlignment="1">
      <alignment horizontal="left"/>
    </xf>
    <xf numFmtId="9" fontId="7" fillId="6" borderId="7" xfId="2" applyFont="1" applyFill="1" applyBorder="1"/>
    <xf numFmtId="168" fontId="7" fillId="6" borderId="7" xfId="1" applyNumberFormat="1" applyFont="1" applyFill="1" applyBorder="1"/>
    <xf numFmtId="0" fontId="0" fillId="0" borderId="1" xfId="0" applyBorder="1"/>
    <xf numFmtId="0" fontId="0" fillId="0" borderId="8" xfId="0" applyBorder="1"/>
    <xf numFmtId="0" fontId="0" fillId="0" borderId="2" xfId="0" applyBorder="1"/>
    <xf numFmtId="10" fontId="0" fillId="0" borderId="0" xfId="0" applyNumberFormat="1" applyBorder="1"/>
    <xf numFmtId="10" fontId="0" fillId="0" borderId="4" xfId="0" applyNumberFormat="1" applyBorder="1"/>
    <xf numFmtId="10" fontId="0" fillId="0" borderId="9" xfId="0" applyNumberFormat="1" applyBorder="1"/>
    <xf numFmtId="10" fontId="0" fillId="0" borderId="6" xfId="0" applyNumberFormat="1" applyBorder="1"/>
    <xf numFmtId="0" fontId="8" fillId="7" borderId="0" xfId="0" applyFont="1" applyFill="1"/>
    <xf numFmtId="0" fontId="10" fillId="7" borderId="0" xfId="3" applyFont="1" applyFill="1" applyAlignment="1">
      <alignment horizontal="center"/>
    </xf>
    <xf numFmtId="0" fontId="11" fillId="7" borderId="0" xfId="0" applyFont="1" applyFill="1" applyAlignment="1">
      <alignment horizontal="center"/>
    </xf>
  </cellXfs>
  <cellStyles count="4">
    <cellStyle name="Currency" xfId="1" builtinId="4"/>
    <cellStyle name="Hyperlink" xfId="3" builtinId="8"/>
    <cellStyle name="Normal" xfId="0" builtinId="0"/>
    <cellStyle name="Percent" xfId="2" builtinId="5"/>
  </cellStyles>
  <dxfs count="5">
    <dxf>
      <font>
        <b val="0"/>
        <i val="0"/>
        <strike val="0"/>
        <condense val="0"/>
        <extend val="0"/>
        <outline val="0"/>
        <shadow val="0"/>
        <u val="none"/>
        <vertAlign val="baseline"/>
        <sz val="11"/>
        <color theme="1"/>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6"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s>
  <tableStyles count="0" defaultTableStyle="TableStyleMedium2" defaultPivotStyle="PivotStyleLight16"/>
  <colors>
    <mruColors>
      <color rgb="FFCC0099"/>
      <color rgb="FF070E0A"/>
      <color rgb="FF7BF1FD"/>
      <color rgb="FF019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30000">
                  <a:srgbClr val="0070C0"/>
                </a:gs>
                <a:gs pos="93000">
                  <a:srgbClr val="7BF1FD"/>
                </a:gs>
              </a:gsLst>
              <a:lin ang="2700000" scaled="1"/>
              <a:tileRect/>
            </a:gradFill>
            <a:ln w="15875">
              <a:gradFill>
                <a:gsLst>
                  <a:gs pos="0">
                    <a:srgbClr val="0070C0"/>
                  </a:gs>
                  <a:gs pos="74000">
                    <a:schemeClr val="accent1">
                      <a:lumMod val="45000"/>
                      <a:lumOff val="55000"/>
                    </a:schemeClr>
                  </a:gs>
                  <a:gs pos="83000">
                    <a:schemeClr val="accent1">
                      <a:lumMod val="45000"/>
                      <a:lumOff val="55000"/>
                    </a:schemeClr>
                  </a:gs>
                  <a:gs pos="100000">
                    <a:srgbClr val="00B0F0"/>
                  </a:gs>
                </a:gsLst>
                <a:lin ang="5400000" scaled="1"/>
              </a:gradFill>
            </a:ln>
          </c:spPr>
          <c:dPt>
            <c:idx val="0"/>
            <c:bubble3D val="0"/>
            <c:spPr>
              <a:solidFill>
                <a:schemeClr val="tx1"/>
              </a:solidFill>
              <a:ln w="15875">
                <a:gradFill>
                  <a:gsLst>
                    <a:gs pos="0">
                      <a:srgbClr val="0070C0"/>
                    </a:gs>
                    <a:gs pos="74000">
                      <a:schemeClr val="accent1">
                        <a:lumMod val="45000"/>
                        <a:lumOff val="55000"/>
                      </a:schemeClr>
                    </a:gs>
                    <a:gs pos="83000">
                      <a:schemeClr val="accent1">
                        <a:lumMod val="45000"/>
                        <a:lumOff val="55000"/>
                      </a:schemeClr>
                    </a:gs>
                    <a:gs pos="100000">
                      <a:srgbClr val="00B0F0"/>
                    </a:gs>
                  </a:gsLst>
                  <a:lin ang="5400000" scaled="1"/>
                </a:gradFill>
              </a:ln>
              <a:effectLst/>
            </c:spPr>
            <c:extLst>
              <c:ext xmlns:c16="http://schemas.microsoft.com/office/drawing/2014/chart" uri="{C3380CC4-5D6E-409C-BE32-E72D297353CC}">
                <c16:uniqueId val="{00000007-0E86-484D-9C30-B8B08E579E6F}"/>
              </c:ext>
            </c:extLst>
          </c:dPt>
          <c:dPt>
            <c:idx val="1"/>
            <c:bubble3D val="0"/>
            <c:spPr>
              <a:gradFill flip="none" rotWithShape="1">
                <a:gsLst>
                  <a:gs pos="17000">
                    <a:srgbClr val="0192FF"/>
                  </a:gs>
                  <a:gs pos="93000">
                    <a:srgbClr val="7BF1FD"/>
                  </a:gs>
                </a:gsLst>
                <a:lin ang="2700000" scaled="1"/>
                <a:tileRect/>
              </a:gradFill>
              <a:ln w="15875">
                <a:gradFill flip="none" rotWithShape="1">
                  <a:gsLst>
                    <a:gs pos="0">
                      <a:srgbClr val="0070C0"/>
                    </a:gs>
                    <a:gs pos="100000">
                      <a:srgbClr val="00B0F0"/>
                    </a:gs>
                  </a:gsLst>
                  <a:lin ang="2700000" scaled="1"/>
                  <a:tileRect/>
                </a:gradFill>
              </a:ln>
              <a:effectLst/>
            </c:spPr>
            <c:extLst>
              <c:ext xmlns:c16="http://schemas.microsoft.com/office/drawing/2014/chart" uri="{C3380CC4-5D6E-409C-BE32-E72D297353CC}">
                <c16:uniqueId val="{00000005-0E86-484D-9C30-B8B08E579E6F}"/>
              </c:ext>
            </c:extLst>
          </c:dPt>
          <c:cat>
            <c:strRef>
              <c:f>Pivotable!$T$9:$U$9</c:f>
              <c:strCache>
                <c:ptCount val="2"/>
                <c:pt idx="0">
                  <c:v>Remaining percentage</c:v>
                </c:pt>
                <c:pt idx="1">
                  <c:v>Actual</c:v>
                </c:pt>
              </c:strCache>
            </c:strRef>
          </c:cat>
          <c:val>
            <c:numRef>
              <c:f>Pivotable!$T$10:$U$10</c:f>
              <c:numCache>
                <c:formatCode>0%</c:formatCode>
                <c:ptCount val="2"/>
                <c:pt idx="0">
                  <c:v>0.26795265721834105</c:v>
                </c:pt>
                <c:pt idx="1">
                  <c:v>0.73204734278165895</c:v>
                </c:pt>
              </c:numCache>
            </c:numRef>
          </c:val>
          <c:extLst>
            <c:ext xmlns:c16="http://schemas.microsoft.com/office/drawing/2014/chart" uri="{C3380CC4-5D6E-409C-BE32-E72D297353CC}">
              <c16:uniqueId val="{00000000-0E86-484D-9C30-B8B08E579E6F}"/>
            </c:ext>
          </c:extLst>
        </c:ser>
        <c:dLbls>
          <c:showLegendKey val="0"/>
          <c:showVal val="0"/>
          <c:showCatName val="0"/>
          <c:showSerName val="0"/>
          <c:showPercent val="0"/>
          <c:showBubbleSize val="0"/>
          <c:showLeaderLines val="1"/>
        </c:dLbls>
        <c:firstSliceAng val="0"/>
        <c:holeSize val="73"/>
      </c:doughnutChart>
      <c:scatterChart>
        <c:scatterStyle val="lineMarker"/>
        <c:varyColors val="0"/>
        <c:ser>
          <c:idx val="1"/>
          <c:order val="1"/>
          <c:tx>
            <c:v>X&amp;Y</c:v>
          </c:tx>
          <c:spPr>
            <a:ln w="25400" cap="rnd">
              <a:noFill/>
              <a:round/>
            </a:ln>
            <a:effectLst/>
          </c:spPr>
          <c:marker>
            <c:symbol val="circle"/>
            <c:size val="25"/>
            <c:spPr>
              <a:solidFill>
                <a:schemeClr val="accent2">
                  <a:lumMod val="60000"/>
                  <a:lumOff val="40000"/>
                </a:schemeClr>
              </a:solidFill>
              <a:ln w="19050">
                <a:noFill/>
              </a:ln>
              <a:effectLst/>
            </c:spPr>
          </c:marker>
          <c:dPt>
            <c:idx val="0"/>
            <c:marker>
              <c:symbol val="circle"/>
              <c:size val="25"/>
              <c:spPr>
                <a:solidFill>
                  <a:srgbClr val="0192FF"/>
                </a:solidFill>
                <a:ln w="19050">
                  <a:noFill/>
                </a:ln>
                <a:effectLst/>
              </c:spPr>
            </c:marker>
            <c:bubble3D val="0"/>
            <c:extLst>
              <c:ext xmlns:c16="http://schemas.microsoft.com/office/drawing/2014/chart" uri="{C3380CC4-5D6E-409C-BE32-E72D297353CC}">
                <c16:uniqueId val="{00000004-0E86-484D-9C30-B8B08E579E6F}"/>
              </c:ext>
            </c:extLst>
          </c:dPt>
          <c:dPt>
            <c:idx val="1"/>
            <c:marker>
              <c:symbol val="circle"/>
              <c:size val="23"/>
              <c:spPr>
                <a:solidFill>
                  <a:srgbClr val="7BF1FD"/>
                </a:solidFill>
                <a:ln w="19050">
                  <a:noFill/>
                </a:ln>
                <a:effectLst/>
              </c:spPr>
            </c:marker>
            <c:bubble3D val="0"/>
            <c:extLst>
              <c:ext xmlns:c16="http://schemas.microsoft.com/office/drawing/2014/chart" uri="{C3380CC4-5D6E-409C-BE32-E72D297353CC}">
                <c16:uniqueId val="{00000003-0E86-484D-9C30-B8B08E579E6F}"/>
              </c:ext>
            </c:extLst>
          </c:dPt>
          <c:xVal>
            <c:numRef>
              <c:f>Pivotable!$W$10:$W$11</c:f>
              <c:numCache>
                <c:formatCode>0.00000</c:formatCode>
                <c:ptCount val="2"/>
                <c:pt idx="0" formatCode="General">
                  <c:v>0</c:v>
                </c:pt>
                <c:pt idx="1">
                  <c:v>0.99364483721177543</c:v>
                </c:pt>
              </c:numCache>
            </c:numRef>
          </c:xVal>
          <c:yVal>
            <c:numRef>
              <c:f>Pivotable!$X$10:$X$11</c:f>
              <c:numCache>
                <c:formatCode>General</c:formatCode>
                <c:ptCount val="2"/>
                <c:pt idx="0">
                  <c:v>1</c:v>
                </c:pt>
                <c:pt idx="1">
                  <c:v>-0.11256081681644099</c:v>
                </c:pt>
              </c:numCache>
            </c:numRef>
          </c:yVal>
          <c:smooth val="0"/>
          <c:extLst>
            <c:ext xmlns:c16="http://schemas.microsoft.com/office/drawing/2014/chart" uri="{C3380CC4-5D6E-409C-BE32-E72D297353CC}">
              <c16:uniqueId val="{00000002-0E86-484D-9C30-B8B08E579E6F}"/>
            </c:ext>
          </c:extLst>
        </c:ser>
        <c:dLbls>
          <c:showLegendKey val="0"/>
          <c:showVal val="0"/>
          <c:showCatName val="0"/>
          <c:showSerName val="0"/>
          <c:showPercent val="0"/>
          <c:showBubbleSize val="0"/>
        </c:dLbls>
        <c:axId val="437823056"/>
        <c:axId val="437823384"/>
      </c:scatterChart>
      <c:valAx>
        <c:axId val="437823056"/>
        <c:scaling>
          <c:orientation val="minMax"/>
          <c:max val="1.1500000000000001"/>
          <c:min val="-1.1500000000000001"/>
        </c:scaling>
        <c:delete val="1"/>
        <c:axPos val="b"/>
        <c:numFmt formatCode="General" sourceLinked="1"/>
        <c:majorTickMark val="out"/>
        <c:minorTickMark val="none"/>
        <c:tickLblPos val="nextTo"/>
        <c:crossAx val="437823384"/>
        <c:crosses val="autoZero"/>
        <c:crossBetween val="midCat"/>
      </c:valAx>
      <c:valAx>
        <c:axId val="437823384"/>
        <c:scaling>
          <c:orientation val="minMax"/>
          <c:max val="1.1500000000000001"/>
          <c:min val="-1.1500000000000001"/>
        </c:scaling>
        <c:delete val="1"/>
        <c:axPos val="l"/>
        <c:numFmt formatCode="General" sourceLinked="1"/>
        <c:majorTickMark val="out"/>
        <c:minorTickMark val="none"/>
        <c:tickLblPos val="nextTo"/>
        <c:crossAx val="437823056"/>
        <c:crosses val="autoZero"/>
        <c:crossBetween val="midCat"/>
      </c:valAx>
      <c:spPr>
        <a:noFill/>
        <a:ln>
          <a:gradFill flip="none" rotWithShape="1">
            <a:gsLst>
              <a:gs pos="0">
                <a:srgbClr val="0070C0"/>
              </a:gs>
              <a:gs pos="100000">
                <a:srgbClr val="00B0F0"/>
              </a:gs>
            </a:gsLst>
            <a:lin ang="5400000" scaled="1"/>
            <a:tileRect/>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Pivotable!$M$10</c:f>
              <c:strCache>
                <c:ptCount val="1"/>
                <c:pt idx="0">
                  <c:v>Egypt</c:v>
                </c:pt>
              </c:strCache>
            </c:strRef>
          </c:tx>
          <c:spPr>
            <a:solidFill>
              <a:srgbClr val="0070C0"/>
            </a:solidFill>
            <a:ln>
              <a:noFill/>
            </a:ln>
            <a:effectLst/>
          </c:spPr>
          <c:invertIfNegative val="0"/>
          <c:val>
            <c:numRef>
              <c:f>Pivotable!$N$10</c:f>
              <c:numCache>
                <c:formatCode>0%</c:formatCode>
                <c:ptCount val="1"/>
                <c:pt idx="0">
                  <c:v>0.29544495207826388</c:v>
                </c:pt>
              </c:numCache>
            </c:numRef>
          </c:val>
          <c:extLst>
            <c:ext xmlns:c16="http://schemas.microsoft.com/office/drawing/2014/chart" uri="{C3380CC4-5D6E-409C-BE32-E72D297353CC}">
              <c16:uniqueId val="{00000000-FA00-4A59-BD27-C934DB22E1E8}"/>
            </c:ext>
          </c:extLst>
        </c:ser>
        <c:ser>
          <c:idx val="1"/>
          <c:order val="1"/>
          <c:tx>
            <c:strRef>
              <c:f>Pivotable!$M$11</c:f>
              <c:strCache>
                <c:ptCount val="1"/>
                <c:pt idx="0">
                  <c:v>USA</c:v>
                </c:pt>
              </c:strCache>
            </c:strRef>
          </c:tx>
          <c:spPr>
            <a:solidFill>
              <a:srgbClr val="FF0000"/>
            </a:solidFill>
            <a:ln>
              <a:noFill/>
            </a:ln>
            <a:effectLst/>
          </c:spPr>
          <c:invertIfNegative val="0"/>
          <c:val>
            <c:numRef>
              <c:f>Pivotable!$N$11</c:f>
              <c:numCache>
                <c:formatCode>0%</c:formatCode>
                <c:ptCount val="1"/>
                <c:pt idx="0">
                  <c:v>0.17061255400506531</c:v>
                </c:pt>
              </c:numCache>
            </c:numRef>
          </c:val>
          <c:extLst>
            <c:ext xmlns:c16="http://schemas.microsoft.com/office/drawing/2014/chart" uri="{C3380CC4-5D6E-409C-BE32-E72D297353CC}">
              <c16:uniqueId val="{00000001-FA00-4A59-BD27-C934DB22E1E8}"/>
            </c:ext>
          </c:extLst>
        </c:ser>
        <c:ser>
          <c:idx val="2"/>
          <c:order val="2"/>
          <c:tx>
            <c:strRef>
              <c:f>Pivotable!$M$12</c:f>
              <c:strCache>
                <c:ptCount val="1"/>
                <c:pt idx="0">
                  <c:v>Russia</c:v>
                </c:pt>
              </c:strCache>
            </c:strRef>
          </c:tx>
          <c:spPr>
            <a:gradFill>
              <a:gsLst>
                <a:gs pos="0">
                  <a:schemeClr val="accent3">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val>
            <c:numRef>
              <c:f>Pivotable!$N$12</c:f>
              <c:numCache>
                <c:formatCode>0%</c:formatCode>
                <c:ptCount val="1"/>
                <c:pt idx="0">
                  <c:v>0.17477156478124845</c:v>
                </c:pt>
              </c:numCache>
            </c:numRef>
          </c:val>
          <c:extLst>
            <c:ext xmlns:c16="http://schemas.microsoft.com/office/drawing/2014/chart" uri="{C3380CC4-5D6E-409C-BE32-E72D297353CC}">
              <c16:uniqueId val="{00000002-FA00-4A59-BD27-C934DB22E1E8}"/>
            </c:ext>
          </c:extLst>
        </c:ser>
        <c:ser>
          <c:idx val="3"/>
          <c:order val="3"/>
          <c:tx>
            <c:strRef>
              <c:f>Pivotable!$M$13</c:f>
              <c:strCache>
                <c:ptCount val="1"/>
                <c:pt idx="0">
                  <c:v>United Kingdom</c:v>
                </c:pt>
              </c:strCache>
            </c:strRef>
          </c:tx>
          <c:spPr>
            <a:solidFill>
              <a:schemeClr val="accent2"/>
            </a:solidFill>
            <a:ln>
              <a:noFill/>
            </a:ln>
            <a:effectLst/>
          </c:spPr>
          <c:invertIfNegative val="0"/>
          <c:val>
            <c:numRef>
              <c:f>Pivotable!$N$13</c:f>
              <c:numCache>
                <c:formatCode>0%</c:formatCode>
                <c:ptCount val="1"/>
                <c:pt idx="0">
                  <c:v>0.1659693598847892</c:v>
                </c:pt>
              </c:numCache>
            </c:numRef>
          </c:val>
          <c:extLst>
            <c:ext xmlns:c16="http://schemas.microsoft.com/office/drawing/2014/chart" uri="{C3380CC4-5D6E-409C-BE32-E72D297353CC}">
              <c16:uniqueId val="{00000003-FA00-4A59-BD27-C934DB22E1E8}"/>
            </c:ext>
          </c:extLst>
        </c:ser>
        <c:ser>
          <c:idx val="4"/>
          <c:order val="4"/>
          <c:tx>
            <c:strRef>
              <c:f>Pivotable!$M$14</c:f>
              <c:strCache>
                <c:ptCount val="1"/>
                <c:pt idx="0">
                  <c:v>Canada</c:v>
                </c:pt>
              </c:strCache>
            </c:strRef>
          </c:tx>
          <c:spPr>
            <a:solidFill>
              <a:srgbClr val="00B050"/>
            </a:solidFill>
            <a:ln>
              <a:noFill/>
            </a:ln>
            <a:effectLst/>
          </c:spPr>
          <c:invertIfNegative val="0"/>
          <c:val>
            <c:numRef>
              <c:f>Pivotable!$N$14</c:f>
              <c:numCache>
                <c:formatCode>0%</c:formatCode>
                <c:ptCount val="1"/>
                <c:pt idx="0">
                  <c:v>9.6613199582857426E-2</c:v>
                </c:pt>
              </c:numCache>
            </c:numRef>
          </c:val>
          <c:extLst>
            <c:ext xmlns:c16="http://schemas.microsoft.com/office/drawing/2014/chart" uri="{C3380CC4-5D6E-409C-BE32-E72D297353CC}">
              <c16:uniqueId val="{00000004-FA00-4A59-BD27-C934DB22E1E8}"/>
            </c:ext>
          </c:extLst>
        </c:ser>
        <c:ser>
          <c:idx val="5"/>
          <c:order val="5"/>
          <c:tx>
            <c:strRef>
              <c:f>Pivotable!$M$15</c:f>
              <c:strCache>
                <c:ptCount val="1"/>
                <c:pt idx="0">
                  <c:v>Brazil</c:v>
                </c:pt>
              </c:strCache>
            </c:strRef>
          </c:tx>
          <c:spPr>
            <a:solidFill>
              <a:srgbClr val="7030A0"/>
            </a:solidFill>
            <a:ln>
              <a:noFill/>
            </a:ln>
            <a:effectLst/>
          </c:spPr>
          <c:invertIfNegative val="0"/>
          <c:val>
            <c:numRef>
              <c:f>Pivotable!$N$15</c:f>
              <c:numCache>
                <c:formatCode>0%</c:formatCode>
                <c:ptCount val="1"/>
                <c:pt idx="0">
                  <c:v>9.6588369667775731E-2</c:v>
                </c:pt>
              </c:numCache>
            </c:numRef>
          </c:val>
          <c:extLst>
            <c:ext xmlns:c16="http://schemas.microsoft.com/office/drawing/2014/chart" uri="{C3380CC4-5D6E-409C-BE32-E72D297353CC}">
              <c16:uniqueId val="{00000005-FA00-4A59-BD27-C934DB22E1E8}"/>
            </c:ext>
          </c:extLst>
        </c:ser>
        <c:dLbls>
          <c:showLegendKey val="0"/>
          <c:showVal val="0"/>
          <c:showCatName val="0"/>
          <c:showSerName val="0"/>
          <c:showPercent val="0"/>
          <c:showBubbleSize val="0"/>
        </c:dLbls>
        <c:gapWidth val="150"/>
        <c:overlap val="100"/>
        <c:axId val="529028952"/>
        <c:axId val="529029936"/>
      </c:barChart>
      <c:catAx>
        <c:axId val="529028952"/>
        <c:scaling>
          <c:orientation val="minMax"/>
        </c:scaling>
        <c:delete val="1"/>
        <c:axPos val="l"/>
        <c:numFmt formatCode="General" sourceLinked="1"/>
        <c:majorTickMark val="none"/>
        <c:minorTickMark val="none"/>
        <c:tickLblPos val="nextTo"/>
        <c:crossAx val="529029936"/>
        <c:crosses val="autoZero"/>
        <c:auto val="1"/>
        <c:lblAlgn val="ctr"/>
        <c:lblOffset val="100"/>
        <c:noMultiLvlLbl val="0"/>
      </c:catAx>
      <c:valAx>
        <c:axId val="52902993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290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066353939800074"/>
          <c:y val="0.1271746187111987"/>
          <c:w val="0.47827300505347281"/>
          <c:h val="0.78515862019291216"/>
        </c:manualLayout>
      </c:layout>
      <c:doughnutChart>
        <c:varyColors val="1"/>
        <c:ser>
          <c:idx val="0"/>
          <c:order val="0"/>
          <c:spPr>
            <a:gradFill flip="none" rotWithShape="1">
              <a:gsLst>
                <a:gs pos="30000">
                  <a:srgbClr val="0070C0"/>
                </a:gs>
                <a:gs pos="93000">
                  <a:srgbClr val="7BF1FD"/>
                </a:gs>
              </a:gsLst>
              <a:lin ang="2700000" scaled="1"/>
              <a:tileRect/>
            </a:gradFill>
            <a:ln>
              <a:noFill/>
            </a:ln>
          </c:spPr>
          <c:dPt>
            <c:idx val="0"/>
            <c:bubble3D val="0"/>
            <c:spPr>
              <a:solidFill>
                <a:schemeClr val="tx1">
                  <a:lumMod val="50000"/>
                  <a:lumOff val="50000"/>
                </a:schemeClr>
              </a:solidFill>
              <a:ln w="19050">
                <a:noFill/>
              </a:ln>
              <a:effectLst/>
            </c:spPr>
            <c:extLst>
              <c:ext xmlns:c16="http://schemas.microsoft.com/office/drawing/2014/chart" uri="{C3380CC4-5D6E-409C-BE32-E72D297353CC}">
                <c16:uniqueId val="{00000001-F112-4DE7-8060-49CA99DF60AA}"/>
              </c:ext>
            </c:extLst>
          </c:dPt>
          <c:dPt>
            <c:idx val="1"/>
            <c:bubble3D val="0"/>
            <c:spPr>
              <a:gradFill flip="none" rotWithShape="1">
                <a:gsLst>
                  <a:gs pos="17000">
                    <a:srgbClr val="0192FF"/>
                  </a:gs>
                  <a:gs pos="93000">
                    <a:srgbClr val="7BF1FD"/>
                  </a:gs>
                </a:gsLst>
                <a:lin ang="2700000" scaled="1"/>
                <a:tileRect/>
              </a:gradFill>
              <a:ln w="19050">
                <a:noFill/>
              </a:ln>
              <a:effectLst/>
            </c:spPr>
            <c:extLst>
              <c:ext xmlns:c16="http://schemas.microsoft.com/office/drawing/2014/chart" uri="{C3380CC4-5D6E-409C-BE32-E72D297353CC}">
                <c16:uniqueId val="{00000003-F112-4DE7-8060-49CA99DF60AA}"/>
              </c:ext>
            </c:extLst>
          </c:dPt>
          <c:cat>
            <c:strRef>
              <c:f>Pivotable!$T$9:$U$9</c:f>
              <c:strCache>
                <c:ptCount val="2"/>
                <c:pt idx="0">
                  <c:v>Remaining percentage</c:v>
                </c:pt>
                <c:pt idx="1">
                  <c:v>Actual</c:v>
                </c:pt>
              </c:strCache>
            </c:strRef>
          </c:cat>
          <c:val>
            <c:numRef>
              <c:f>Pivotable!$T$10:$U$10</c:f>
              <c:numCache>
                <c:formatCode>0%</c:formatCode>
                <c:ptCount val="2"/>
                <c:pt idx="0">
                  <c:v>0.26795265721834105</c:v>
                </c:pt>
                <c:pt idx="1">
                  <c:v>0.73204734278165895</c:v>
                </c:pt>
              </c:numCache>
            </c:numRef>
          </c:val>
          <c:extLst>
            <c:ext xmlns:c16="http://schemas.microsoft.com/office/drawing/2014/chart" uri="{C3380CC4-5D6E-409C-BE32-E72D297353CC}">
              <c16:uniqueId val="{00000004-F112-4DE7-8060-49CA99DF60AA}"/>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5"/>
            <c:spPr>
              <a:solidFill>
                <a:schemeClr val="accent2">
                  <a:lumMod val="60000"/>
                  <a:lumOff val="40000"/>
                </a:schemeClr>
              </a:solidFill>
              <a:ln w="19050">
                <a:noFill/>
              </a:ln>
              <a:effectLst/>
            </c:spPr>
          </c:marker>
          <c:dPt>
            <c:idx val="0"/>
            <c:marker>
              <c:symbol val="circle"/>
              <c:size val="25"/>
              <c:spPr>
                <a:solidFill>
                  <a:srgbClr val="0192FF"/>
                </a:solidFill>
                <a:ln w="19050">
                  <a:noFill/>
                </a:ln>
                <a:effectLst/>
              </c:spPr>
            </c:marker>
            <c:bubble3D val="0"/>
            <c:extLst>
              <c:ext xmlns:c16="http://schemas.microsoft.com/office/drawing/2014/chart" uri="{C3380CC4-5D6E-409C-BE32-E72D297353CC}">
                <c16:uniqueId val="{00000005-F112-4DE7-8060-49CA99DF60AA}"/>
              </c:ext>
            </c:extLst>
          </c:dPt>
          <c:dPt>
            <c:idx val="1"/>
            <c:marker>
              <c:symbol val="circle"/>
              <c:size val="23"/>
              <c:spPr>
                <a:solidFill>
                  <a:srgbClr val="7BF1FD"/>
                </a:solidFill>
                <a:ln w="19050">
                  <a:noFill/>
                </a:ln>
                <a:effectLst/>
              </c:spPr>
            </c:marker>
            <c:bubble3D val="0"/>
            <c:extLst>
              <c:ext xmlns:c16="http://schemas.microsoft.com/office/drawing/2014/chart" uri="{C3380CC4-5D6E-409C-BE32-E72D297353CC}">
                <c16:uniqueId val="{00000006-F112-4DE7-8060-49CA99DF60AA}"/>
              </c:ext>
            </c:extLst>
          </c:dPt>
          <c:xVal>
            <c:numRef>
              <c:f>Pivotable!$W$10:$W$11</c:f>
              <c:numCache>
                <c:formatCode>0.00000</c:formatCode>
                <c:ptCount val="2"/>
                <c:pt idx="0" formatCode="General">
                  <c:v>0</c:v>
                </c:pt>
                <c:pt idx="1">
                  <c:v>0.99364483721177543</c:v>
                </c:pt>
              </c:numCache>
            </c:numRef>
          </c:xVal>
          <c:yVal>
            <c:numRef>
              <c:f>Pivotable!$X$10:$X$11</c:f>
              <c:numCache>
                <c:formatCode>General</c:formatCode>
                <c:ptCount val="2"/>
                <c:pt idx="0">
                  <c:v>1</c:v>
                </c:pt>
                <c:pt idx="1">
                  <c:v>-0.11256081681644099</c:v>
                </c:pt>
              </c:numCache>
            </c:numRef>
          </c:yVal>
          <c:smooth val="0"/>
          <c:extLst>
            <c:ext xmlns:c16="http://schemas.microsoft.com/office/drawing/2014/chart" uri="{C3380CC4-5D6E-409C-BE32-E72D297353CC}">
              <c16:uniqueId val="{00000007-F112-4DE7-8060-49CA99DF60AA}"/>
            </c:ext>
          </c:extLst>
        </c:ser>
        <c:dLbls>
          <c:showLegendKey val="0"/>
          <c:showVal val="0"/>
          <c:showCatName val="0"/>
          <c:showSerName val="0"/>
          <c:showPercent val="0"/>
          <c:showBubbleSize val="0"/>
        </c:dLbls>
        <c:axId val="437823056"/>
        <c:axId val="437823384"/>
      </c:scatterChart>
      <c:valAx>
        <c:axId val="437823056"/>
        <c:scaling>
          <c:orientation val="minMax"/>
          <c:max val="1.1500000000000001"/>
          <c:min val="-1.1500000000000001"/>
        </c:scaling>
        <c:delete val="1"/>
        <c:axPos val="b"/>
        <c:numFmt formatCode="General" sourceLinked="1"/>
        <c:majorTickMark val="out"/>
        <c:minorTickMark val="none"/>
        <c:tickLblPos val="nextTo"/>
        <c:crossAx val="437823384"/>
        <c:crosses val="autoZero"/>
        <c:crossBetween val="midCat"/>
      </c:valAx>
      <c:valAx>
        <c:axId val="437823384"/>
        <c:scaling>
          <c:orientation val="minMax"/>
          <c:max val="1.1500000000000001"/>
          <c:min val="-1.1500000000000001"/>
        </c:scaling>
        <c:delete val="1"/>
        <c:axPos val="l"/>
        <c:numFmt formatCode="General" sourceLinked="1"/>
        <c:majorTickMark val="out"/>
        <c:minorTickMark val="none"/>
        <c:tickLblPos val="nextTo"/>
        <c:crossAx val="43782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847725</xdr:colOff>
      <xdr:row>17</xdr:row>
      <xdr:rowOff>161925</xdr:rowOff>
    </xdr:from>
    <xdr:to>
      <xdr:col>15</xdr:col>
      <xdr:colOff>455325</xdr:colOff>
      <xdr:row>20</xdr:row>
      <xdr:rowOff>22425</xdr:rowOff>
    </xdr:to>
    <mc:AlternateContent xmlns:mc="http://schemas.openxmlformats.org/markup-compatibility/2006">
      <mc:Choice xmlns:a14="http://schemas.microsoft.com/office/drawing/2010/main" Requires="a14">
        <xdr:graphicFrame macro="">
          <xdr:nvGraphicFramePr>
            <xdr:cNvPr id="3" name="Year+DA1:D31 1">
              <a:extLst>
                <a:ext uri="{FF2B5EF4-FFF2-40B4-BE49-F238E27FC236}">
                  <a16:creationId xmlns:a16="http://schemas.microsoft.com/office/drawing/2014/main" id="{FE674010-37D9-4200-B69B-D22CF435CFED}"/>
                </a:ext>
              </a:extLst>
            </xdr:cNvPr>
            <xdr:cNvGraphicFramePr/>
          </xdr:nvGraphicFramePr>
          <xdr:xfrm>
            <a:off x="0" y="0"/>
            <a:ext cx="0" cy="0"/>
          </xdr:xfrm>
          <a:graphic>
            <a:graphicData uri="http://schemas.microsoft.com/office/drawing/2010/slicer">
              <sle:slicer xmlns:sle="http://schemas.microsoft.com/office/drawing/2010/slicer" name="Year+DA1:D31 1"/>
            </a:graphicData>
          </a:graphic>
        </xdr:graphicFrame>
      </mc:Choice>
      <mc:Fallback>
        <xdr:sp macro="" textlink="">
          <xdr:nvSpPr>
            <xdr:cNvPr id="0" name=""/>
            <xdr:cNvSpPr>
              <a:spLocks noTextEdit="1"/>
            </xdr:cNvSpPr>
          </xdr:nvSpPr>
          <xdr:spPr>
            <a:xfrm>
              <a:off x="11353800" y="3400425"/>
              <a:ext cx="3189000" cy="4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323850</xdr:colOff>
      <xdr:row>11</xdr:row>
      <xdr:rowOff>157161</xdr:rowOff>
    </xdr:from>
    <xdr:to>
      <xdr:col>22</xdr:col>
      <xdr:colOff>485775</xdr:colOff>
      <xdr:row>28</xdr:row>
      <xdr:rowOff>28574</xdr:rowOff>
    </xdr:to>
    <xdr:graphicFrame macro="">
      <xdr:nvGraphicFramePr>
        <xdr:cNvPr id="2" name="Chart 1">
          <a:extLst>
            <a:ext uri="{FF2B5EF4-FFF2-40B4-BE49-F238E27FC236}">
              <a16:creationId xmlns:a16="http://schemas.microsoft.com/office/drawing/2014/main" id="{CD42151A-6D91-41C1-8C34-7A6241424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548014</xdr:colOff>
      <xdr:row>8</xdr:row>
      <xdr:rowOff>86590</xdr:rowOff>
    </xdr:from>
    <xdr:to>
      <xdr:col>22</xdr:col>
      <xdr:colOff>300103</xdr:colOff>
      <xdr:row>45</xdr:row>
      <xdr:rowOff>121169</xdr:rowOff>
    </xdr:to>
    <xdr:pic>
      <xdr:nvPicPr>
        <xdr:cNvPr id="7" name="Imagen 6">
          <a:extLst>
            <a:ext uri="{FF2B5EF4-FFF2-40B4-BE49-F238E27FC236}">
              <a16:creationId xmlns:a16="http://schemas.microsoft.com/office/drawing/2014/main" id="{767CDEB6-4DA7-45CD-9D8D-920C57016E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7530" y="1643364"/>
          <a:ext cx="12636444" cy="7234660"/>
        </a:xfrm>
        <a:prstGeom prst="rect">
          <a:avLst/>
        </a:prstGeom>
      </xdr:spPr>
    </xdr:pic>
    <xdr:clientData/>
  </xdr:twoCellAnchor>
  <xdr:oneCellAnchor>
    <xdr:from>
      <xdr:col>0</xdr:col>
      <xdr:colOff>319538</xdr:colOff>
      <xdr:row>8</xdr:row>
      <xdr:rowOff>38100</xdr:rowOff>
    </xdr:from>
    <xdr:ext cx="2846357" cy="530658"/>
    <xdr:sp macro="" textlink="">
      <xdr:nvSpPr>
        <xdr:cNvPr id="28" name="CuadroTexto 27">
          <a:extLst>
            <a:ext uri="{FF2B5EF4-FFF2-40B4-BE49-F238E27FC236}">
              <a16:creationId xmlns:a16="http://schemas.microsoft.com/office/drawing/2014/main" id="{C49EC656-2D6C-4C9F-8943-0CC704904BBC}"/>
            </a:ext>
          </a:extLst>
        </xdr:cNvPr>
        <xdr:cNvSpPr txBox="1"/>
      </xdr:nvSpPr>
      <xdr:spPr>
        <a:xfrm>
          <a:off x="319538" y="1562100"/>
          <a:ext cx="284635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solidFill>
                <a:schemeClr val="bg1"/>
              </a:solidFill>
              <a:latin typeface="AVENIR"/>
            </a:rPr>
            <a:t>Financial</a:t>
          </a:r>
          <a:r>
            <a:rPr lang="es-MX" sz="2800" baseline="0">
              <a:solidFill>
                <a:schemeClr val="bg1"/>
              </a:solidFill>
              <a:latin typeface="AVENIR"/>
            </a:rPr>
            <a:t> Statistics</a:t>
          </a:r>
          <a:endParaRPr lang="es-MX" sz="2800">
            <a:solidFill>
              <a:schemeClr val="bg1"/>
            </a:solidFill>
            <a:latin typeface="AVENIR"/>
          </a:endParaRPr>
        </a:p>
      </xdr:txBody>
    </xdr:sp>
    <xdr:clientData/>
  </xdr:oneCellAnchor>
  <xdr:oneCellAnchor>
    <xdr:from>
      <xdr:col>0</xdr:col>
      <xdr:colOff>300488</xdr:colOff>
      <xdr:row>10</xdr:row>
      <xdr:rowOff>95250</xdr:rowOff>
    </xdr:from>
    <xdr:ext cx="3433312" cy="718466"/>
    <xdr:sp macro="" textlink="Pivotable!L8">
      <xdr:nvSpPr>
        <xdr:cNvPr id="30" name="CuadroTexto 29">
          <a:extLst>
            <a:ext uri="{FF2B5EF4-FFF2-40B4-BE49-F238E27FC236}">
              <a16:creationId xmlns:a16="http://schemas.microsoft.com/office/drawing/2014/main" id="{E047A43E-D3F3-47FC-AB96-1971E6A1269D}"/>
            </a:ext>
          </a:extLst>
        </xdr:cNvPr>
        <xdr:cNvSpPr txBox="1"/>
      </xdr:nvSpPr>
      <xdr:spPr>
        <a:xfrm>
          <a:off x="300488" y="2000250"/>
          <a:ext cx="3433312" cy="71846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EAB64F8-70B3-41CE-B31E-9B1B0A4D4AA3}" type="TxLink">
            <a:rPr lang="en-US" sz="4000" b="0" i="0" u="none" strike="noStrike" baseline="0">
              <a:solidFill>
                <a:schemeClr val="bg1"/>
              </a:solidFill>
              <a:latin typeface="Calibri"/>
              <a:cs typeface="Calibri"/>
            </a:rPr>
            <a:pPr/>
            <a:t>$644,384</a:t>
          </a:fld>
          <a:endParaRPr lang="es-MX" sz="4000">
            <a:solidFill>
              <a:schemeClr val="bg1"/>
            </a:solidFill>
            <a:latin typeface="AVENIR"/>
          </a:endParaRPr>
        </a:p>
      </xdr:txBody>
    </xdr:sp>
    <xdr:clientData/>
  </xdr:oneCellAnchor>
  <xdr:twoCellAnchor>
    <xdr:from>
      <xdr:col>0</xdr:col>
      <xdr:colOff>390523</xdr:colOff>
      <xdr:row>19</xdr:row>
      <xdr:rowOff>4762</xdr:rowOff>
    </xdr:from>
    <xdr:to>
      <xdr:col>5</xdr:col>
      <xdr:colOff>278594</xdr:colOff>
      <xdr:row>27</xdr:row>
      <xdr:rowOff>78822</xdr:rowOff>
    </xdr:to>
    <xdr:grpSp>
      <xdr:nvGrpSpPr>
        <xdr:cNvPr id="55" name="Group 54">
          <a:extLst>
            <a:ext uri="{FF2B5EF4-FFF2-40B4-BE49-F238E27FC236}">
              <a16:creationId xmlns:a16="http://schemas.microsoft.com/office/drawing/2014/main" id="{E48C1C54-D321-4409-A23D-38C5EB0B7743}"/>
            </a:ext>
          </a:extLst>
        </xdr:cNvPr>
        <xdr:cNvGrpSpPr/>
      </xdr:nvGrpSpPr>
      <xdr:grpSpPr>
        <a:xfrm>
          <a:off x="390523" y="3624262"/>
          <a:ext cx="3698071" cy="1598060"/>
          <a:chOff x="428623" y="3462337"/>
          <a:chExt cx="3698071" cy="1598060"/>
        </a:xfrm>
      </xdr:grpSpPr>
      <xdr:grpSp>
        <xdr:nvGrpSpPr>
          <xdr:cNvPr id="29" name="Group 28">
            <a:extLst>
              <a:ext uri="{FF2B5EF4-FFF2-40B4-BE49-F238E27FC236}">
                <a16:creationId xmlns:a16="http://schemas.microsoft.com/office/drawing/2014/main" id="{25854B48-B4C3-4752-B2AC-A736D779970B}"/>
              </a:ext>
            </a:extLst>
          </xdr:cNvPr>
          <xdr:cNvGrpSpPr/>
        </xdr:nvGrpSpPr>
        <xdr:grpSpPr>
          <a:xfrm>
            <a:off x="609600" y="3462337"/>
            <a:ext cx="3455753" cy="274085"/>
            <a:chOff x="586259" y="3586162"/>
            <a:chExt cx="1762092" cy="274085"/>
          </a:xfrm>
        </xdr:grpSpPr>
        <xdr:sp macro="" textlink="Pivotable!$C$10">
          <xdr:nvSpPr>
            <xdr:cNvPr id="3" name="TextBox 2">
              <a:extLst>
                <a:ext uri="{FF2B5EF4-FFF2-40B4-BE49-F238E27FC236}">
                  <a16:creationId xmlns:a16="http://schemas.microsoft.com/office/drawing/2014/main" id="{5D5B1762-BBF4-434A-B656-CB0D5ADD23C2}"/>
                </a:ext>
              </a:extLst>
            </xdr:cNvPr>
            <xdr:cNvSpPr txBox="1"/>
          </xdr:nvSpPr>
          <xdr:spPr>
            <a:xfrm>
              <a:off x="586259" y="3586162"/>
              <a:ext cx="533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8F48478-A538-4497-A40B-E688FBE6052D}" type="TxLink">
                <a:rPr lang="en-US" sz="1100" b="0" i="0" u="none" strike="noStrike">
                  <a:solidFill>
                    <a:schemeClr val="bg1"/>
                  </a:solidFill>
                  <a:latin typeface="Calibri"/>
                  <a:cs typeface="Calibri"/>
                </a:rPr>
                <a:pPr algn="ctr"/>
                <a:t>Brazil</a:t>
              </a:fld>
              <a:endParaRPr lang="es-MX" sz="1100">
                <a:solidFill>
                  <a:schemeClr val="bg1"/>
                </a:solidFill>
              </a:endParaRPr>
            </a:p>
          </xdr:txBody>
        </xdr:sp>
        <xdr:sp macro="" textlink="Pivotable!$D$10">
          <xdr:nvSpPr>
            <xdr:cNvPr id="32" name="TextBox 31">
              <a:extLst>
                <a:ext uri="{FF2B5EF4-FFF2-40B4-BE49-F238E27FC236}">
                  <a16:creationId xmlns:a16="http://schemas.microsoft.com/office/drawing/2014/main" id="{6453B7B6-07A7-449C-9500-8978B22D18D8}"/>
                </a:ext>
              </a:extLst>
            </xdr:cNvPr>
            <xdr:cNvSpPr txBox="1"/>
          </xdr:nvSpPr>
          <xdr:spPr>
            <a:xfrm>
              <a:off x="1157721" y="3586162"/>
              <a:ext cx="7472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599C58D3-4E01-4DF2-BB24-2C2A783F1970}" type="TxLink">
                <a:rPr lang="en-US" sz="1100" b="0" i="0" u="none" strike="noStrike">
                  <a:solidFill>
                    <a:schemeClr val="bg1"/>
                  </a:solidFill>
                  <a:latin typeface="Calibri"/>
                  <a:cs typeface="Calibri"/>
                </a:rPr>
                <a:pPr/>
                <a:t>62240</a:t>
              </a:fld>
              <a:endParaRPr lang="es-MX" sz="1100">
                <a:solidFill>
                  <a:schemeClr val="bg1"/>
                </a:solidFill>
              </a:endParaRPr>
            </a:p>
          </xdr:txBody>
        </xdr:sp>
        <xdr:sp macro="" textlink="Pivotable!$E$10">
          <xdr:nvSpPr>
            <xdr:cNvPr id="33" name="TextBox 32">
              <a:extLst>
                <a:ext uri="{FF2B5EF4-FFF2-40B4-BE49-F238E27FC236}">
                  <a16:creationId xmlns:a16="http://schemas.microsoft.com/office/drawing/2014/main" id="{E4FA6F3A-8B68-438B-9A0E-4DD9E09AD211}"/>
                </a:ext>
              </a:extLst>
            </xdr:cNvPr>
            <xdr:cNvSpPr txBox="1"/>
          </xdr:nvSpPr>
          <xdr:spPr>
            <a:xfrm>
              <a:off x="1519624" y="3595687"/>
              <a:ext cx="8287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06718F8A-309D-453D-8694-28C04485F25A}" type="TxLink">
                <a:rPr lang="en-US" sz="1100" b="0" i="0" u="none" strike="noStrike">
                  <a:solidFill>
                    <a:schemeClr val="bg1"/>
                  </a:solidFill>
                  <a:latin typeface="Calibri"/>
                  <a:cs typeface="Calibri"/>
                </a:rPr>
                <a:pPr/>
                <a:t>9.66%</a:t>
              </a:fld>
              <a:endParaRPr lang="es-MX" sz="1100">
                <a:solidFill>
                  <a:schemeClr val="bg1"/>
                </a:solidFill>
              </a:endParaRPr>
            </a:p>
          </xdr:txBody>
        </xdr:sp>
      </xdr:grpSp>
      <xdr:grpSp>
        <xdr:nvGrpSpPr>
          <xdr:cNvPr id="34" name="Group 33">
            <a:extLst>
              <a:ext uri="{FF2B5EF4-FFF2-40B4-BE49-F238E27FC236}">
                <a16:creationId xmlns:a16="http://schemas.microsoft.com/office/drawing/2014/main" id="{6C78C1EB-BEB7-47EC-8A5E-013EC1997EC4}"/>
              </a:ext>
            </a:extLst>
          </xdr:cNvPr>
          <xdr:cNvGrpSpPr/>
        </xdr:nvGrpSpPr>
        <xdr:grpSpPr>
          <a:xfrm>
            <a:off x="428623" y="3738562"/>
            <a:ext cx="3698071" cy="264560"/>
            <a:chOff x="510090" y="3586162"/>
            <a:chExt cx="1831257" cy="264560"/>
          </a:xfrm>
        </xdr:grpSpPr>
        <xdr:sp macro="" textlink="Pivotable!$C$11">
          <xdr:nvSpPr>
            <xdr:cNvPr id="35" name="TextBox 34">
              <a:extLst>
                <a:ext uri="{FF2B5EF4-FFF2-40B4-BE49-F238E27FC236}">
                  <a16:creationId xmlns:a16="http://schemas.microsoft.com/office/drawing/2014/main" id="{6712D513-8C50-4AD2-8C01-D9ED418149EE}"/>
                </a:ext>
              </a:extLst>
            </xdr:cNvPr>
            <xdr:cNvSpPr txBox="1"/>
          </xdr:nvSpPr>
          <xdr:spPr>
            <a:xfrm>
              <a:off x="510090" y="3586162"/>
              <a:ext cx="657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5F1C5185-0B47-4A4A-96ED-5A59FB10351B}" type="TxLink">
                <a:rPr lang="en-US" sz="1100" b="0" i="0" u="none" strike="noStrike">
                  <a:solidFill>
                    <a:schemeClr val="bg1"/>
                  </a:solidFill>
                  <a:latin typeface="Calibri"/>
                  <a:cs typeface="Calibri"/>
                </a:rPr>
                <a:pPr algn="ctr"/>
                <a:t>Canada</a:t>
              </a:fld>
              <a:endParaRPr lang="es-MX" sz="1100">
                <a:solidFill>
                  <a:schemeClr val="bg1"/>
                </a:solidFill>
              </a:endParaRPr>
            </a:p>
          </xdr:txBody>
        </xdr:sp>
        <xdr:sp macro="" textlink="Pivotable!$D$11">
          <xdr:nvSpPr>
            <xdr:cNvPr id="36" name="TextBox 35">
              <a:extLst>
                <a:ext uri="{FF2B5EF4-FFF2-40B4-BE49-F238E27FC236}">
                  <a16:creationId xmlns:a16="http://schemas.microsoft.com/office/drawing/2014/main" id="{E57ADE23-DBA0-4CD0-BEFB-3AC2A22C1CD6}"/>
                </a:ext>
              </a:extLst>
            </xdr:cNvPr>
            <xdr:cNvSpPr txBox="1"/>
          </xdr:nvSpPr>
          <xdr:spPr>
            <a:xfrm>
              <a:off x="1157721" y="3586162"/>
              <a:ext cx="7472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A216F33-B6D5-44EB-9107-ADFD1CE08F17}" type="TxLink">
                <a:rPr lang="en-US" sz="1100" b="0" i="0" u="none" strike="noStrike">
                  <a:solidFill>
                    <a:schemeClr val="bg1"/>
                  </a:solidFill>
                  <a:latin typeface="Calibri"/>
                  <a:cs typeface="Calibri"/>
                </a:rPr>
                <a:pPr/>
                <a:t>62256</a:t>
              </a:fld>
              <a:endParaRPr lang="es-MX" sz="1100">
                <a:solidFill>
                  <a:schemeClr val="bg1"/>
                </a:solidFill>
              </a:endParaRPr>
            </a:p>
          </xdr:txBody>
        </xdr:sp>
        <xdr:sp macro="" textlink="Pivotable!$E$11">
          <xdr:nvSpPr>
            <xdr:cNvPr id="37" name="TextBox 36">
              <a:extLst>
                <a:ext uri="{FF2B5EF4-FFF2-40B4-BE49-F238E27FC236}">
                  <a16:creationId xmlns:a16="http://schemas.microsoft.com/office/drawing/2014/main" id="{AE709CC8-5469-4E30-8474-1A87E7B18A3D}"/>
                </a:ext>
              </a:extLst>
            </xdr:cNvPr>
            <xdr:cNvSpPr txBox="1"/>
          </xdr:nvSpPr>
          <xdr:spPr>
            <a:xfrm>
              <a:off x="1512619" y="3586162"/>
              <a:ext cx="8287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8022369-9A2F-43B7-9A11-D80FB975031D}" type="TxLink">
                <a:rPr lang="en-US" sz="1100" b="0" i="0" u="none" strike="noStrike">
                  <a:solidFill>
                    <a:schemeClr val="bg1"/>
                  </a:solidFill>
                  <a:latin typeface="Calibri"/>
                  <a:cs typeface="Calibri"/>
                </a:rPr>
                <a:pPr/>
                <a:t>9.66%</a:t>
              </a:fld>
              <a:endParaRPr lang="es-MX" sz="1100">
                <a:solidFill>
                  <a:schemeClr val="bg1"/>
                </a:solidFill>
              </a:endParaRPr>
            </a:p>
          </xdr:txBody>
        </xdr:sp>
      </xdr:grpSp>
      <xdr:grpSp>
        <xdr:nvGrpSpPr>
          <xdr:cNvPr id="38" name="Group 37">
            <a:extLst>
              <a:ext uri="{FF2B5EF4-FFF2-40B4-BE49-F238E27FC236}">
                <a16:creationId xmlns:a16="http://schemas.microsoft.com/office/drawing/2014/main" id="{32AB45F5-347A-4CD3-9E2C-F3DF6BF51AD1}"/>
              </a:ext>
            </a:extLst>
          </xdr:cNvPr>
          <xdr:cNvGrpSpPr/>
        </xdr:nvGrpSpPr>
        <xdr:grpSpPr>
          <a:xfrm>
            <a:off x="561975" y="4005262"/>
            <a:ext cx="3497345" cy="274085"/>
            <a:chOff x="580933" y="3576637"/>
            <a:chExt cx="1740225" cy="274085"/>
          </a:xfrm>
        </xdr:grpSpPr>
        <xdr:sp macro="" textlink="Pivotable!$C$12">
          <xdr:nvSpPr>
            <xdr:cNvPr id="39" name="TextBox 38">
              <a:extLst>
                <a:ext uri="{FF2B5EF4-FFF2-40B4-BE49-F238E27FC236}">
                  <a16:creationId xmlns:a16="http://schemas.microsoft.com/office/drawing/2014/main" id="{15B151C5-E21C-4465-9719-DCC6BFEEEAEF}"/>
                </a:ext>
              </a:extLst>
            </xdr:cNvPr>
            <xdr:cNvSpPr txBox="1"/>
          </xdr:nvSpPr>
          <xdr:spPr>
            <a:xfrm>
              <a:off x="580933" y="3586162"/>
              <a:ext cx="533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88C2175-F79C-44CD-A78C-0DE7102767B8}" type="TxLink">
                <a:rPr lang="en-US" sz="1100" b="0" i="0" u="none" strike="noStrike">
                  <a:solidFill>
                    <a:schemeClr val="bg1"/>
                  </a:solidFill>
                  <a:latin typeface="Calibri"/>
                  <a:cs typeface="Calibri"/>
                </a:rPr>
                <a:pPr algn="ctr"/>
                <a:t>Egypt</a:t>
              </a:fld>
              <a:endParaRPr lang="es-MX" sz="1100">
                <a:solidFill>
                  <a:schemeClr val="bg1"/>
                </a:solidFill>
              </a:endParaRPr>
            </a:p>
          </xdr:txBody>
        </xdr:sp>
        <xdr:sp macro="" textlink="Pivotable!$D$12">
          <xdr:nvSpPr>
            <xdr:cNvPr id="40" name="TextBox 39">
              <a:extLst>
                <a:ext uri="{FF2B5EF4-FFF2-40B4-BE49-F238E27FC236}">
                  <a16:creationId xmlns:a16="http://schemas.microsoft.com/office/drawing/2014/main" id="{68640158-882A-4D4C-B943-742DCE452AB9}"/>
                </a:ext>
              </a:extLst>
            </xdr:cNvPr>
            <xdr:cNvSpPr txBox="1"/>
          </xdr:nvSpPr>
          <xdr:spPr>
            <a:xfrm>
              <a:off x="1124545" y="3576637"/>
              <a:ext cx="7472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956FB95-F9C3-4E81-B971-B0DC6AD4D364}" type="TxLink">
                <a:rPr lang="en-US" sz="1100" b="0" i="0" u="none" strike="noStrike">
                  <a:solidFill>
                    <a:schemeClr val="bg1"/>
                  </a:solidFill>
                  <a:latin typeface="Calibri"/>
                  <a:cs typeface="Calibri"/>
                </a:rPr>
                <a:pPr/>
                <a:t>190380</a:t>
              </a:fld>
              <a:endParaRPr lang="es-MX" sz="1100">
                <a:solidFill>
                  <a:schemeClr val="bg1"/>
                </a:solidFill>
              </a:endParaRPr>
            </a:p>
          </xdr:txBody>
        </xdr:sp>
        <xdr:sp macro="" textlink="Pivotable!$E$12">
          <xdr:nvSpPr>
            <xdr:cNvPr id="41" name="TextBox 40">
              <a:extLst>
                <a:ext uri="{FF2B5EF4-FFF2-40B4-BE49-F238E27FC236}">
                  <a16:creationId xmlns:a16="http://schemas.microsoft.com/office/drawing/2014/main" id="{A95788B3-9407-40C5-9567-FB8A74057F1D}"/>
                </a:ext>
              </a:extLst>
            </xdr:cNvPr>
            <xdr:cNvSpPr txBox="1"/>
          </xdr:nvSpPr>
          <xdr:spPr>
            <a:xfrm>
              <a:off x="1492430" y="3586162"/>
              <a:ext cx="8287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BAC6C64-1D97-4DC0-9BF8-230C5FA8CF76}" type="TxLink">
                <a:rPr lang="en-US" sz="1100" b="0" i="0" u="none" strike="noStrike">
                  <a:solidFill>
                    <a:schemeClr val="bg1"/>
                  </a:solidFill>
                  <a:latin typeface="Calibri"/>
                  <a:cs typeface="Calibri"/>
                </a:rPr>
                <a:pPr/>
                <a:t>29.54%</a:t>
              </a:fld>
              <a:endParaRPr lang="es-MX" sz="1100">
                <a:solidFill>
                  <a:schemeClr val="bg1"/>
                </a:solidFill>
              </a:endParaRPr>
            </a:p>
          </xdr:txBody>
        </xdr:sp>
      </xdr:grpSp>
      <xdr:grpSp>
        <xdr:nvGrpSpPr>
          <xdr:cNvPr id="42" name="Group 41">
            <a:extLst>
              <a:ext uri="{FF2B5EF4-FFF2-40B4-BE49-F238E27FC236}">
                <a16:creationId xmlns:a16="http://schemas.microsoft.com/office/drawing/2014/main" id="{FB6B5707-FFEF-44AD-8E08-29111A05F5AD}"/>
              </a:ext>
            </a:extLst>
          </xdr:cNvPr>
          <xdr:cNvGrpSpPr/>
        </xdr:nvGrpSpPr>
        <xdr:grpSpPr>
          <a:xfrm>
            <a:off x="819149" y="4281875"/>
            <a:ext cx="3220074" cy="283222"/>
            <a:chOff x="719520" y="3577025"/>
            <a:chExt cx="1613954" cy="283222"/>
          </a:xfrm>
        </xdr:grpSpPr>
        <xdr:sp macro="" textlink="Pivotable!$C$13">
          <xdr:nvSpPr>
            <xdr:cNvPr id="43" name="TextBox 42">
              <a:extLst>
                <a:ext uri="{FF2B5EF4-FFF2-40B4-BE49-F238E27FC236}">
                  <a16:creationId xmlns:a16="http://schemas.microsoft.com/office/drawing/2014/main" id="{5B292959-2926-4AE0-BC92-EAAF3D12A54D}"/>
                </a:ext>
              </a:extLst>
            </xdr:cNvPr>
            <xdr:cNvSpPr txBox="1"/>
          </xdr:nvSpPr>
          <xdr:spPr>
            <a:xfrm>
              <a:off x="719520" y="3577025"/>
              <a:ext cx="533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839733AC-71A2-455E-A90C-371FE1272871}" type="TxLink">
                <a:rPr lang="en-US" sz="1100" b="0" i="0" u="none" strike="noStrike">
                  <a:solidFill>
                    <a:schemeClr val="bg1"/>
                  </a:solidFill>
                  <a:latin typeface="Calibri"/>
                  <a:cs typeface="Calibri"/>
                </a:rPr>
                <a:pPr/>
                <a:t>Russia</a:t>
              </a:fld>
              <a:endParaRPr lang="es-MX" sz="1100">
                <a:solidFill>
                  <a:schemeClr val="bg1"/>
                </a:solidFill>
              </a:endParaRPr>
            </a:p>
          </xdr:txBody>
        </xdr:sp>
        <xdr:sp macro="" textlink="Pivotable!$D$13">
          <xdr:nvSpPr>
            <xdr:cNvPr id="44" name="TextBox 43">
              <a:extLst>
                <a:ext uri="{FF2B5EF4-FFF2-40B4-BE49-F238E27FC236}">
                  <a16:creationId xmlns:a16="http://schemas.microsoft.com/office/drawing/2014/main" id="{BA95C0C8-B4DB-468B-92EC-F5DDEDB77724}"/>
                </a:ext>
              </a:extLst>
            </xdr:cNvPr>
            <xdr:cNvSpPr txBox="1"/>
          </xdr:nvSpPr>
          <xdr:spPr>
            <a:xfrm>
              <a:off x="1157721" y="3586162"/>
              <a:ext cx="7472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51CE5BD-985A-43EB-9EAF-E5A519B1947C}" type="TxLink">
                <a:rPr lang="en-US" sz="1100" b="0" i="0" u="none" strike="noStrike">
                  <a:solidFill>
                    <a:schemeClr val="bg1"/>
                  </a:solidFill>
                  <a:latin typeface="Calibri"/>
                  <a:cs typeface="Calibri"/>
                </a:rPr>
                <a:pPr/>
                <a:t>112620</a:t>
              </a:fld>
              <a:endParaRPr lang="es-MX" sz="1100">
                <a:solidFill>
                  <a:schemeClr val="bg1"/>
                </a:solidFill>
              </a:endParaRPr>
            </a:p>
          </xdr:txBody>
        </xdr:sp>
        <xdr:sp macro="" textlink="Pivotable!$E$13">
          <xdr:nvSpPr>
            <xdr:cNvPr id="45" name="TextBox 44">
              <a:extLst>
                <a:ext uri="{FF2B5EF4-FFF2-40B4-BE49-F238E27FC236}">
                  <a16:creationId xmlns:a16="http://schemas.microsoft.com/office/drawing/2014/main" id="{8C705262-B9AB-4F67-AD02-F0E550A8F2C7}"/>
                </a:ext>
              </a:extLst>
            </xdr:cNvPr>
            <xdr:cNvSpPr txBox="1"/>
          </xdr:nvSpPr>
          <xdr:spPr>
            <a:xfrm>
              <a:off x="1504747" y="3595687"/>
              <a:ext cx="8287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3578351-9E09-40AD-BD15-D5445DE03A67}" type="TxLink">
                <a:rPr lang="en-US" sz="1100" b="0" i="0" u="none" strike="noStrike">
                  <a:solidFill>
                    <a:schemeClr val="bg1"/>
                  </a:solidFill>
                  <a:latin typeface="Calibri"/>
                  <a:cs typeface="Calibri"/>
                </a:rPr>
                <a:pPr/>
                <a:t>17.48%</a:t>
              </a:fld>
              <a:endParaRPr lang="es-MX" sz="1100">
                <a:solidFill>
                  <a:schemeClr val="bg1"/>
                </a:solidFill>
              </a:endParaRPr>
            </a:p>
          </xdr:txBody>
        </xdr:sp>
      </xdr:grpSp>
      <xdr:grpSp>
        <xdr:nvGrpSpPr>
          <xdr:cNvPr id="46" name="Group 45">
            <a:extLst>
              <a:ext uri="{FF2B5EF4-FFF2-40B4-BE49-F238E27FC236}">
                <a16:creationId xmlns:a16="http://schemas.microsoft.com/office/drawing/2014/main" id="{9A264259-80A2-415F-8E54-4A0928E71336}"/>
              </a:ext>
            </a:extLst>
          </xdr:cNvPr>
          <xdr:cNvGrpSpPr/>
        </xdr:nvGrpSpPr>
        <xdr:grpSpPr>
          <a:xfrm>
            <a:off x="495300" y="4519612"/>
            <a:ext cx="3486150" cy="274085"/>
            <a:chOff x="561975" y="3586162"/>
            <a:chExt cx="1718055" cy="274085"/>
          </a:xfrm>
        </xdr:grpSpPr>
        <xdr:sp macro="" textlink="Pivotable!$C$14">
          <xdr:nvSpPr>
            <xdr:cNvPr id="47" name="TextBox 46">
              <a:extLst>
                <a:ext uri="{FF2B5EF4-FFF2-40B4-BE49-F238E27FC236}">
                  <a16:creationId xmlns:a16="http://schemas.microsoft.com/office/drawing/2014/main" id="{9F0872C2-F344-4FB4-A5F9-1D190BB636CD}"/>
                </a:ext>
              </a:extLst>
            </xdr:cNvPr>
            <xdr:cNvSpPr txBox="1"/>
          </xdr:nvSpPr>
          <xdr:spPr>
            <a:xfrm>
              <a:off x="561975" y="3586162"/>
              <a:ext cx="7792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0557CD0-DD01-4FD0-A345-C4EC38B21151}" type="TxLink">
                <a:rPr lang="en-US" sz="1100" b="0" i="0" u="none" strike="noStrike">
                  <a:solidFill>
                    <a:schemeClr val="bg1"/>
                  </a:solidFill>
                  <a:latin typeface="Calibri"/>
                  <a:cs typeface="Calibri"/>
                </a:rPr>
                <a:pPr/>
                <a:t>United Kingdom</a:t>
              </a:fld>
              <a:endParaRPr lang="es-MX" sz="1100">
                <a:solidFill>
                  <a:schemeClr val="bg1"/>
                </a:solidFill>
              </a:endParaRPr>
            </a:p>
          </xdr:txBody>
        </xdr:sp>
        <xdr:sp macro="" textlink="Pivotable!$D$14">
          <xdr:nvSpPr>
            <xdr:cNvPr id="48" name="TextBox 47">
              <a:extLst>
                <a:ext uri="{FF2B5EF4-FFF2-40B4-BE49-F238E27FC236}">
                  <a16:creationId xmlns:a16="http://schemas.microsoft.com/office/drawing/2014/main" id="{A4DF384C-D992-4B43-9D9B-7D0ED50E9D19}"/>
                </a:ext>
              </a:extLst>
            </xdr:cNvPr>
            <xdr:cNvSpPr txBox="1"/>
          </xdr:nvSpPr>
          <xdr:spPr>
            <a:xfrm>
              <a:off x="1157722" y="3586162"/>
              <a:ext cx="4275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A44638-725C-4BFE-9FE9-C2D66CBCE414}" type="TxLink">
                <a:rPr lang="en-US" sz="1100" b="0" i="0" u="none" strike="noStrike">
                  <a:solidFill>
                    <a:schemeClr val="bg1"/>
                  </a:solidFill>
                  <a:latin typeface="Calibri"/>
                  <a:cs typeface="Calibri"/>
                </a:rPr>
                <a:pPr/>
                <a:t>106948</a:t>
              </a:fld>
              <a:endParaRPr lang="es-MX" sz="1100">
                <a:solidFill>
                  <a:schemeClr val="bg1"/>
                </a:solidFill>
              </a:endParaRPr>
            </a:p>
          </xdr:txBody>
        </xdr:sp>
        <xdr:sp macro="" textlink="Pivotable!$E$14">
          <xdr:nvSpPr>
            <xdr:cNvPr id="49" name="TextBox 48">
              <a:extLst>
                <a:ext uri="{FF2B5EF4-FFF2-40B4-BE49-F238E27FC236}">
                  <a16:creationId xmlns:a16="http://schemas.microsoft.com/office/drawing/2014/main" id="{4009C84D-CCA3-4BE1-8664-EF602A861E24}"/>
                </a:ext>
              </a:extLst>
            </xdr:cNvPr>
            <xdr:cNvSpPr txBox="1"/>
          </xdr:nvSpPr>
          <xdr:spPr>
            <a:xfrm>
              <a:off x="1499756" y="3595687"/>
              <a:ext cx="780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D8AC32B-7E7A-4D4E-AA2B-C602A90BA15C}" type="TxLink">
                <a:rPr lang="en-US" sz="1100" b="0" i="0" u="none" strike="noStrike">
                  <a:solidFill>
                    <a:schemeClr val="bg1"/>
                  </a:solidFill>
                  <a:latin typeface="Calibri"/>
                  <a:cs typeface="Calibri"/>
                </a:rPr>
                <a:pPr/>
                <a:t>16.60%</a:t>
              </a:fld>
              <a:endParaRPr lang="es-MX" sz="1100">
                <a:solidFill>
                  <a:schemeClr val="bg1"/>
                </a:solidFill>
              </a:endParaRPr>
            </a:p>
          </xdr:txBody>
        </xdr:sp>
      </xdr:grpSp>
      <xdr:grpSp>
        <xdr:nvGrpSpPr>
          <xdr:cNvPr id="50" name="Group 49">
            <a:extLst>
              <a:ext uri="{FF2B5EF4-FFF2-40B4-BE49-F238E27FC236}">
                <a16:creationId xmlns:a16="http://schemas.microsoft.com/office/drawing/2014/main" id="{F3747F3E-F6F5-49B1-ACC4-9F089A714043}"/>
              </a:ext>
            </a:extLst>
          </xdr:cNvPr>
          <xdr:cNvGrpSpPr/>
        </xdr:nvGrpSpPr>
        <xdr:grpSpPr>
          <a:xfrm>
            <a:off x="552450" y="4767262"/>
            <a:ext cx="3478199" cy="293135"/>
            <a:chOff x="590431" y="3557587"/>
            <a:chExt cx="1731867" cy="293135"/>
          </a:xfrm>
        </xdr:grpSpPr>
        <xdr:sp macro="" textlink="Pivotable!$C$15">
          <xdr:nvSpPr>
            <xdr:cNvPr id="51" name="TextBox 50">
              <a:extLst>
                <a:ext uri="{FF2B5EF4-FFF2-40B4-BE49-F238E27FC236}">
                  <a16:creationId xmlns:a16="http://schemas.microsoft.com/office/drawing/2014/main" id="{477810E2-C1D7-4CA1-8E85-93BBE62DB79B}"/>
                </a:ext>
              </a:extLst>
            </xdr:cNvPr>
            <xdr:cNvSpPr txBox="1"/>
          </xdr:nvSpPr>
          <xdr:spPr>
            <a:xfrm>
              <a:off x="590431" y="3557587"/>
              <a:ext cx="533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CDFD3B6-1EBA-4139-AE58-D7E1151B33C1}" type="TxLink">
                <a:rPr lang="en-US" sz="1100" b="0" i="0" u="none" strike="noStrike">
                  <a:solidFill>
                    <a:schemeClr val="bg1"/>
                  </a:solidFill>
                  <a:latin typeface="Calibri"/>
                  <a:cs typeface="Calibri"/>
                </a:rPr>
                <a:pPr algn="ctr"/>
                <a:t>USA</a:t>
              </a:fld>
              <a:endParaRPr lang="es-MX" sz="1100">
                <a:solidFill>
                  <a:schemeClr val="bg1"/>
                </a:solidFill>
              </a:endParaRPr>
            </a:p>
          </xdr:txBody>
        </xdr:sp>
        <xdr:sp macro="" textlink="Pivotable!$D$15">
          <xdr:nvSpPr>
            <xdr:cNvPr id="52" name="TextBox 51">
              <a:extLst>
                <a:ext uri="{FF2B5EF4-FFF2-40B4-BE49-F238E27FC236}">
                  <a16:creationId xmlns:a16="http://schemas.microsoft.com/office/drawing/2014/main" id="{DBDAC223-B222-4C87-A3E1-D66AF39FE75C}"/>
                </a:ext>
              </a:extLst>
            </xdr:cNvPr>
            <xdr:cNvSpPr txBox="1"/>
          </xdr:nvSpPr>
          <xdr:spPr>
            <a:xfrm>
              <a:off x="1138751" y="3586162"/>
              <a:ext cx="646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55297B2-5FFF-4596-B206-DFEED17BAFF2}" type="TxLink">
                <a:rPr lang="en-US" sz="1100" b="0" i="0" u="none" strike="noStrike">
                  <a:solidFill>
                    <a:schemeClr val="bg1"/>
                  </a:solidFill>
                  <a:latin typeface="Calibri"/>
                  <a:cs typeface="Calibri"/>
                </a:rPr>
                <a:pPr/>
                <a:t>109940</a:t>
              </a:fld>
              <a:endParaRPr lang="es-MX" sz="1100">
                <a:solidFill>
                  <a:schemeClr val="bg1"/>
                </a:solidFill>
              </a:endParaRPr>
            </a:p>
          </xdr:txBody>
        </xdr:sp>
        <xdr:sp macro="" textlink="Pivotable!$E$15">
          <xdr:nvSpPr>
            <xdr:cNvPr id="53" name="TextBox 52">
              <a:extLst>
                <a:ext uri="{FF2B5EF4-FFF2-40B4-BE49-F238E27FC236}">
                  <a16:creationId xmlns:a16="http://schemas.microsoft.com/office/drawing/2014/main" id="{FC1E580D-D402-4DF9-94E1-0B37B78CC2E2}"/>
                </a:ext>
              </a:extLst>
            </xdr:cNvPr>
            <xdr:cNvSpPr txBox="1"/>
          </xdr:nvSpPr>
          <xdr:spPr>
            <a:xfrm>
              <a:off x="1493570" y="3586162"/>
              <a:ext cx="8287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60AE005-167A-4087-8489-8B851B8D476C}" type="TxLink">
                <a:rPr lang="en-US" sz="1100" b="0" i="0" u="none" strike="noStrike">
                  <a:solidFill>
                    <a:schemeClr val="bg1"/>
                  </a:solidFill>
                  <a:latin typeface="Calibri"/>
                  <a:cs typeface="Calibri"/>
                </a:rPr>
                <a:pPr/>
                <a:t>17.06%</a:t>
              </a:fld>
              <a:endParaRPr lang="es-MX" sz="1100">
                <a:solidFill>
                  <a:schemeClr val="bg1"/>
                </a:solidFill>
              </a:endParaRPr>
            </a:p>
          </xdr:txBody>
        </xdr:sp>
      </xdr:grpSp>
    </xdr:grpSp>
    <xdr:clientData/>
  </xdr:twoCellAnchor>
  <xdr:twoCellAnchor editAs="oneCell">
    <xdr:from>
      <xdr:col>0</xdr:col>
      <xdr:colOff>371475</xdr:colOff>
      <xdr:row>14</xdr:row>
      <xdr:rowOff>19050</xdr:rowOff>
    </xdr:from>
    <xdr:to>
      <xdr:col>4</xdr:col>
      <xdr:colOff>512475</xdr:colOff>
      <xdr:row>16</xdr:row>
      <xdr:rowOff>70050</xdr:rowOff>
    </xdr:to>
    <mc:AlternateContent xmlns:mc="http://schemas.openxmlformats.org/markup-compatibility/2006" xmlns:a14="http://schemas.microsoft.com/office/drawing/2010/main">
      <mc:Choice Requires="a14">
        <xdr:graphicFrame macro="">
          <xdr:nvGraphicFramePr>
            <xdr:cNvPr id="54" name="Year+DA1:D31">
              <a:extLst>
                <a:ext uri="{FF2B5EF4-FFF2-40B4-BE49-F238E27FC236}">
                  <a16:creationId xmlns:a16="http://schemas.microsoft.com/office/drawing/2014/main" id="{714D0767-F886-43FE-9EB8-9D6F74CDC68F}"/>
                </a:ext>
              </a:extLst>
            </xdr:cNvPr>
            <xdr:cNvGraphicFramePr/>
          </xdr:nvGraphicFramePr>
          <xdr:xfrm>
            <a:off x="0" y="0"/>
            <a:ext cx="0" cy="0"/>
          </xdr:xfrm>
          <a:graphic>
            <a:graphicData uri="http://schemas.microsoft.com/office/drawing/2010/slicer">
              <sle:slicer xmlns:sle="http://schemas.microsoft.com/office/drawing/2010/slicer" name="Year+DA1:D31"/>
            </a:graphicData>
          </a:graphic>
        </xdr:graphicFrame>
      </mc:Choice>
      <mc:Fallback xmlns="">
        <xdr:sp macro="" textlink="">
          <xdr:nvSpPr>
            <xdr:cNvPr id="0" name=""/>
            <xdr:cNvSpPr>
              <a:spLocks noTextEdit="1"/>
            </xdr:cNvSpPr>
          </xdr:nvSpPr>
          <xdr:spPr>
            <a:xfrm>
              <a:off x="371475" y="2686050"/>
              <a:ext cx="3189000" cy="43200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16</xdr:row>
      <xdr:rowOff>80961</xdr:rowOff>
    </xdr:from>
    <xdr:to>
      <xdr:col>5</xdr:col>
      <xdr:colOff>285750</xdr:colOff>
      <xdr:row>18</xdr:row>
      <xdr:rowOff>161924</xdr:rowOff>
    </xdr:to>
    <xdr:graphicFrame macro="">
      <xdr:nvGraphicFramePr>
        <xdr:cNvPr id="56" name="Chart 55">
          <a:extLst>
            <a:ext uri="{FF2B5EF4-FFF2-40B4-BE49-F238E27FC236}">
              <a16:creationId xmlns:a16="http://schemas.microsoft.com/office/drawing/2014/main" id="{0987A997-FAA4-4454-A331-301FBFA68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85725</xdr:rowOff>
    </xdr:from>
    <xdr:to>
      <xdr:col>5</xdr:col>
      <xdr:colOff>666750</xdr:colOff>
      <xdr:row>42</xdr:row>
      <xdr:rowOff>147638</xdr:rowOff>
    </xdr:to>
    <xdr:graphicFrame macro="">
      <xdr:nvGraphicFramePr>
        <xdr:cNvPr id="31" name="Chart 30">
          <a:extLst>
            <a:ext uri="{FF2B5EF4-FFF2-40B4-BE49-F238E27FC236}">
              <a16:creationId xmlns:a16="http://schemas.microsoft.com/office/drawing/2014/main" id="{BC4824F1-470C-4293-85E2-4DE7D5432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757688</xdr:colOff>
      <xdr:row>31</xdr:row>
      <xdr:rowOff>38100</xdr:rowOff>
    </xdr:from>
    <xdr:ext cx="1414012" cy="843757"/>
    <xdr:sp macro="" textlink="Pivotable!$U$10">
      <xdr:nvSpPr>
        <xdr:cNvPr id="57" name="CuadroTexto 29">
          <a:extLst>
            <a:ext uri="{FF2B5EF4-FFF2-40B4-BE49-F238E27FC236}">
              <a16:creationId xmlns:a16="http://schemas.microsoft.com/office/drawing/2014/main" id="{A8FCFFED-0225-4CA3-A957-DF76F9EDFD27}"/>
            </a:ext>
          </a:extLst>
        </xdr:cNvPr>
        <xdr:cNvSpPr txBox="1"/>
      </xdr:nvSpPr>
      <xdr:spPr>
        <a:xfrm>
          <a:off x="1519688" y="5943600"/>
          <a:ext cx="1414012"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81ABB21-34EF-4B3B-A7EF-9EB4F5874E3A}" type="TxLink">
            <a:rPr lang="en-US" sz="4800" b="0" i="0" u="none" strike="noStrike" baseline="0">
              <a:solidFill>
                <a:schemeClr val="bg1"/>
              </a:solidFill>
              <a:latin typeface="Calibri"/>
              <a:cs typeface="Calibri"/>
            </a:rPr>
            <a:pPr/>
            <a:t>73%</a:t>
          </a:fld>
          <a:endParaRPr lang="es-MX" sz="4800">
            <a:solidFill>
              <a:schemeClr val="bg1"/>
            </a:solidFill>
            <a:latin typeface="AVENIR"/>
          </a:endParaRPr>
        </a:p>
      </xdr:txBody>
    </xdr:sp>
    <xdr:clientData/>
  </xdr:oneCellAnchor>
  <xdr:oneCellAnchor>
    <xdr:from>
      <xdr:col>2</xdr:col>
      <xdr:colOff>24263</xdr:colOff>
      <xdr:row>35</xdr:row>
      <xdr:rowOff>76200</xdr:rowOff>
    </xdr:from>
    <xdr:ext cx="1154419" cy="483722"/>
    <xdr:sp macro="" textlink="">
      <xdr:nvSpPr>
        <xdr:cNvPr id="58" name="CuadroTexto 27">
          <a:extLst>
            <a:ext uri="{FF2B5EF4-FFF2-40B4-BE49-F238E27FC236}">
              <a16:creationId xmlns:a16="http://schemas.microsoft.com/office/drawing/2014/main" id="{66F7FADB-49C4-4D43-AD4D-E38CADB5DA03}"/>
            </a:ext>
          </a:extLst>
        </xdr:cNvPr>
        <xdr:cNvSpPr txBox="1"/>
      </xdr:nvSpPr>
      <xdr:spPr>
        <a:xfrm>
          <a:off x="1548263" y="6743700"/>
          <a:ext cx="1154419"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s-MX" sz="1100">
              <a:solidFill>
                <a:schemeClr val="bg1"/>
              </a:solidFill>
              <a:latin typeface="AVENIR"/>
            </a:rPr>
            <a:t>Sales Percentage</a:t>
          </a:r>
        </a:p>
        <a:p>
          <a:r>
            <a:rPr lang="es-MX" sz="1100">
              <a:solidFill>
                <a:schemeClr val="bg1"/>
              </a:solidFill>
              <a:latin typeface="AVENIR"/>
            </a:rPr>
            <a:t>     </a:t>
          </a:r>
          <a:r>
            <a:rPr lang="es-MX" sz="1400">
              <a:solidFill>
                <a:schemeClr val="bg1"/>
              </a:solidFill>
              <a:latin typeface="AVENIR"/>
            </a:rPr>
            <a:t>Achieved</a:t>
          </a:r>
        </a:p>
      </xdr:txBody>
    </xdr:sp>
    <xdr:clientData/>
  </xdr:oneCellAnchor>
  <xdr:twoCellAnchor>
    <xdr:from>
      <xdr:col>7</xdr:col>
      <xdr:colOff>481371</xdr:colOff>
      <xdr:row>15</xdr:row>
      <xdr:rowOff>83516</xdr:rowOff>
    </xdr:from>
    <xdr:to>
      <xdr:col>9</xdr:col>
      <xdr:colOff>737419</xdr:colOff>
      <xdr:row>18</xdr:row>
      <xdr:rowOff>7013</xdr:rowOff>
    </xdr:to>
    <xdr:grpSp>
      <xdr:nvGrpSpPr>
        <xdr:cNvPr id="4" name="Group 3">
          <a:extLst>
            <a:ext uri="{FF2B5EF4-FFF2-40B4-BE49-F238E27FC236}">
              <a16:creationId xmlns:a16="http://schemas.microsoft.com/office/drawing/2014/main" id="{0588F8AB-141B-3811-5006-0508716C4619}"/>
            </a:ext>
          </a:extLst>
        </xdr:cNvPr>
        <xdr:cNvGrpSpPr/>
      </xdr:nvGrpSpPr>
      <xdr:grpSpPr>
        <a:xfrm>
          <a:off x="5815371" y="2941016"/>
          <a:ext cx="1780048" cy="494997"/>
          <a:chOff x="6063226" y="3125372"/>
          <a:chExt cx="1771854" cy="507287"/>
        </a:xfrm>
      </xdr:grpSpPr>
      <xdr:sp macro="" textlink="">
        <xdr:nvSpPr>
          <xdr:cNvPr id="2" name="Rectángulo: esquinas redondeadas 1">
            <a:extLst>
              <a:ext uri="{FF2B5EF4-FFF2-40B4-BE49-F238E27FC236}">
                <a16:creationId xmlns:a16="http://schemas.microsoft.com/office/drawing/2014/main" id="{25A464CB-ECB1-4FFB-9342-E43792E8E8BE}"/>
              </a:ext>
            </a:extLst>
          </xdr:cNvPr>
          <xdr:cNvSpPr/>
        </xdr:nvSpPr>
        <xdr:spPr>
          <a:xfrm>
            <a:off x="6063226" y="3152872"/>
            <a:ext cx="1254106" cy="479787"/>
          </a:xfrm>
          <a:prstGeom prst="roundRect">
            <a:avLst/>
          </a:prstGeom>
          <a:solidFill>
            <a:srgbClr val="070E0A"/>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Pivotable!M14">
        <xdr:nvSpPr>
          <xdr:cNvPr id="61" name="CuadroTexto 60">
            <a:extLst>
              <a:ext uri="{FF2B5EF4-FFF2-40B4-BE49-F238E27FC236}">
                <a16:creationId xmlns:a16="http://schemas.microsoft.com/office/drawing/2014/main" id="{B484C6FA-868C-40C8-AA9C-DF65AA02B921}"/>
              </a:ext>
            </a:extLst>
          </xdr:cNvPr>
          <xdr:cNvSpPr txBox="1"/>
        </xdr:nvSpPr>
        <xdr:spPr>
          <a:xfrm>
            <a:off x="6319274" y="3125372"/>
            <a:ext cx="1515806" cy="287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F550006-4FEE-46EA-8D3A-C85AC0A15402}" type="TxLink">
              <a:rPr lang="en-US" sz="1200" b="0" i="0" u="none" strike="noStrike">
                <a:solidFill>
                  <a:schemeClr val="bg1"/>
                </a:solidFill>
                <a:latin typeface="Calibri"/>
                <a:cs typeface="Calibri"/>
              </a:rPr>
              <a:pPr/>
              <a:t>Canada</a:t>
            </a:fld>
            <a:endParaRPr lang="es-MX" sz="1800">
              <a:solidFill>
                <a:schemeClr val="bg1"/>
              </a:solidFill>
              <a:latin typeface="AVENIR"/>
            </a:endParaRPr>
          </a:p>
        </xdr:txBody>
      </xdr:sp>
      <xdr:sp macro="" textlink="Pivotable!O14">
        <xdr:nvSpPr>
          <xdr:cNvPr id="59" name="CuadroTexto 27">
            <a:extLst>
              <a:ext uri="{FF2B5EF4-FFF2-40B4-BE49-F238E27FC236}">
                <a16:creationId xmlns:a16="http://schemas.microsoft.com/office/drawing/2014/main" id="{A50E1A58-3283-4A83-AAB9-08E5547DE7C0}"/>
              </a:ext>
            </a:extLst>
          </xdr:cNvPr>
          <xdr:cNvSpPr txBox="1"/>
        </xdr:nvSpPr>
        <xdr:spPr>
          <a:xfrm>
            <a:off x="6158601" y="3270568"/>
            <a:ext cx="1318012" cy="351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92B17C-8482-4814-B324-7847C55E94B2}" type="TxLink">
              <a:rPr lang="en-US" sz="1600" b="0" i="0" u="none" strike="noStrike">
                <a:solidFill>
                  <a:schemeClr val="bg1"/>
                </a:solidFill>
                <a:latin typeface="Calibri"/>
                <a:cs typeface="Calibri"/>
              </a:rPr>
              <a:t> $62,256 </a:t>
            </a:fld>
            <a:endParaRPr lang="es-MX" sz="4000">
              <a:solidFill>
                <a:schemeClr val="bg1"/>
              </a:solidFill>
              <a:latin typeface="AVENIR"/>
            </a:endParaRPr>
          </a:p>
        </xdr:txBody>
      </xdr:sp>
    </xdr:grpSp>
    <xdr:clientData/>
  </xdr:twoCellAnchor>
  <xdr:twoCellAnchor>
    <xdr:from>
      <xdr:col>9</xdr:col>
      <xdr:colOff>50789</xdr:colOff>
      <xdr:row>22</xdr:row>
      <xdr:rowOff>177503</xdr:rowOff>
    </xdr:from>
    <xdr:to>
      <xdr:col>11</xdr:col>
      <xdr:colOff>439982</xdr:colOff>
      <xdr:row>25</xdr:row>
      <xdr:rowOff>101000</xdr:rowOff>
    </xdr:to>
    <xdr:grpSp>
      <xdr:nvGrpSpPr>
        <xdr:cNvPr id="60" name="Group 59">
          <a:extLst>
            <a:ext uri="{FF2B5EF4-FFF2-40B4-BE49-F238E27FC236}">
              <a16:creationId xmlns:a16="http://schemas.microsoft.com/office/drawing/2014/main" id="{DF9424DB-E0A2-448A-A8CE-E127BD8EBB91}"/>
            </a:ext>
          </a:extLst>
        </xdr:cNvPr>
        <xdr:cNvGrpSpPr/>
      </xdr:nvGrpSpPr>
      <xdr:grpSpPr>
        <a:xfrm>
          <a:off x="6908789" y="4368503"/>
          <a:ext cx="1913193" cy="494997"/>
          <a:chOff x="6063226" y="3125372"/>
          <a:chExt cx="1904999" cy="507287"/>
        </a:xfrm>
      </xdr:grpSpPr>
      <xdr:sp macro="" textlink="">
        <xdr:nvSpPr>
          <xdr:cNvPr id="62" name="Rectángulo: esquinas redondeadas 1">
            <a:extLst>
              <a:ext uri="{FF2B5EF4-FFF2-40B4-BE49-F238E27FC236}">
                <a16:creationId xmlns:a16="http://schemas.microsoft.com/office/drawing/2014/main" id="{D80269EB-10B7-8DE9-F9A0-B6DCA2D14655}"/>
              </a:ext>
            </a:extLst>
          </xdr:cNvPr>
          <xdr:cNvSpPr/>
        </xdr:nvSpPr>
        <xdr:spPr>
          <a:xfrm>
            <a:off x="6063226" y="3152872"/>
            <a:ext cx="1254106" cy="479787"/>
          </a:xfrm>
          <a:prstGeom prst="roundRect">
            <a:avLst/>
          </a:prstGeom>
          <a:solidFill>
            <a:srgbClr val="070E0A"/>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Pivotable!M11">
        <xdr:nvSpPr>
          <xdr:cNvPr id="63" name="CuadroTexto 60">
            <a:extLst>
              <a:ext uri="{FF2B5EF4-FFF2-40B4-BE49-F238E27FC236}">
                <a16:creationId xmlns:a16="http://schemas.microsoft.com/office/drawing/2014/main" id="{2345B863-4316-E19E-1FEA-C7DE91E144D3}"/>
              </a:ext>
            </a:extLst>
          </xdr:cNvPr>
          <xdr:cNvSpPr txBox="1"/>
        </xdr:nvSpPr>
        <xdr:spPr>
          <a:xfrm>
            <a:off x="6452419" y="3125372"/>
            <a:ext cx="1515806" cy="271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1C19BD7-B601-4401-B110-3E756F983CC7}" type="TxLink">
              <a:rPr lang="en-US" sz="1100" b="0" i="0" u="none" strike="noStrike">
                <a:solidFill>
                  <a:srgbClr val="FFFFFF"/>
                </a:solidFill>
                <a:latin typeface="Calibri"/>
                <a:cs typeface="Calibri"/>
              </a:rPr>
              <a:t>USA</a:t>
            </a:fld>
            <a:endParaRPr lang="es-MX" sz="1800">
              <a:solidFill>
                <a:schemeClr val="bg1"/>
              </a:solidFill>
              <a:latin typeface="AVENIR"/>
            </a:endParaRPr>
          </a:p>
        </xdr:txBody>
      </xdr:sp>
      <xdr:sp macro="" textlink="Pivotable!O11">
        <xdr:nvSpPr>
          <xdr:cNvPr id="64" name="CuadroTexto 27">
            <a:extLst>
              <a:ext uri="{FF2B5EF4-FFF2-40B4-BE49-F238E27FC236}">
                <a16:creationId xmlns:a16="http://schemas.microsoft.com/office/drawing/2014/main" id="{8D48C873-6C45-6F55-3FA6-754D442B7170}"/>
              </a:ext>
            </a:extLst>
          </xdr:cNvPr>
          <xdr:cNvSpPr txBox="1"/>
        </xdr:nvSpPr>
        <xdr:spPr>
          <a:xfrm>
            <a:off x="6158601" y="3270568"/>
            <a:ext cx="1318012" cy="351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F552FF1-DAA6-458D-B84A-C9AA7CB1FDF0}" type="TxLink">
              <a:rPr lang="en-US" sz="1600" b="0" i="0" u="none" strike="noStrike">
                <a:solidFill>
                  <a:srgbClr val="FFFFFF"/>
                </a:solidFill>
                <a:latin typeface="Calibri"/>
                <a:cs typeface="Calibri"/>
              </a:rPr>
              <a:t> $109,940 </a:t>
            </a:fld>
            <a:endParaRPr lang="es-MX" sz="4000">
              <a:solidFill>
                <a:schemeClr val="bg1"/>
              </a:solidFill>
              <a:latin typeface="AVENIR"/>
            </a:endParaRPr>
          </a:p>
        </xdr:txBody>
      </xdr:sp>
    </xdr:grpSp>
    <xdr:clientData/>
  </xdr:twoCellAnchor>
  <xdr:twoCellAnchor>
    <xdr:from>
      <xdr:col>18</xdr:col>
      <xdr:colOff>76885</xdr:colOff>
      <xdr:row>18</xdr:row>
      <xdr:rowOff>127557</xdr:rowOff>
    </xdr:from>
    <xdr:to>
      <xdr:col>20</xdr:col>
      <xdr:colOff>404625</xdr:colOff>
      <xdr:row>21</xdr:row>
      <xdr:rowOff>51054</xdr:rowOff>
    </xdr:to>
    <xdr:grpSp>
      <xdr:nvGrpSpPr>
        <xdr:cNvPr id="65" name="Group 64">
          <a:extLst>
            <a:ext uri="{FF2B5EF4-FFF2-40B4-BE49-F238E27FC236}">
              <a16:creationId xmlns:a16="http://schemas.microsoft.com/office/drawing/2014/main" id="{75E361A1-83EC-405D-A235-33DBB6BE832C}"/>
            </a:ext>
          </a:extLst>
        </xdr:cNvPr>
        <xdr:cNvGrpSpPr/>
      </xdr:nvGrpSpPr>
      <xdr:grpSpPr>
        <a:xfrm>
          <a:off x="13792885" y="3556557"/>
          <a:ext cx="1851740" cy="494997"/>
          <a:chOff x="6063226" y="3125372"/>
          <a:chExt cx="1843547" cy="507287"/>
        </a:xfrm>
      </xdr:grpSpPr>
      <xdr:sp macro="" textlink="">
        <xdr:nvSpPr>
          <xdr:cNvPr id="66" name="Rectángulo: esquinas redondeadas 1">
            <a:extLst>
              <a:ext uri="{FF2B5EF4-FFF2-40B4-BE49-F238E27FC236}">
                <a16:creationId xmlns:a16="http://schemas.microsoft.com/office/drawing/2014/main" id="{6A281831-9721-325F-597E-ADF9C8105998}"/>
              </a:ext>
            </a:extLst>
          </xdr:cNvPr>
          <xdr:cNvSpPr/>
        </xdr:nvSpPr>
        <xdr:spPr>
          <a:xfrm>
            <a:off x="6063226" y="3152872"/>
            <a:ext cx="1254106" cy="479787"/>
          </a:xfrm>
          <a:prstGeom prst="roundRect">
            <a:avLst/>
          </a:prstGeom>
          <a:solidFill>
            <a:srgbClr val="070E0A"/>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Pivotable!M12">
        <xdr:nvSpPr>
          <xdr:cNvPr id="67" name="CuadroTexto 60">
            <a:extLst>
              <a:ext uri="{FF2B5EF4-FFF2-40B4-BE49-F238E27FC236}">
                <a16:creationId xmlns:a16="http://schemas.microsoft.com/office/drawing/2014/main" id="{90AF0D2F-EE1D-E681-1D6F-7F86BBC7C7E0}"/>
              </a:ext>
            </a:extLst>
          </xdr:cNvPr>
          <xdr:cNvSpPr txBox="1"/>
        </xdr:nvSpPr>
        <xdr:spPr>
          <a:xfrm>
            <a:off x="6390967" y="3125372"/>
            <a:ext cx="1515806" cy="271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B60C7E-EC18-4637-9685-AA598C10CBD1}" type="TxLink">
              <a:rPr lang="en-US" sz="1100" b="0" i="0" u="none" strike="noStrike">
                <a:solidFill>
                  <a:srgbClr val="FFFFFF"/>
                </a:solidFill>
                <a:latin typeface="Calibri"/>
                <a:cs typeface="Calibri"/>
              </a:rPr>
              <a:t>Russia</a:t>
            </a:fld>
            <a:endParaRPr lang="es-MX" sz="1800">
              <a:solidFill>
                <a:schemeClr val="bg1"/>
              </a:solidFill>
              <a:latin typeface="AVENIR"/>
            </a:endParaRPr>
          </a:p>
        </xdr:txBody>
      </xdr:sp>
      <xdr:sp macro="" textlink="Pivotable!O12">
        <xdr:nvSpPr>
          <xdr:cNvPr id="68" name="CuadroTexto 27">
            <a:extLst>
              <a:ext uri="{FF2B5EF4-FFF2-40B4-BE49-F238E27FC236}">
                <a16:creationId xmlns:a16="http://schemas.microsoft.com/office/drawing/2014/main" id="{041C2329-DE71-21B6-AF79-7A207243480E}"/>
              </a:ext>
            </a:extLst>
          </xdr:cNvPr>
          <xdr:cNvSpPr txBox="1"/>
        </xdr:nvSpPr>
        <xdr:spPr>
          <a:xfrm>
            <a:off x="6158601" y="3270568"/>
            <a:ext cx="1318012" cy="351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6682078-3AD7-42E0-A03A-C9CA73BD9470}" type="TxLink">
              <a:rPr lang="en-US" sz="1600" b="0" i="0" u="none" strike="noStrike">
                <a:solidFill>
                  <a:srgbClr val="FFFFFF"/>
                </a:solidFill>
                <a:latin typeface="Calibri"/>
                <a:cs typeface="Calibri"/>
              </a:rPr>
              <a:t> $112,620 </a:t>
            </a:fld>
            <a:endParaRPr lang="es-MX" sz="4000">
              <a:solidFill>
                <a:schemeClr val="bg1"/>
              </a:solidFill>
              <a:latin typeface="AVENIR"/>
            </a:endParaRPr>
          </a:p>
        </xdr:txBody>
      </xdr:sp>
    </xdr:grpSp>
    <xdr:clientData/>
  </xdr:twoCellAnchor>
  <xdr:twoCellAnchor>
    <xdr:from>
      <xdr:col>13</xdr:col>
      <xdr:colOff>670917</xdr:colOff>
      <xdr:row>17</xdr:row>
      <xdr:rowOff>178768</xdr:rowOff>
    </xdr:from>
    <xdr:to>
      <xdr:col>16</xdr:col>
      <xdr:colOff>46158</xdr:colOff>
      <xdr:row>20</xdr:row>
      <xdr:rowOff>102265</xdr:rowOff>
    </xdr:to>
    <xdr:grpSp>
      <xdr:nvGrpSpPr>
        <xdr:cNvPr id="69" name="Group 68">
          <a:extLst>
            <a:ext uri="{FF2B5EF4-FFF2-40B4-BE49-F238E27FC236}">
              <a16:creationId xmlns:a16="http://schemas.microsoft.com/office/drawing/2014/main" id="{21C241C4-8200-4555-A8DF-928784CD6A83}"/>
            </a:ext>
          </a:extLst>
        </xdr:cNvPr>
        <xdr:cNvGrpSpPr/>
      </xdr:nvGrpSpPr>
      <xdr:grpSpPr>
        <a:xfrm>
          <a:off x="10576917" y="3417268"/>
          <a:ext cx="1661241" cy="494997"/>
          <a:chOff x="6063226" y="3125372"/>
          <a:chExt cx="1648951" cy="507287"/>
        </a:xfrm>
      </xdr:grpSpPr>
      <xdr:sp macro="" textlink="">
        <xdr:nvSpPr>
          <xdr:cNvPr id="70" name="Rectángulo: esquinas redondeadas 1">
            <a:extLst>
              <a:ext uri="{FF2B5EF4-FFF2-40B4-BE49-F238E27FC236}">
                <a16:creationId xmlns:a16="http://schemas.microsoft.com/office/drawing/2014/main" id="{48136A9A-A57D-7F26-EA15-9B8F4D09647B}"/>
              </a:ext>
            </a:extLst>
          </xdr:cNvPr>
          <xdr:cNvSpPr/>
        </xdr:nvSpPr>
        <xdr:spPr>
          <a:xfrm>
            <a:off x="6063226" y="3152872"/>
            <a:ext cx="1254106" cy="479787"/>
          </a:xfrm>
          <a:prstGeom prst="roundRect">
            <a:avLst/>
          </a:prstGeom>
          <a:solidFill>
            <a:srgbClr val="070E0A"/>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Pivotable!M13">
        <xdr:nvSpPr>
          <xdr:cNvPr id="71" name="CuadroTexto 60">
            <a:extLst>
              <a:ext uri="{FF2B5EF4-FFF2-40B4-BE49-F238E27FC236}">
                <a16:creationId xmlns:a16="http://schemas.microsoft.com/office/drawing/2014/main" id="{A616DA22-F543-20A7-C251-CC84AE675421}"/>
              </a:ext>
            </a:extLst>
          </xdr:cNvPr>
          <xdr:cNvSpPr txBox="1"/>
        </xdr:nvSpPr>
        <xdr:spPr>
          <a:xfrm>
            <a:off x="6196371" y="3125372"/>
            <a:ext cx="1515806" cy="271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2E0F630-4907-4772-96D5-8D54ABD82564}" type="TxLink">
              <a:rPr lang="en-US" sz="1100" b="0" i="0" u="none" strike="noStrike">
                <a:solidFill>
                  <a:srgbClr val="FFFFFF"/>
                </a:solidFill>
                <a:latin typeface="Calibri"/>
                <a:cs typeface="Calibri"/>
              </a:rPr>
              <a:t>United Kingdom</a:t>
            </a:fld>
            <a:endParaRPr lang="es-MX" sz="1800">
              <a:solidFill>
                <a:schemeClr val="bg1"/>
              </a:solidFill>
              <a:latin typeface="AVENIR"/>
            </a:endParaRPr>
          </a:p>
        </xdr:txBody>
      </xdr:sp>
      <xdr:sp macro="" textlink="Pivotable!O13">
        <xdr:nvSpPr>
          <xdr:cNvPr id="72" name="CuadroTexto 27">
            <a:extLst>
              <a:ext uri="{FF2B5EF4-FFF2-40B4-BE49-F238E27FC236}">
                <a16:creationId xmlns:a16="http://schemas.microsoft.com/office/drawing/2014/main" id="{EC912069-E9C3-B4BE-1657-D7376C7A70BF}"/>
              </a:ext>
            </a:extLst>
          </xdr:cNvPr>
          <xdr:cNvSpPr txBox="1"/>
        </xdr:nvSpPr>
        <xdr:spPr>
          <a:xfrm>
            <a:off x="6158601" y="3270568"/>
            <a:ext cx="1318012" cy="351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62E05DB-69A8-46A8-9334-24ED80E8DA4E}" type="TxLink">
              <a:rPr lang="en-US" sz="1600" b="0" i="0" u="none" strike="noStrike">
                <a:solidFill>
                  <a:srgbClr val="FFFFFF"/>
                </a:solidFill>
                <a:latin typeface="Calibri"/>
                <a:cs typeface="Calibri"/>
              </a:rPr>
              <a:t> $106,948 </a:t>
            </a:fld>
            <a:endParaRPr lang="es-MX" sz="4000">
              <a:solidFill>
                <a:schemeClr val="bg1"/>
              </a:solidFill>
              <a:latin typeface="AVENIR"/>
            </a:endParaRPr>
          </a:p>
        </xdr:txBody>
      </xdr:sp>
    </xdr:grpSp>
    <xdr:clientData/>
  </xdr:twoCellAnchor>
  <xdr:twoCellAnchor>
    <xdr:from>
      <xdr:col>10</xdr:col>
      <xdr:colOff>578740</xdr:colOff>
      <xdr:row>32</xdr:row>
      <xdr:rowOff>66105</xdr:rowOff>
    </xdr:from>
    <xdr:to>
      <xdr:col>13</xdr:col>
      <xdr:colOff>148578</xdr:colOff>
      <xdr:row>34</xdr:row>
      <xdr:rowOff>184199</xdr:rowOff>
    </xdr:to>
    <xdr:grpSp>
      <xdr:nvGrpSpPr>
        <xdr:cNvPr id="73" name="Group 72">
          <a:extLst>
            <a:ext uri="{FF2B5EF4-FFF2-40B4-BE49-F238E27FC236}">
              <a16:creationId xmlns:a16="http://schemas.microsoft.com/office/drawing/2014/main" id="{336B71BE-1FD1-4CC6-AD34-C6289205DBCF}"/>
            </a:ext>
          </a:extLst>
        </xdr:cNvPr>
        <xdr:cNvGrpSpPr/>
      </xdr:nvGrpSpPr>
      <xdr:grpSpPr>
        <a:xfrm>
          <a:off x="8198740" y="6162105"/>
          <a:ext cx="1855838" cy="499094"/>
          <a:chOff x="6063226" y="3125372"/>
          <a:chExt cx="1843548" cy="507287"/>
        </a:xfrm>
      </xdr:grpSpPr>
      <xdr:sp macro="" textlink="">
        <xdr:nvSpPr>
          <xdr:cNvPr id="74" name="Rectángulo: esquinas redondeadas 1">
            <a:extLst>
              <a:ext uri="{FF2B5EF4-FFF2-40B4-BE49-F238E27FC236}">
                <a16:creationId xmlns:a16="http://schemas.microsoft.com/office/drawing/2014/main" id="{5AD5859B-F7AA-C7B4-1F93-14218BE68E80}"/>
              </a:ext>
            </a:extLst>
          </xdr:cNvPr>
          <xdr:cNvSpPr/>
        </xdr:nvSpPr>
        <xdr:spPr>
          <a:xfrm>
            <a:off x="6063226" y="3152872"/>
            <a:ext cx="1254106" cy="479787"/>
          </a:xfrm>
          <a:prstGeom prst="roundRect">
            <a:avLst/>
          </a:prstGeom>
          <a:solidFill>
            <a:srgbClr val="070E0A"/>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Pivotable!M15">
        <xdr:nvSpPr>
          <xdr:cNvPr id="75" name="CuadroTexto 60">
            <a:extLst>
              <a:ext uri="{FF2B5EF4-FFF2-40B4-BE49-F238E27FC236}">
                <a16:creationId xmlns:a16="http://schemas.microsoft.com/office/drawing/2014/main" id="{F9E0A301-3D99-AB02-9EB9-F95A5D849BF2}"/>
              </a:ext>
            </a:extLst>
          </xdr:cNvPr>
          <xdr:cNvSpPr txBox="1"/>
        </xdr:nvSpPr>
        <xdr:spPr>
          <a:xfrm>
            <a:off x="6390968" y="3125372"/>
            <a:ext cx="1515806" cy="268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E34E99-900D-4358-8295-B37443E79094}" type="TxLink">
              <a:rPr lang="en-US" sz="1100" b="0" i="0" u="none" strike="noStrike">
                <a:solidFill>
                  <a:srgbClr val="FFFFFF"/>
                </a:solidFill>
                <a:latin typeface="Calibri"/>
                <a:cs typeface="Calibri"/>
              </a:rPr>
              <a:t>Brazil</a:t>
            </a:fld>
            <a:endParaRPr lang="es-MX" sz="1800">
              <a:solidFill>
                <a:schemeClr val="bg1"/>
              </a:solidFill>
              <a:latin typeface="AVENIR"/>
            </a:endParaRPr>
          </a:p>
        </xdr:txBody>
      </xdr:sp>
      <xdr:sp macro="" textlink="Pivotable!O15">
        <xdr:nvSpPr>
          <xdr:cNvPr id="76" name="CuadroTexto 27">
            <a:extLst>
              <a:ext uri="{FF2B5EF4-FFF2-40B4-BE49-F238E27FC236}">
                <a16:creationId xmlns:a16="http://schemas.microsoft.com/office/drawing/2014/main" id="{CE05B80B-523D-08DA-F209-A1B69135DF8A}"/>
              </a:ext>
            </a:extLst>
          </xdr:cNvPr>
          <xdr:cNvSpPr txBox="1"/>
        </xdr:nvSpPr>
        <xdr:spPr>
          <a:xfrm>
            <a:off x="6158601" y="3270568"/>
            <a:ext cx="1318012" cy="348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3DDBA74-AE57-43CA-A154-7DF3A27A4771}" type="TxLink">
              <a:rPr lang="en-US" sz="1600" b="0" i="0" u="none" strike="noStrike">
                <a:solidFill>
                  <a:srgbClr val="FFFFFF"/>
                </a:solidFill>
                <a:latin typeface="Calibri"/>
                <a:cs typeface="Calibri"/>
              </a:rPr>
              <a:t> $62,240 </a:t>
            </a:fld>
            <a:endParaRPr lang="es-MX" sz="4000">
              <a:solidFill>
                <a:schemeClr val="bg1"/>
              </a:solidFill>
              <a:latin typeface="AVENIR"/>
            </a:endParaRPr>
          </a:p>
        </xdr:txBody>
      </xdr:sp>
    </xdr:grpSp>
    <xdr:clientData/>
  </xdr:twoCellAnchor>
  <xdr:twoCellAnchor>
    <xdr:from>
      <xdr:col>15</xdr:col>
      <xdr:colOff>148578</xdr:colOff>
      <xdr:row>25</xdr:row>
      <xdr:rowOff>45624</xdr:rowOff>
    </xdr:from>
    <xdr:to>
      <xdr:col>17</xdr:col>
      <xdr:colOff>466077</xdr:colOff>
      <xdr:row>28</xdr:row>
      <xdr:rowOff>8839</xdr:rowOff>
    </xdr:to>
    <xdr:grpSp>
      <xdr:nvGrpSpPr>
        <xdr:cNvPr id="77" name="Group 76">
          <a:extLst>
            <a:ext uri="{FF2B5EF4-FFF2-40B4-BE49-F238E27FC236}">
              <a16:creationId xmlns:a16="http://schemas.microsoft.com/office/drawing/2014/main" id="{16B68A08-FC1B-427A-9AB3-1605EDE58FAD}"/>
            </a:ext>
          </a:extLst>
        </xdr:cNvPr>
        <xdr:cNvGrpSpPr/>
      </xdr:nvGrpSpPr>
      <xdr:grpSpPr>
        <a:xfrm>
          <a:off x="11578578" y="4808124"/>
          <a:ext cx="1841499" cy="534715"/>
          <a:chOff x="6063226" y="3125372"/>
          <a:chExt cx="1833306" cy="547188"/>
        </a:xfrm>
      </xdr:grpSpPr>
      <xdr:sp macro="" textlink="">
        <xdr:nvSpPr>
          <xdr:cNvPr id="78" name="Rectángulo: esquinas redondeadas 1">
            <a:extLst>
              <a:ext uri="{FF2B5EF4-FFF2-40B4-BE49-F238E27FC236}">
                <a16:creationId xmlns:a16="http://schemas.microsoft.com/office/drawing/2014/main" id="{3A93C692-32C6-9209-8CE5-18D02A8CF2A7}"/>
              </a:ext>
            </a:extLst>
          </xdr:cNvPr>
          <xdr:cNvSpPr/>
        </xdr:nvSpPr>
        <xdr:spPr>
          <a:xfrm>
            <a:off x="6063226" y="3152872"/>
            <a:ext cx="1254106" cy="479787"/>
          </a:xfrm>
          <a:prstGeom prst="roundRect">
            <a:avLst/>
          </a:prstGeom>
          <a:solidFill>
            <a:srgbClr val="070E0A"/>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sp macro="" textlink="Pivotable!M10">
        <xdr:nvSpPr>
          <xdr:cNvPr id="79" name="CuadroTexto 60">
            <a:extLst>
              <a:ext uri="{FF2B5EF4-FFF2-40B4-BE49-F238E27FC236}">
                <a16:creationId xmlns:a16="http://schemas.microsoft.com/office/drawing/2014/main" id="{2884853B-54CF-74AE-055B-96F06446DA42}"/>
              </a:ext>
            </a:extLst>
          </xdr:cNvPr>
          <xdr:cNvSpPr txBox="1"/>
        </xdr:nvSpPr>
        <xdr:spPr>
          <a:xfrm>
            <a:off x="6380726" y="3125372"/>
            <a:ext cx="1515806" cy="2707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1E312D8-A8DC-4A26-B54B-CB07E7EDD15C}" type="TxLink">
              <a:rPr lang="en-US" sz="1100" b="0" i="0" u="none" strike="noStrike">
                <a:solidFill>
                  <a:srgbClr val="FFFFFF"/>
                </a:solidFill>
                <a:latin typeface="Calibri"/>
                <a:cs typeface="Calibri"/>
              </a:rPr>
              <a:t>Egypt</a:t>
            </a:fld>
            <a:endParaRPr lang="es-MX" sz="1800">
              <a:solidFill>
                <a:schemeClr val="bg1"/>
              </a:solidFill>
              <a:latin typeface="AVENIR"/>
            </a:endParaRPr>
          </a:p>
        </xdr:txBody>
      </xdr:sp>
      <xdr:sp macro="" textlink="Pivotable!O10">
        <xdr:nvSpPr>
          <xdr:cNvPr id="80" name="CuadroTexto 27">
            <a:extLst>
              <a:ext uri="{FF2B5EF4-FFF2-40B4-BE49-F238E27FC236}">
                <a16:creationId xmlns:a16="http://schemas.microsoft.com/office/drawing/2014/main" id="{66C9D0EF-ECE4-D555-305F-B95D813E8054}"/>
              </a:ext>
            </a:extLst>
          </xdr:cNvPr>
          <xdr:cNvSpPr txBox="1"/>
        </xdr:nvSpPr>
        <xdr:spPr>
          <a:xfrm>
            <a:off x="6107391" y="3321778"/>
            <a:ext cx="1318012" cy="35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FB532DA-BD4E-4B9B-86A4-704EA06ADE77}" type="TxLink">
              <a:rPr lang="en-US" sz="1600" b="0" i="0" u="none" strike="noStrike">
                <a:solidFill>
                  <a:srgbClr val="FFFFFF"/>
                </a:solidFill>
                <a:latin typeface="Calibri"/>
                <a:cs typeface="Calibri"/>
              </a:rPr>
              <a:t> $190,380 </a:t>
            </a:fld>
            <a:endParaRPr lang="es-MX" sz="4000">
              <a:solidFill>
                <a:schemeClr val="bg1"/>
              </a:solidFill>
              <a:latin typeface="AVENIR"/>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tro Oropeza" refreshedDate="44653.968999421297" createdVersion="7" refreshedVersion="7" minRefreshableVersion="3" recordCount="30" xr:uid="{7D88ED5C-39EF-4679-B225-9AA0241EC456}">
  <cacheSource type="worksheet">
    <worksheetSource name="Tabla1"/>
  </cacheSource>
  <cacheFields count="4">
    <cacheField name="Year+DA1:D31"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2086429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BE7DB-600C-43AA-8544-2ECE6A76C3B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Q9:R10" firstHeaderRow="0" firstDataRow="1" firstDataCol="0"/>
  <pivotFields count="4">
    <pivotField showAll="0">
      <items count="6">
        <item h="1" x="0"/>
        <item h="1" x="1"/>
        <item h="1" x="2"/>
        <item h="1" x="3"/>
        <item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1"/>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3D2F4-E0CA-447D-8535-3CEC41C00EEC}"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9:E16" firstHeaderRow="0" firstDataRow="1" firstDataCol="1"/>
  <pivotFields count="4">
    <pivotField showAll="0">
      <items count="6">
        <item h="1" x="0"/>
        <item h="1" x="1"/>
        <item h="1" x="2"/>
        <item h="1" x="3"/>
        <item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DA1_D31" xr10:uid="{85683A81-2996-46A2-AC03-30E0D03CE95D}" sourceName="Year+DA1:D31">
  <pivotTables>
    <pivotTable tabId="7" name="PivotTable1"/>
    <pivotTable tabId="7" name="PivotTable2"/>
  </pivotTables>
  <data>
    <tabular pivotCacheId="2086429980">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DA1:D31 1" xr10:uid="{02035CF8-909A-4A1F-88E4-A453EFCB87B5}" cache="Slicer_Year_DA1_D31" caption="Year+DA1:D31" columnCount="5" showCaption="0" style="SlicerStyleDark3"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DA1:D31" xr10:uid="{ED1DC1F2-6750-4B13-8D51-90D30280152D}" cache="Slicer_Year_DA1_D31" caption="Year+DA1:D31" columnCount="5" showCaption="0" style="SlicerStyleDark3"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AB3DD-ABD3-41A7-99FD-BF37F6639E40}" name="Tabla1" displayName="Tabla1" ref="A1:D31" totalsRowShown="0" headerRowDxfId="4">
  <autoFilter ref="A1:D31" xr:uid="{B49AB3DD-ABD3-41A7-99FD-BF37F6639E40}"/>
  <tableColumns count="4">
    <tableColumn id="1" xr3:uid="{8A88A54F-9987-407C-8E0E-7DD25155202B}" name="Year+DA1:D31" dataDxfId="3"/>
    <tableColumn id="2" xr3:uid="{AE0EACD3-4C30-4C4A-A694-06E4ED79B76E}" name="Country" dataDxfId="2"/>
    <tableColumn id="3" xr3:uid="{D9C1FA8E-2082-42F2-A863-153C12279CC5}" name="Amount" dataDxfId="1"/>
    <tableColumn id="4" xr3:uid="{1C70060D-D4FF-45E7-8B8D-402F9FEA5B69}" name="Targe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hyperlink" Target="mailto:jetrojackof@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FFEF-096C-4114-8886-A9F971A16544}">
  <sheetPr>
    <tabColor theme="9" tint="-0.499984740745262"/>
  </sheetPr>
  <dimension ref="C7:X16"/>
  <sheetViews>
    <sheetView topLeftCell="A4" workbookViewId="0">
      <selection activeCell="F7" sqref="F7"/>
    </sheetView>
  </sheetViews>
  <sheetFormatPr defaultColWidth="9.140625" defaultRowHeight="15" x14ac:dyDescent="0.25"/>
  <cols>
    <col min="1" max="1" width="15.42578125" bestFit="1" customWidth="1"/>
    <col min="2" max="2" width="14.85546875" bestFit="1" customWidth="1"/>
    <col min="3" max="3" width="15.42578125" bestFit="1" customWidth="1"/>
    <col min="4" max="4" width="14.85546875" bestFit="1" customWidth="1"/>
    <col min="5" max="5" width="15.85546875" bestFit="1" customWidth="1"/>
    <col min="6" max="9" width="15.7109375" style="10" customWidth="1"/>
    <col min="12" max="12" width="14.28515625" bestFit="1" customWidth="1"/>
    <col min="13" max="13" width="15.42578125" bestFit="1" customWidth="1"/>
    <col min="15" max="15" width="14.85546875" bestFit="1" customWidth="1"/>
    <col min="17" max="17" width="14.85546875" bestFit="1" customWidth="1"/>
    <col min="18" max="18" width="13.28515625" bestFit="1" customWidth="1"/>
    <col min="20" max="20" width="21.140625" bestFit="1" customWidth="1"/>
    <col min="21" max="21" width="6.5703125" bestFit="1" customWidth="1"/>
  </cols>
  <sheetData>
    <row r="7" spans="3:24" x14ac:dyDescent="0.25">
      <c r="L7" s="19" t="s">
        <v>12</v>
      </c>
    </row>
    <row r="8" spans="3:24" x14ac:dyDescent="0.25">
      <c r="L8" s="16">
        <f>GETPIVOTDATA("Sum of Amount",$C$9)</f>
        <v>644384</v>
      </c>
    </row>
    <row r="9" spans="3:24" x14ac:dyDescent="0.25">
      <c r="C9" s="6" t="s">
        <v>20</v>
      </c>
      <c r="D9" s="10" t="s">
        <v>10</v>
      </c>
      <c r="E9" s="10" t="s">
        <v>11</v>
      </c>
      <c r="G9" s="25"/>
      <c r="H9" s="26" t="s">
        <v>18</v>
      </c>
      <c r="I9" s="27" t="s">
        <v>19</v>
      </c>
      <c r="Q9" s="10" t="s">
        <v>10</v>
      </c>
      <c r="R9" s="10" t="s">
        <v>13</v>
      </c>
      <c r="T9" s="17" t="s">
        <v>14</v>
      </c>
      <c r="U9" s="17" t="s">
        <v>15</v>
      </c>
      <c r="W9" t="s">
        <v>16</v>
      </c>
      <c r="X9" t="s">
        <v>17</v>
      </c>
    </row>
    <row r="10" spans="3:24" x14ac:dyDescent="0.25">
      <c r="C10" s="7" t="s">
        <v>7</v>
      </c>
      <c r="D10" s="8">
        <v>62240</v>
      </c>
      <c r="E10" s="9">
        <v>9.6588369667775731E-2</v>
      </c>
      <c r="F10" s="9"/>
      <c r="G10" s="14" t="s">
        <v>7</v>
      </c>
      <c r="H10" s="28"/>
      <c r="I10" s="29"/>
      <c r="M10" s="22" t="s">
        <v>3</v>
      </c>
      <c r="N10" s="23">
        <f t="shared" ref="N10:N15" si="0">IFERROR(VLOOKUP(M10,C:E,3,0),"")</f>
        <v>0.29544495207826388</v>
      </c>
      <c r="O10" s="24">
        <f>VLOOKUP(M10,C4:D17,2,0)</f>
        <v>190380</v>
      </c>
      <c r="Q10" s="8">
        <v>644384</v>
      </c>
      <c r="R10" s="8">
        <v>880249.08000000007</v>
      </c>
      <c r="T10" s="18">
        <f>100%-U10</f>
        <v>0.26795265721834105</v>
      </c>
      <c r="U10" s="13">
        <f>GETPIVOTDATA("Sum of Amount",$Q$9)/GETPIVOTDATA("Sum of Target",$Q$9)</f>
        <v>0.73204734278165895</v>
      </c>
      <c r="W10">
        <v>0</v>
      </c>
      <c r="X10">
        <v>1</v>
      </c>
    </row>
    <row r="11" spans="3:24" x14ac:dyDescent="0.25">
      <c r="C11" s="7" t="s">
        <v>8</v>
      </c>
      <c r="D11" s="8">
        <v>62256</v>
      </c>
      <c r="E11" s="9">
        <v>9.6613199582857426E-2</v>
      </c>
      <c r="F11" s="9"/>
      <c r="G11" s="14" t="s">
        <v>8</v>
      </c>
      <c r="H11" s="28"/>
      <c r="I11" s="29"/>
      <c r="M11" s="22" t="s">
        <v>4</v>
      </c>
      <c r="N11" s="23">
        <f t="shared" si="0"/>
        <v>0.17061255400506531</v>
      </c>
      <c r="O11" s="24">
        <f t="shared" ref="O11:O15" si="1">VLOOKUP(M11,C5:D18,2,0)</f>
        <v>109940</v>
      </c>
      <c r="W11" s="20">
        <f>SIN(T10*2*PI())</f>
        <v>0.99364483721177543</v>
      </c>
      <c r="X11">
        <f>COS(U10*2*PI())</f>
        <v>-0.11256081681644099</v>
      </c>
    </row>
    <row r="12" spans="3:24" x14ac:dyDescent="0.25">
      <c r="C12" s="7" t="s">
        <v>3</v>
      </c>
      <c r="D12" s="8">
        <v>190380</v>
      </c>
      <c r="E12" s="9">
        <v>0.29544495207826388</v>
      </c>
      <c r="F12" s="9"/>
      <c r="G12" s="14" t="s">
        <v>3</v>
      </c>
      <c r="H12" s="28"/>
      <c r="I12" s="29"/>
      <c r="M12" s="22" t="s">
        <v>5</v>
      </c>
      <c r="N12" s="23">
        <f t="shared" si="0"/>
        <v>0.17477156478124845</v>
      </c>
      <c r="O12" s="24">
        <f t="shared" si="1"/>
        <v>112620</v>
      </c>
    </row>
    <row r="13" spans="3:24" x14ac:dyDescent="0.25">
      <c r="C13" s="7" t="s">
        <v>5</v>
      </c>
      <c r="D13" s="8">
        <v>112620</v>
      </c>
      <c r="E13" s="9">
        <v>0.17477156478124845</v>
      </c>
      <c r="F13" s="9"/>
      <c r="G13" s="14" t="s">
        <v>5</v>
      </c>
      <c r="H13" s="28"/>
      <c r="I13" s="29"/>
      <c r="M13" s="22" t="s">
        <v>6</v>
      </c>
      <c r="N13" s="23">
        <f t="shared" si="0"/>
        <v>0.1659693598847892</v>
      </c>
      <c r="O13" s="24">
        <f t="shared" si="1"/>
        <v>106948</v>
      </c>
    </row>
    <row r="14" spans="3:24" x14ac:dyDescent="0.25">
      <c r="C14" s="7" t="s">
        <v>6</v>
      </c>
      <c r="D14" s="8">
        <v>106948</v>
      </c>
      <c r="E14" s="9">
        <v>0.1659693598847892</v>
      </c>
      <c r="F14" s="9"/>
      <c r="G14" s="14" t="s">
        <v>6</v>
      </c>
      <c r="H14" s="28"/>
      <c r="I14" s="29"/>
      <c r="M14" s="22" t="s">
        <v>8</v>
      </c>
      <c r="N14" s="23">
        <f t="shared" si="0"/>
        <v>9.6613199582857426E-2</v>
      </c>
      <c r="O14" s="24">
        <f t="shared" si="1"/>
        <v>62256</v>
      </c>
    </row>
    <row r="15" spans="3:24" x14ac:dyDescent="0.25">
      <c r="C15" s="7" t="s">
        <v>4</v>
      </c>
      <c r="D15" s="8">
        <v>109940</v>
      </c>
      <c r="E15" s="9">
        <v>0.17061255400506531</v>
      </c>
      <c r="F15" s="9"/>
      <c r="G15" s="15" t="s">
        <v>4</v>
      </c>
      <c r="H15" s="30"/>
      <c r="I15" s="31"/>
      <c r="M15" s="22" t="s">
        <v>7</v>
      </c>
      <c r="N15" s="23">
        <f t="shared" si="0"/>
        <v>9.6588369667775731E-2</v>
      </c>
      <c r="O15" s="24">
        <f t="shared" si="1"/>
        <v>62240</v>
      </c>
    </row>
    <row r="16" spans="3:24" x14ac:dyDescent="0.25">
      <c r="C16" s="7" t="s">
        <v>21</v>
      </c>
      <c r="D16" s="8">
        <v>644384</v>
      </c>
      <c r="E16" s="9">
        <v>1</v>
      </c>
      <c r="F16" s="9"/>
      <c r="G16" s="9"/>
      <c r="H16" s="9"/>
      <c r="I16" s="9"/>
    </row>
  </sheetData>
  <sortState xmlns:xlrd2="http://schemas.microsoft.com/office/spreadsheetml/2017/richdata2" ref="M10:N15">
    <sortCondition descending="1" ref="N10:N15"/>
  </sortState>
  <pageMargins left="0.7" right="0.7" top="0.75" bottom="0.75" header="0.3" footer="0.3"/>
  <pageSetup orientation="portrait" verticalDpi="3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00FC-1ACD-4013-8694-FBD500BD68C1}">
  <sheetPr>
    <tabColor theme="2" tint="-0.89999084444715716"/>
  </sheetPr>
  <dimension ref="G1:AA44"/>
  <sheetViews>
    <sheetView showGridLines="0" tabSelected="1" topLeftCell="A4" zoomScale="70" zoomScaleNormal="70" workbookViewId="0">
      <selection activeCell="X11" sqref="X11"/>
    </sheetView>
  </sheetViews>
  <sheetFormatPr defaultColWidth="11.42578125" defaultRowHeight="15" x14ac:dyDescent="0.25"/>
  <cols>
    <col min="1" max="16384" width="11.42578125" style="12"/>
  </cols>
  <sheetData>
    <row r="1" spans="7:27" s="32" customFormat="1" x14ac:dyDescent="0.25">
      <c r="W1" s="33" t="s">
        <v>22</v>
      </c>
      <c r="X1" s="34"/>
      <c r="Y1" s="34"/>
      <c r="Z1" s="34"/>
      <c r="AA1" s="34"/>
    </row>
    <row r="2" spans="7:27" s="32" customFormat="1" x14ac:dyDescent="0.25">
      <c r="W2" s="34"/>
      <c r="X2" s="34"/>
      <c r="Y2" s="34"/>
      <c r="Z2" s="34"/>
      <c r="AA2" s="34"/>
    </row>
    <row r="10" spans="7:27" x14ac:dyDescent="0.25">
      <c r="G10" s="21"/>
      <c r="H10" s="21"/>
      <c r="I10" s="21"/>
      <c r="J10" s="21"/>
      <c r="K10" s="21"/>
      <c r="L10" s="21"/>
      <c r="M10" s="21"/>
      <c r="N10" s="21"/>
      <c r="O10" s="21"/>
      <c r="P10" s="21"/>
      <c r="Q10" s="21"/>
      <c r="R10" s="21"/>
      <c r="S10" s="21"/>
      <c r="T10" s="21"/>
      <c r="U10" s="21"/>
    </row>
    <row r="11" spans="7:27" x14ac:dyDescent="0.25">
      <c r="G11" s="21"/>
      <c r="H11" s="21"/>
      <c r="I11" s="21"/>
      <c r="J11" s="21"/>
      <c r="K11" s="21"/>
      <c r="L11" s="21"/>
      <c r="M11" s="21"/>
      <c r="N11" s="21"/>
      <c r="O11" s="21"/>
      <c r="P11" s="21"/>
      <c r="Q11" s="21"/>
      <c r="R11" s="21"/>
      <c r="S11" s="21"/>
      <c r="T11" s="21"/>
      <c r="U11" s="21"/>
    </row>
    <row r="12" spans="7:27" x14ac:dyDescent="0.25">
      <c r="G12" s="21"/>
      <c r="H12" s="21"/>
      <c r="I12" s="21"/>
      <c r="J12" s="21"/>
      <c r="K12" s="21"/>
      <c r="L12" s="21"/>
      <c r="M12" s="21"/>
      <c r="N12" s="21"/>
      <c r="O12" s="21"/>
      <c r="P12" s="21"/>
      <c r="Q12" s="21"/>
      <c r="R12" s="21"/>
      <c r="S12" s="21"/>
      <c r="T12" s="21"/>
      <c r="U12" s="21"/>
    </row>
    <row r="13" spans="7:27" x14ac:dyDescent="0.25">
      <c r="G13" s="21"/>
      <c r="H13" s="21"/>
      <c r="I13" s="21"/>
      <c r="J13" s="21"/>
      <c r="K13" s="21"/>
      <c r="L13" s="21"/>
      <c r="M13" s="21"/>
      <c r="N13" s="21"/>
      <c r="O13" s="21"/>
      <c r="P13" s="21"/>
      <c r="Q13" s="21"/>
      <c r="R13" s="21"/>
      <c r="S13" s="21"/>
      <c r="T13" s="21"/>
      <c r="U13" s="21"/>
    </row>
    <row r="14" spans="7:27" x14ac:dyDescent="0.25">
      <c r="G14" s="21"/>
      <c r="H14" s="21"/>
      <c r="I14" s="21"/>
      <c r="J14" s="21"/>
      <c r="K14" s="21"/>
      <c r="L14" s="21"/>
      <c r="M14" s="21"/>
      <c r="N14" s="21"/>
      <c r="O14" s="21"/>
      <c r="P14" s="21"/>
      <c r="Q14" s="21"/>
      <c r="R14" s="21"/>
      <c r="S14" s="21"/>
      <c r="T14" s="21"/>
      <c r="U14" s="21"/>
    </row>
    <row r="15" spans="7:27" x14ac:dyDescent="0.25">
      <c r="G15" s="21"/>
      <c r="H15" s="21"/>
      <c r="I15" s="21"/>
      <c r="J15" s="21"/>
      <c r="K15" s="21"/>
      <c r="L15" s="21"/>
      <c r="M15" s="21"/>
      <c r="N15" s="21"/>
      <c r="O15" s="21"/>
      <c r="P15" s="21"/>
      <c r="Q15" s="21"/>
      <c r="R15" s="21"/>
      <c r="S15" s="21"/>
      <c r="T15" s="21"/>
      <c r="U15" s="21"/>
    </row>
    <row r="16" spans="7:27" x14ac:dyDescent="0.25">
      <c r="G16" s="21"/>
      <c r="H16" s="21"/>
      <c r="I16" s="21"/>
      <c r="J16" s="21"/>
      <c r="K16" s="21"/>
      <c r="L16" s="21"/>
      <c r="M16" s="21"/>
      <c r="N16" s="21"/>
      <c r="O16" s="21"/>
      <c r="P16" s="21"/>
      <c r="Q16" s="21"/>
      <c r="R16" s="21"/>
      <c r="S16" s="21"/>
      <c r="T16" s="21"/>
      <c r="U16" s="21"/>
    </row>
    <row r="17" spans="7:21" x14ac:dyDescent="0.25">
      <c r="G17" s="21"/>
      <c r="H17" s="21"/>
      <c r="I17" s="21"/>
      <c r="J17" s="21"/>
      <c r="K17" s="21"/>
      <c r="L17" s="21"/>
      <c r="M17" s="21"/>
      <c r="N17" s="21"/>
      <c r="O17" s="21"/>
      <c r="P17" s="21"/>
      <c r="Q17" s="21"/>
      <c r="R17" s="21"/>
      <c r="S17" s="21"/>
      <c r="T17" s="21"/>
      <c r="U17" s="21"/>
    </row>
    <row r="18" spans="7:21" x14ac:dyDescent="0.25">
      <c r="G18" s="21"/>
      <c r="H18" s="21"/>
      <c r="I18" s="21"/>
      <c r="J18" s="21"/>
      <c r="K18" s="21"/>
      <c r="L18" s="21"/>
      <c r="M18" s="21"/>
      <c r="N18" s="21"/>
      <c r="O18" s="21"/>
      <c r="P18" s="21"/>
      <c r="Q18" s="21"/>
      <c r="R18" s="21"/>
      <c r="S18" s="21"/>
      <c r="T18" s="21"/>
      <c r="U18" s="21"/>
    </row>
    <row r="19" spans="7:21" x14ac:dyDescent="0.25">
      <c r="G19" s="21"/>
      <c r="H19" s="21"/>
      <c r="I19" s="21"/>
      <c r="J19" s="21"/>
      <c r="K19" s="21"/>
      <c r="L19" s="21"/>
      <c r="M19" s="21"/>
      <c r="N19" s="21"/>
      <c r="O19" s="21"/>
      <c r="P19" s="21"/>
      <c r="Q19" s="21"/>
      <c r="R19" s="21"/>
      <c r="S19" s="21"/>
      <c r="T19" s="21"/>
      <c r="U19" s="21"/>
    </row>
    <row r="20" spans="7:21" x14ac:dyDescent="0.25">
      <c r="G20" s="21"/>
      <c r="H20" s="21"/>
      <c r="I20" s="21"/>
      <c r="J20" s="21"/>
      <c r="K20" s="21"/>
      <c r="L20" s="21"/>
      <c r="M20" s="21"/>
      <c r="N20" s="21"/>
      <c r="O20" s="21"/>
      <c r="P20" s="21"/>
      <c r="Q20" s="21"/>
      <c r="R20" s="21"/>
      <c r="S20" s="21"/>
      <c r="T20" s="21"/>
      <c r="U20" s="21"/>
    </row>
    <row r="21" spans="7:21" x14ac:dyDescent="0.25">
      <c r="G21" s="21"/>
      <c r="H21" s="21"/>
      <c r="I21" s="21"/>
      <c r="J21" s="21"/>
      <c r="K21" s="21"/>
      <c r="L21" s="21"/>
      <c r="M21" s="21"/>
      <c r="N21" s="21"/>
      <c r="O21" s="21"/>
      <c r="P21" s="21"/>
      <c r="Q21" s="21"/>
      <c r="R21" s="21"/>
      <c r="S21" s="21"/>
      <c r="T21" s="21"/>
      <c r="U21" s="21"/>
    </row>
    <row r="22" spans="7:21" x14ac:dyDescent="0.25">
      <c r="G22" s="21"/>
      <c r="H22" s="21"/>
      <c r="I22" s="21"/>
      <c r="J22" s="21"/>
      <c r="K22" s="21"/>
      <c r="L22" s="21"/>
      <c r="M22" s="21"/>
      <c r="N22" s="21"/>
      <c r="O22" s="21"/>
      <c r="P22" s="21"/>
      <c r="Q22" s="21"/>
      <c r="R22" s="21"/>
      <c r="S22" s="21"/>
      <c r="T22" s="21"/>
      <c r="U22" s="21"/>
    </row>
    <row r="23" spans="7:21" x14ac:dyDescent="0.25">
      <c r="G23" s="21"/>
      <c r="H23" s="21"/>
      <c r="I23" s="21"/>
      <c r="J23" s="21"/>
      <c r="K23" s="21"/>
      <c r="L23" s="21"/>
      <c r="M23" s="21"/>
      <c r="N23" s="21"/>
      <c r="O23" s="21"/>
      <c r="P23" s="21"/>
      <c r="Q23" s="21"/>
      <c r="R23" s="21"/>
      <c r="S23" s="21"/>
      <c r="T23" s="21"/>
      <c r="U23" s="21"/>
    </row>
    <row r="24" spans="7:21" x14ac:dyDescent="0.25">
      <c r="G24" s="21"/>
      <c r="H24" s="21"/>
      <c r="I24" s="21"/>
      <c r="J24" s="21"/>
      <c r="K24" s="21"/>
      <c r="L24" s="21"/>
      <c r="M24" s="21"/>
      <c r="N24" s="21"/>
      <c r="O24" s="21"/>
      <c r="P24" s="21"/>
      <c r="Q24" s="21"/>
      <c r="R24" s="21"/>
      <c r="S24" s="21"/>
      <c r="T24" s="21"/>
      <c r="U24" s="21"/>
    </row>
    <row r="25" spans="7:21" x14ac:dyDescent="0.25">
      <c r="G25" s="21"/>
      <c r="H25" s="21"/>
      <c r="I25" s="21"/>
      <c r="J25" s="21"/>
      <c r="K25" s="21"/>
      <c r="L25" s="21"/>
      <c r="M25" s="21"/>
      <c r="N25" s="21"/>
      <c r="O25" s="21"/>
      <c r="P25" s="21"/>
      <c r="Q25" s="21"/>
      <c r="R25" s="21"/>
      <c r="S25" s="21"/>
      <c r="T25" s="21"/>
      <c r="U25" s="21"/>
    </row>
    <row r="26" spans="7:21" x14ac:dyDescent="0.25">
      <c r="G26" s="21"/>
      <c r="H26" s="21"/>
      <c r="I26" s="21"/>
      <c r="J26" s="21"/>
      <c r="K26" s="21"/>
      <c r="L26" s="21"/>
      <c r="M26" s="21"/>
      <c r="N26" s="21"/>
      <c r="O26" s="21"/>
      <c r="P26" s="21"/>
      <c r="Q26" s="21"/>
      <c r="R26" s="21"/>
      <c r="S26" s="21"/>
      <c r="T26" s="21"/>
      <c r="U26" s="21"/>
    </row>
    <row r="27" spans="7:21" x14ac:dyDescent="0.25">
      <c r="G27" s="21"/>
      <c r="H27" s="21"/>
      <c r="I27" s="21"/>
      <c r="J27" s="21"/>
      <c r="K27" s="21"/>
      <c r="L27" s="21"/>
      <c r="M27" s="21"/>
      <c r="N27" s="21"/>
      <c r="O27" s="21"/>
      <c r="P27" s="21"/>
      <c r="Q27" s="21"/>
      <c r="R27" s="21"/>
      <c r="S27" s="21"/>
      <c r="T27" s="21"/>
      <c r="U27" s="21"/>
    </row>
    <row r="28" spans="7:21" x14ac:dyDescent="0.25">
      <c r="G28" s="21"/>
      <c r="H28" s="21"/>
      <c r="I28" s="21"/>
      <c r="J28" s="21"/>
      <c r="K28" s="21"/>
      <c r="L28" s="21"/>
      <c r="M28" s="21"/>
      <c r="N28" s="21"/>
      <c r="O28" s="21"/>
      <c r="P28" s="21"/>
      <c r="Q28" s="21"/>
      <c r="R28" s="21"/>
      <c r="S28" s="21"/>
      <c r="T28" s="21"/>
      <c r="U28" s="21"/>
    </row>
    <row r="29" spans="7:21" x14ac:dyDescent="0.25">
      <c r="G29" s="21"/>
      <c r="H29" s="21"/>
      <c r="I29" s="21"/>
      <c r="J29" s="21"/>
      <c r="K29" s="21"/>
      <c r="L29" s="21"/>
      <c r="M29" s="21"/>
      <c r="N29" s="21"/>
      <c r="O29" s="21"/>
      <c r="P29" s="21"/>
      <c r="Q29" s="21"/>
      <c r="R29" s="21"/>
      <c r="S29" s="21"/>
      <c r="T29" s="21"/>
      <c r="U29" s="21"/>
    </row>
    <row r="30" spans="7:21" x14ac:dyDescent="0.25">
      <c r="G30" s="21"/>
      <c r="H30" s="21"/>
      <c r="I30" s="21"/>
      <c r="J30" s="21"/>
      <c r="K30" s="21"/>
      <c r="L30" s="21"/>
      <c r="M30" s="21"/>
      <c r="N30" s="21"/>
      <c r="O30" s="21"/>
      <c r="P30" s="21"/>
      <c r="Q30" s="21"/>
      <c r="R30" s="21"/>
      <c r="S30" s="21"/>
      <c r="T30" s="21"/>
      <c r="U30" s="21"/>
    </row>
    <row r="31" spans="7:21" x14ac:dyDescent="0.25">
      <c r="G31" s="21"/>
      <c r="H31" s="21"/>
      <c r="I31" s="21"/>
      <c r="J31" s="21"/>
      <c r="K31" s="21"/>
      <c r="L31" s="21"/>
      <c r="M31" s="21"/>
      <c r="N31" s="21"/>
      <c r="O31" s="21"/>
      <c r="P31" s="21"/>
      <c r="Q31" s="21"/>
      <c r="R31" s="21"/>
      <c r="S31" s="21"/>
      <c r="T31" s="21"/>
      <c r="U31" s="21"/>
    </row>
    <row r="32" spans="7:21" x14ac:dyDescent="0.25">
      <c r="G32" s="21"/>
      <c r="H32" s="21"/>
      <c r="I32" s="21"/>
      <c r="J32" s="21"/>
      <c r="K32" s="21"/>
      <c r="L32" s="21"/>
      <c r="M32" s="21"/>
      <c r="N32" s="21"/>
      <c r="O32" s="21"/>
      <c r="P32" s="21"/>
      <c r="Q32" s="21"/>
      <c r="R32" s="21"/>
      <c r="S32" s="21"/>
      <c r="T32" s="21"/>
      <c r="U32" s="21"/>
    </row>
    <row r="33" spans="7:21" x14ac:dyDescent="0.25">
      <c r="G33" s="21"/>
      <c r="H33" s="21"/>
      <c r="I33" s="21"/>
      <c r="J33" s="21"/>
      <c r="K33" s="21"/>
      <c r="L33" s="21"/>
      <c r="M33" s="21"/>
      <c r="N33" s="21"/>
      <c r="O33" s="21"/>
      <c r="P33" s="21"/>
      <c r="Q33" s="21"/>
      <c r="R33" s="21"/>
      <c r="S33" s="21"/>
      <c r="T33" s="21"/>
      <c r="U33" s="21"/>
    </row>
    <row r="34" spans="7:21" x14ac:dyDescent="0.25">
      <c r="G34" s="21"/>
      <c r="H34" s="21"/>
      <c r="I34" s="21"/>
      <c r="J34" s="21"/>
      <c r="K34" s="21"/>
      <c r="L34" s="21"/>
      <c r="M34" s="21"/>
      <c r="N34" s="21"/>
      <c r="O34" s="21"/>
      <c r="P34" s="21"/>
      <c r="Q34" s="21"/>
      <c r="R34" s="21"/>
      <c r="S34" s="21"/>
      <c r="T34" s="21"/>
      <c r="U34" s="21"/>
    </row>
    <row r="35" spans="7:21" x14ac:dyDescent="0.25">
      <c r="G35" s="21"/>
      <c r="H35" s="21"/>
      <c r="I35" s="21"/>
      <c r="J35" s="21"/>
      <c r="K35" s="21"/>
      <c r="L35" s="21"/>
      <c r="M35" s="21"/>
      <c r="N35" s="21"/>
      <c r="O35" s="21"/>
      <c r="P35" s="21"/>
      <c r="Q35" s="21"/>
      <c r="R35" s="21"/>
      <c r="S35" s="21"/>
      <c r="T35" s="21"/>
      <c r="U35" s="21"/>
    </row>
    <row r="36" spans="7:21" x14ac:dyDescent="0.25">
      <c r="G36" s="21"/>
      <c r="H36" s="21"/>
      <c r="I36" s="21"/>
      <c r="J36" s="21"/>
      <c r="K36" s="21"/>
      <c r="L36" s="21"/>
      <c r="M36" s="21"/>
      <c r="N36" s="21"/>
      <c r="O36" s="21"/>
      <c r="P36" s="21"/>
      <c r="Q36" s="21"/>
      <c r="R36" s="21"/>
      <c r="S36" s="21"/>
      <c r="T36" s="21"/>
      <c r="U36" s="21"/>
    </row>
    <row r="37" spans="7:21" x14ac:dyDescent="0.25">
      <c r="G37" s="21"/>
      <c r="H37" s="21"/>
      <c r="I37" s="21"/>
      <c r="J37" s="21"/>
      <c r="K37" s="21"/>
      <c r="L37" s="21"/>
      <c r="M37" s="21"/>
      <c r="N37" s="21"/>
      <c r="O37" s="21"/>
      <c r="P37" s="21"/>
      <c r="Q37" s="21"/>
      <c r="R37" s="21"/>
      <c r="S37" s="21"/>
      <c r="T37" s="21"/>
      <c r="U37" s="21"/>
    </row>
    <row r="38" spans="7:21" x14ac:dyDescent="0.25">
      <c r="G38" s="21"/>
      <c r="H38" s="21"/>
      <c r="I38" s="21"/>
      <c r="J38" s="21"/>
      <c r="K38" s="21"/>
      <c r="L38" s="21"/>
      <c r="M38" s="21"/>
      <c r="N38" s="21"/>
      <c r="O38" s="21"/>
      <c r="P38" s="21"/>
      <c r="Q38" s="21"/>
      <c r="R38" s="21"/>
      <c r="S38" s="21"/>
      <c r="T38" s="21"/>
      <c r="U38" s="21"/>
    </row>
    <row r="39" spans="7:21" x14ac:dyDescent="0.25">
      <c r="G39" s="21"/>
      <c r="H39" s="21"/>
      <c r="I39" s="21"/>
      <c r="J39" s="21"/>
      <c r="K39" s="21"/>
      <c r="L39" s="21"/>
      <c r="M39" s="21"/>
      <c r="N39" s="21"/>
      <c r="O39" s="21"/>
      <c r="P39" s="21"/>
      <c r="Q39" s="21"/>
      <c r="R39" s="21"/>
      <c r="S39" s="21"/>
      <c r="T39" s="21"/>
      <c r="U39" s="21"/>
    </row>
    <row r="40" spans="7:21" x14ac:dyDescent="0.25">
      <c r="G40" s="21"/>
      <c r="H40" s="21"/>
      <c r="I40" s="21"/>
      <c r="J40" s="21"/>
      <c r="K40" s="21"/>
      <c r="L40" s="21"/>
      <c r="M40" s="21"/>
      <c r="N40" s="21"/>
      <c r="O40" s="21"/>
      <c r="P40" s="21"/>
      <c r="Q40" s="21"/>
      <c r="R40" s="21"/>
      <c r="S40" s="21"/>
      <c r="T40" s="21"/>
      <c r="U40" s="21"/>
    </row>
    <row r="41" spans="7:21" x14ac:dyDescent="0.25">
      <c r="G41" s="21"/>
      <c r="H41" s="21"/>
      <c r="I41" s="21"/>
      <c r="J41" s="21"/>
      <c r="K41" s="21"/>
      <c r="L41" s="21"/>
      <c r="M41" s="21"/>
      <c r="N41" s="21"/>
      <c r="O41" s="21"/>
      <c r="P41" s="21"/>
      <c r="Q41" s="21"/>
      <c r="R41" s="21"/>
      <c r="S41" s="21"/>
      <c r="T41" s="21"/>
      <c r="U41" s="21"/>
    </row>
    <row r="42" spans="7:21" x14ac:dyDescent="0.25">
      <c r="G42" s="21"/>
      <c r="H42" s="21"/>
      <c r="I42" s="21"/>
      <c r="J42" s="21"/>
      <c r="K42" s="21"/>
      <c r="L42" s="21"/>
      <c r="M42" s="21"/>
      <c r="N42" s="21"/>
      <c r="O42" s="21"/>
      <c r="P42" s="21"/>
      <c r="Q42" s="21"/>
      <c r="R42" s="21"/>
      <c r="S42" s="21"/>
      <c r="T42" s="21"/>
      <c r="U42" s="21"/>
    </row>
    <row r="43" spans="7:21" x14ac:dyDescent="0.25">
      <c r="G43" s="21"/>
      <c r="H43" s="21"/>
      <c r="I43" s="21"/>
      <c r="J43" s="21"/>
      <c r="K43" s="21"/>
      <c r="L43" s="21"/>
      <c r="M43" s="21"/>
      <c r="N43" s="21"/>
      <c r="O43" s="21"/>
      <c r="P43" s="21"/>
      <c r="Q43" s="21"/>
      <c r="R43" s="21"/>
      <c r="S43" s="21"/>
      <c r="T43" s="21"/>
      <c r="U43" s="21"/>
    </row>
    <row r="44" spans="7:21" x14ac:dyDescent="0.25">
      <c r="G44" s="21"/>
      <c r="H44" s="21"/>
      <c r="I44" s="21"/>
      <c r="J44" s="21"/>
      <c r="K44" s="21"/>
      <c r="L44" s="21"/>
      <c r="M44" s="21"/>
      <c r="N44" s="21"/>
      <c r="O44" s="21"/>
      <c r="P44" s="21"/>
      <c r="Q44" s="21"/>
      <c r="R44" s="21"/>
      <c r="S44" s="21"/>
      <c r="T44" s="21"/>
      <c r="U44" s="21"/>
    </row>
  </sheetData>
  <mergeCells count="1">
    <mergeCell ref="W1:AA2"/>
  </mergeCells>
  <hyperlinks>
    <hyperlink ref="W1" r:id="rId1" xr:uid="{BD76ACD0-4718-43F2-A61F-9BD1DEAB6A6E}"/>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48558-7D9E-420F-AF05-243A513B3B2B}">
  <dimension ref="A1:D31"/>
  <sheetViews>
    <sheetView topLeftCell="A2" workbookViewId="0">
      <selection activeCell="B13" sqref="B13"/>
    </sheetView>
  </sheetViews>
  <sheetFormatPr defaultColWidth="11.42578125" defaultRowHeight="15" x14ac:dyDescent="0.25"/>
  <sheetData>
    <row r="1" spans="1:4" x14ac:dyDescent="0.25">
      <c r="A1" s="1" t="s">
        <v>9</v>
      </c>
      <c r="B1" s="2" t="s">
        <v>0</v>
      </c>
      <c r="C1" s="1" t="s">
        <v>1</v>
      </c>
      <c r="D1" s="1" t="s">
        <v>2</v>
      </c>
    </row>
    <row r="2" spans="1:4" x14ac:dyDescent="0.25">
      <c r="A2" s="3">
        <v>2020</v>
      </c>
      <c r="B2" s="3" t="s">
        <v>3</v>
      </c>
      <c r="C2" s="4">
        <v>364236</v>
      </c>
      <c r="D2" s="5">
        <v>501558.1999999999</v>
      </c>
    </row>
    <row r="3" spans="1:4" x14ac:dyDescent="0.25">
      <c r="A3" s="3">
        <v>2020</v>
      </c>
      <c r="B3" s="3" t="s">
        <v>4</v>
      </c>
      <c r="C3" s="4">
        <v>197480</v>
      </c>
      <c r="D3" s="5">
        <v>360897.68000000005</v>
      </c>
    </row>
    <row r="4" spans="1:4" x14ac:dyDescent="0.25">
      <c r="A4" s="3">
        <v>2020</v>
      </c>
      <c r="B4" s="3" t="s">
        <v>5</v>
      </c>
      <c r="C4" s="4">
        <v>187412</v>
      </c>
      <c r="D4" s="5">
        <v>227490.12000000002</v>
      </c>
    </row>
    <row r="5" spans="1:4" x14ac:dyDescent="0.25">
      <c r="A5" s="3">
        <v>2020</v>
      </c>
      <c r="B5" s="3" t="s">
        <v>6</v>
      </c>
      <c r="C5" s="4">
        <v>167840</v>
      </c>
      <c r="D5" s="5">
        <v>281795.8000000001</v>
      </c>
    </row>
    <row r="6" spans="1:4" x14ac:dyDescent="0.25">
      <c r="A6" s="3">
        <v>2020</v>
      </c>
      <c r="B6" s="3" t="s">
        <v>7</v>
      </c>
      <c r="C6" s="4">
        <v>126472</v>
      </c>
      <c r="D6" s="5">
        <v>206264.59999999995</v>
      </c>
    </row>
    <row r="7" spans="1:4" x14ac:dyDescent="0.25">
      <c r="A7" s="3">
        <v>2020</v>
      </c>
      <c r="B7" s="3" t="s">
        <v>8</v>
      </c>
      <c r="C7" s="4">
        <v>125960</v>
      </c>
      <c r="D7" s="5">
        <v>202419.35999999975</v>
      </c>
    </row>
    <row r="8" spans="1:4" x14ac:dyDescent="0.25">
      <c r="A8" s="3">
        <v>2021</v>
      </c>
      <c r="B8" s="3" t="s">
        <v>3</v>
      </c>
      <c r="C8" s="4">
        <v>342724</v>
      </c>
      <c r="D8" s="5">
        <v>509978.03999999992</v>
      </c>
    </row>
    <row r="9" spans="1:4" x14ac:dyDescent="0.25">
      <c r="A9" s="3">
        <v>2021</v>
      </c>
      <c r="B9" s="3" t="s">
        <v>4</v>
      </c>
      <c r="C9" s="4">
        <v>238460</v>
      </c>
      <c r="D9" s="5">
        <v>280188.47999999992</v>
      </c>
    </row>
    <row r="10" spans="1:4" x14ac:dyDescent="0.25">
      <c r="A10" s="3">
        <v>2021</v>
      </c>
      <c r="B10" s="3" t="s">
        <v>5</v>
      </c>
      <c r="C10" s="4">
        <v>231288</v>
      </c>
      <c r="D10" s="5">
        <v>209586.52000000019</v>
      </c>
    </row>
    <row r="11" spans="1:4" x14ac:dyDescent="0.25">
      <c r="A11" s="3">
        <v>2021</v>
      </c>
      <c r="B11" s="3" t="s">
        <v>6</v>
      </c>
      <c r="C11" s="4">
        <v>210228</v>
      </c>
      <c r="D11" s="5">
        <v>273633.36</v>
      </c>
    </row>
    <row r="12" spans="1:4" x14ac:dyDescent="0.25">
      <c r="A12" s="3">
        <v>2021</v>
      </c>
      <c r="B12" s="3" t="s">
        <v>8</v>
      </c>
      <c r="C12" s="4">
        <v>135984</v>
      </c>
      <c r="D12" s="5">
        <v>204158.23999999973</v>
      </c>
    </row>
    <row r="13" spans="1:4" x14ac:dyDescent="0.25">
      <c r="A13" s="3">
        <v>2021</v>
      </c>
      <c r="B13" s="3" t="s">
        <v>7</v>
      </c>
      <c r="C13" s="4">
        <v>128888</v>
      </c>
      <c r="D13" s="5">
        <v>275347.0400000001</v>
      </c>
    </row>
    <row r="14" spans="1:4" x14ac:dyDescent="0.25">
      <c r="A14" s="3">
        <v>2022</v>
      </c>
      <c r="B14" s="3" t="s">
        <v>3</v>
      </c>
      <c r="C14" s="4">
        <v>365892</v>
      </c>
      <c r="D14" s="5">
        <v>524449.6399999999</v>
      </c>
    </row>
    <row r="15" spans="1:4" x14ac:dyDescent="0.25">
      <c r="A15" s="3">
        <v>2022</v>
      </c>
      <c r="B15" s="3" t="s">
        <v>5</v>
      </c>
      <c r="C15" s="4">
        <v>188312</v>
      </c>
      <c r="D15" s="5">
        <v>201424.08000000007</v>
      </c>
    </row>
    <row r="16" spans="1:4" x14ac:dyDescent="0.25">
      <c r="A16" s="3">
        <v>2022</v>
      </c>
      <c r="B16" s="3" t="s">
        <v>4</v>
      </c>
      <c r="C16" s="4">
        <v>387584</v>
      </c>
      <c r="D16" s="5">
        <v>700000</v>
      </c>
    </row>
    <row r="17" spans="1:4" x14ac:dyDescent="0.25">
      <c r="A17" s="3">
        <v>2022</v>
      </c>
      <c r="B17" s="11" t="s">
        <v>6</v>
      </c>
      <c r="C17" s="4">
        <v>178572</v>
      </c>
      <c r="D17" s="5">
        <v>255357.95999999996</v>
      </c>
    </row>
    <row r="18" spans="1:4" x14ac:dyDescent="0.25">
      <c r="A18" s="3">
        <v>2022</v>
      </c>
      <c r="B18" s="3" t="s">
        <v>7</v>
      </c>
      <c r="C18" s="4">
        <v>127296</v>
      </c>
      <c r="D18" s="5">
        <v>181256.00000000003</v>
      </c>
    </row>
    <row r="19" spans="1:4" x14ac:dyDescent="0.25">
      <c r="A19" s="3">
        <v>2022</v>
      </c>
      <c r="B19" s="3" t="s">
        <v>8</v>
      </c>
      <c r="C19" s="4">
        <v>125136</v>
      </c>
      <c r="D19" s="5">
        <v>199811.0399999998</v>
      </c>
    </row>
    <row r="20" spans="1:4" x14ac:dyDescent="0.25">
      <c r="A20" s="3">
        <v>2023</v>
      </c>
      <c r="B20" s="3" t="s">
        <v>3</v>
      </c>
      <c r="C20" s="4">
        <v>204528</v>
      </c>
      <c r="D20" s="5">
        <v>292475.04000000004</v>
      </c>
    </row>
    <row r="21" spans="1:4" x14ac:dyDescent="0.25">
      <c r="A21" s="3">
        <v>2023</v>
      </c>
      <c r="B21" s="3" t="s">
        <v>6</v>
      </c>
      <c r="C21" s="4">
        <v>129304</v>
      </c>
      <c r="D21" s="5">
        <v>184904.72</v>
      </c>
    </row>
    <row r="22" spans="1:4" x14ac:dyDescent="0.25">
      <c r="A22" s="3">
        <v>2023</v>
      </c>
      <c r="B22" s="3" t="s">
        <v>4</v>
      </c>
      <c r="C22" s="4">
        <v>127904</v>
      </c>
      <c r="D22" s="5">
        <v>182902.72000000003</v>
      </c>
    </row>
    <row r="23" spans="1:4" x14ac:dyDescent="0.25">
      <c r="A23" s="3">
        <v>2023</v>
      </c>
      <c r="B23" s="3" t="s">
        <v>5</v>
      </c>
      <c r="C23" s="4">
        <v>219404</v>
      </c>
      <c r="D23" s="5">
        <v>212626.8</v>
      </c>
    </row>
    <row r="24" spans="1:4" x14ac:dyDescent="0.25">
      <c r="A24" s="3">
        <v>2023</v>
      </c>
      <c r="B24" s="3" t="s">
        <v>8</v>
      </c>
      <c r="C24" s="4">
        <v>73912</v>
      </c>
      <c r="D24" s="5">
        <v>130072.80000000012</v>
      </c>
    </row>
    <row r="25" spans="1:4" x14ac:dyDescent="0.25">
      <c r="A25" s="3">
        <v>2023</v>
      </c>
      <c r="B25" s="3" t="s">
        <v>7</v>
      </c>
      <c r="C25" s="4">
        <v>71992</v>
      </c>
      <c r="D25" s="5">
        <v>104238.15999999999</v>
      </c>
    </row>
    <row r="26" spans="1:4" x14ac:dyDescent="0.25">
      <c r="A26" s="3">
        <v>2024</v>
      </c>
      <c r="B26" s="3" t="s">
        <v>3</v>
      </c>
      <c r="C26" s="4">
        <v>190380</v>
      </c>
      <c r="D26" s="5">
        <v>272243.39999999997</v>
      </c>
    </row>
    <row r="27" spans="1:4" x14ac:dyDescent="0.25">
      <c r="A27" s="3">
        <v>2024</v>
      </c>
      <c r="B27" s="3" t="s">
        <v>5</v>
      </c>
      <c r="C27" s="4">
        <v>112620</v>
      </c>
      <c r="D27" s="5">
        <v>107044.07999999994</v>
      </c>
    </row>
    <row r="28" spans="1:4" x14ac:dyDescent="0.25">
      <c r="A28" s="3">
        <v>2024</v>
      </c>
      <c r="B28" s="3" t="s">
        <v>4</v>
      </c>
      <c r="C28" s="4">
        <v>109940</v>
      </c>
      <c r="D28" s="5">
        <v>157214.20000000007</v>
      </c>
    </row>
    <row r="29" spans="1:4" x14ac:dyDescent="0.25">
      <c r="A29" s="3">
        <v>2024</v>
      </c>
      <c r="B29" s="3" t="s">
        <v>6</v>
      </c>
      <c r="C29" s="4">
        <v>106948</v>
      </c>
      <c r="D29" s="5">
        <v>152935.63999999998</v>
      </c>
    </row>
    <row r="30" spans="1:4" x14ac:dyDescent="0.25">
      <c r="A30" s="3">
        <v>2024</v>
      </c>
      <c r="B30" s="3" t="s">
        <v>8</v>
      </c>
      <c r="C30" s="4">
        <v>62256</v>
      </c>
      <c r="D30" s="5">
        <v>100660.56000000013</v>
      </c>
    </row>
    <row r="31" spans="1:4" x14ac:dyDescent="0.25">
      <c r="A31" s="3">
        <v>2024</v>
      </c>
      <c r="B31" s="3" t="s">
        <v>7</v>
      </c>
      <c r="C31" s="4">
        <v>62240</v>
      </c>
      <c r="D31" s="5">
        <v>90151.200000000041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Pivotable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Jetro Oropeza</dc:creator>
  <cp:lastModifiedBy>Jetro Oropeza</cp:lastModifiedBy>
  <dcterms:created xsi:type="dcterms:W3CDTF">2022-04-03T01:39:12Z</dcterms:created>
  <dcterms:modified xsi:type="dcterms:W3CDTF">2022-06-06T02:37:55Z</dcterms:modified>
</cp:coreProperties>
</file>