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195E5B83EF683D/Documents/"/>
    </mc:Choice>
  </mc:AlternateContent>
  <xr:revisionPtr revIDLastSave="664" documentId="8_{A6DF69EE-C4D6-4D56-9E05-AA4901E63B62}" xr6:coauthVersionLast="47" xr6:coauthVersionMax="47" xr10:uidLastSave="{D206D7ED-5366-4558-981A-0CFF50260D7C}"/>
  <bookViews>
    <workbookView xWindow="-120" yWindow="-120" windowWidth="38640" windowHeight="21120" firstSheet="1" activeTab="1" xr2:uid="{DB815E0A-C178-4752-887E-757921DBE1DC}"/>
  </bookViews>
  <sheets>
    <sheet name="Seasonally Adjusted Regression" sheetId="10" r:id="rId1"/>
    <sheet name="Original Values" sheetId="5" r:id="rId2"/>
    <sheet name="Original Values Regression Outp" sheetId="6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'Original Values'!$K$10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7" i="5" l="1"/>
  <c r="AA21" i="5"/>
  <c r="AA29" i="5"/>
  <c r="V4" i="5"/>
  <c r="Y4" i="5" s="1"/>
  <c r="AA4" i="5" s="1"/>
  <c r="Y3" i="5"/>
  <c r="Z3" i="5" s="1" a="1"/>
  <c r="Z3" i="5" s="1"/>
  <c r="Z41" i="5" s="1"/>
  <c r="Y5" i="5"/>
  <c r="AA5" i="5" s="1"/>
  <c r="Y6" i="5"/>
  <c r="AA6" i="5" s="1"/>
  <c r="Y7" i="5"/>
  <c r="AA7" i="5" s="1"/>
  <c r="Y8" i="5"/>
  <c r="AA8" i="5" s="1"/>
  <c r="Y9" i="5"/>
  <c r="AA9" i="5" s="1"/>
  <c r="Y10" i="5"/>
  <c r="AA10" i="5" s="1"/>
  <c r="Y11" i="5"/>
  <c r="AA11" i="5" s="1"/>
  <c r="Y12" i="5"/>
  <c r="AA12" i="5" s="1"/>
  <c r="Y13" i="5"/>
  <c r="AA13" i="5" s="1"/>
  <c r="Y14" i="5"/>
  <c r="AA14" i="5" s="1"/>
  <c r="Y15" i="5"/>
  <c r="AA15" i="5" s="1"/>
  <c r="Y16" i="5"/>
  <c r="AA16" i="5" s="1"/>
  <c r="Y17" i="5"/>
  <c r="AA17" i="5" s="1"/>
  <c r="Y18" i="5"/>
  <c r="AA18" i="5" s="1"/>
  <c r="Y19" i="5"/>
  <c r="AA19" i="5" s="1"/>
  <c r="Y20" i="5"/>
  <c r="AA20" i="5" s="1"/>
  <c r="Y21" i="5"/>
  <c r="Y22" i="5"/>
  <c r="AA22" i="5" s="1"/>
  <c r="Y23" i="5"/>
  <c r="AA23" i="5" s="1"/>
  <c r="Y24" i="5"/>
  <c r="AA24" i="5" s="1"/>
  <c r="Y25" i="5"/>
  <c r="AA25" i="5" s="1"/>
  <c r="Y26" i="5"/>
  <c r="AA26" i="5" s="1"/>
  <c r="Y27" i="5"/>
  <c r="AA27" i="5" s="1"/>
  <c r="Y28" i="5"/>
  <c r="AA28" i="5" s="1"/>
  <c r="Y29" i="5"/>
  <c r="Y30" i="5"/>
  <c r="AA30" i="5" s="1"/>
  <c r="Y31" i="5"/>
  <c r="AA31" i="5" s="1"/>
  <c r="Y32" i="5"/>
  <c r="AA32" i="5" s="1"/>
  <c r="Y33" i="5"/>
  <c r="AA33" i="5" s="1"/>
  <c r="Y34" i="5"/>
  <c r="AA34" i="5" s="1"/>
  <c r="Y35" i="5"/>
  <c r="AA35" i="5" s="1"/>
  <c r="Y36" i="5"/>
  <c r="AA36" i="5" s="1"/>
  <c r="Y37" i="5"/>
  <c r="Y38" i="5"/>
  <c r="AA38" i="5" s="1"/>
  <c r="B38" i="5"/>
  <c r="W38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" i="5"/>
  <c r="P34" i="5"/>
  <c r="B49" i="5"/>
  <c r="B48" i="5"/>
  <c r="B39" i="5"/>
  <c r="B40" i="5"/>
  <c r="B41" i="5"/>
  <c r="B42" i="5"/>
  <c r="B43" i="5"/>
  <c r="B44" i="5"/>
  <c r="B45" i="5"/>
  <c r="B46" i="5"/>
  <c r="B47" i="5"/>
  <c r="AA3" i="5" l="1"/>
  <c r="AA4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<sst xmlns="http://schemas.openxmlformats.org/spreadsheetml/2006/main" count="122" uniqueCount="51">
  <si>
    <t>Date</t>
  </si>
  <si>
    <t>Time</t>
  </si>
  <si>
    <t>Feb</t>
  </si>
  <si>
    <t>Apr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</si>
  <si>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</si>
  <si>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</si>
  <si>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</si>
  <si>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</si>
  <si>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</si>
  <si>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</si>
  <si>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</si>
  <si>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</si>
  <si>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</si>
  <si>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</si>
  <si>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</si>
  <si>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</si>
  <si>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</si>
  <si>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</si>
  <si>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</si>
  <si>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</si>
  <si>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</si>
  <si>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</si>
  <si>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</si>
  <si>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</si>
  <si>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</si>
  <si>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</si>
  <si>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</si>
  <si>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</si>
  <si>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</si>
  <si>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</si>
  <si>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</si>
  <si>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</si>
  <si>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</si>
  <si>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</si>
  <si>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</si>
  <si>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</si>
  <si>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</si>
  <si>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</si>
  <si>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</si>
  <si>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Seasonally Adjusted ($m)</t>
  </si>
  <si>
    <t>Residuals</t>
  </si>
  <si>
    <t>Predicted Original ($m)</t>
  </si>
  <si>
    <t>Within sample forecast (Jan-2025)</t>
  </si>
  <si>
    <t>Within Sample Forecast</t>
  </si>
  <si>
    <t>Out of Sample Forecast</t>
  </si>
  <si>
    <t>Original Sales Volume</t>
  </si>
  <si>
    <t>Error</t>
  </si>
  <si>
    <t>Abs Error</t>
  </si>
  <si>
    <t>MSE</t>
  </si>
  <si>
    <t>MAE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</si>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</sst>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1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0" fillId="3" borderId="0" xfId="0" applyFill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0" fillId="4" borderId="0" xfId="0" applyFill="1"/>
    <xf numFmtId="0" fontId="0" fillId="4" borderId="2" xfId="0" applyFill="1" applyBorder="1"/>
    <xf numFmtId="2" fontId="0" fillId="5" borderId="0" xfId="0" applyNumberFormat="1" applyFill="1"/>
    <xf numFmtId="2" fontId="0" fillId="0" borderId="0" xfId="0" applyNumberFormat="1"/>
    <xf numFmtId="2" fontId="0" fillId="0" borderId="2" xfId="0" applyNumberFormat="1" applyBorder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6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Time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#REF!</c:f>
            </c:numRef>
          </c:xVal>
          <c:yVal>
            <c:numRef>
              <c:f>'Seasonally Adjusted Regression'!$C$25:$C$60</c:f>
              <c:numCache>
                <c:formatCode>General</c:formatCode>
                <c:ptCount val="36"/>
                <c:pt idx="0">
                  <c:v>94.530780780781242</c:v>
                </c:pt>
                <c:pt idx="1">
                  <c:v>198.10362505362536</c:v>
                </c:pt>
                <c:pt idx="2">
                  <c:v>91.37646932646976</c:v>
                </c:pt>
                <c:pt idx="3">
                  <c:v>-5.9506864006862088</c:v>
                </c:pt>
                <c:pt idx="4">
                  <c:v>26.822157872158186</c:v>
                </c:pt>
                <c:pt idx="5">
                  <c:v>19.7950021450024</c:v>
                </c:pt>
                <c:pt idx="6">
                  <c:v>-57.032153582153114</c:v>
                </c:pt>
                <c:pt idx="7">
                  <c:v>-82.859309309308628</c:v>
                </c:pt>
                <c:pt idx="8">
                  <c:v>-83.686465036465052</c:v>
                </c:pt>
                <c:pt idx="9">
                  <c:v>87.686379236379253</c:v>
                </c:pt>
                <c:pt idx="10">
                  <c:v>24.75922350922383</c:v>
                </c:pt>
                <c:pt idx="11">
                  <c:v>52.632067782068134</c:v>
                </c:pt>
                <c:pt idx="12">
                  <c:v>106.80491205491217</c:v>
                </c:pt>
                <c:pt idx="13">
                  <c:v>29.07775632775656</c:v>
                </c:pt>
                <c:pt idx="14">
                  <c:v>-48.749399399398953</c:v>
                </c:pt>
                <c:pt idx="15">
                  <c:v>42.72344487344526</c:v>
                </c:pt>
                <c:pt idx="16">
                  <c:v>15.896289146289291</c:v>
                </c:pt>
                <c:pt idx="17">
                  <c:v>-248.33086658086631</c:v>
                </c:pt>
                <c:pt idx="18">
                  <c:v>-247.3580223080221</c:v>
                </c:pt>
                <c:pt idx="19">
                  <c:v>-176.78517803517752</c:v>
                </c:pt>
                <c:pt idx="20">
                  <c:v>-192.11233376233349</c:v>
                </c:pt>
                <c:pt idx="21">
                  <c:v>-94.039489489488915</c:v>
                </c:pt>
                <c:pt idx="22">
                  <c:v>-85.766645216644974</c:v>
                </c:pt>
                <c:pt idx="23">
                  <c:v>-57.993800943801034</c:v>
                </c:pt>
                <c:pt idx="24">
                  <c:v>-16.62095667095673</c:v>
                </c:pt>
                <c:pt idx="25">
                  <c:v>-48.848112398112335</c:v>
                </c:pt>
                <c:pt idx="26">
                  <c:v>162.3247318747317</c:v>
                </c:pt>
                <c:pt idx="27">
                  <c:v>55.697576147576001</c:v>
                </c:pt>
                <c:pt idx="28">
                  <c:v>94.270420420421033</c:v>
                </c:pt>
                <c:pt idx="29">
                  <c:v>58.043264693264973</c:v>
                </c:pt>
                <c:pt idx="30">
                  <c:v>-14.283891033890541</c:v>
                </c:pt>
                <c:pt idx="31">
                  <c:v>-71.311046761046327</c:v>
                </c:pt>
                <c:pt idx="32">
                  <c:v>-22.538202488201932</c:v>
                </c:pt>
                <c:pt idx="33">
                  <c:v>23.934641784641826</c:v>
                </c:pt>
                <c:pt idx="34">
                  <c:v>193.90748605748649</c:v>
                </c:pt>
                <c:pt idx="35">
                  <c:v>175.88033033033116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0-4F2E-9150-FF9DF225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189536"/>
        <c:axId val="514190016"/>
      </c:scatterChart>
      <c:valAx>
        <c:axId val="51418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4190016"/>
        <c:crosses val="autoZero"/>
        <c:crossBetween val="midCat"/>
      </c:valAx>
      <c:valAx>
        <c:axId val="514190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4189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Original and Forecasted Sales</a:t>
            </a:r>
            <a:r>
              <a:rPr lang="en-AU" baseline="0"/>
              <a:t> Volume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'Original Values'!$V$2</c:f>
              <c:strCache>
                <c:ptCount val="1"/>
                <c:pt idx="0">
                  <c:v>Within Sample Forecast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Values'!$A$2:$A$49</c:f>
              <c:numCache>
                <c:formatCode>mmm\-yy</c:formatCode>
                <c:ptCount val="48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  <c:pt idx="23">
                  <c:v>45292</c:v>
                </c:pt>
                <c:pt idx="24">
                  <c:v>45323</c:v>
                </c:pt>
                <c:pt idx="25">
                  <c:v>45352</c:v>
                </c:pt>
                <c:pt idx="26">
                  <c:v>45383</c:v>
                </c:pt>
                <c:pt idx="27">
                  <c:v>45413</c:v>
                </c:pt>
                <c:pt idx="28">
                  <c:v>45444</c:v>
                </c:pt>
                <c:pt idx="29">
                  <c:v>45474</c:v>
                </c:pt>
                <c:pt idx="30">
                  <c:v>45505</c:v>
                </c:pt>
                <c:pt idx="31">
                  <c:v>45536</c:v>
                </c:pt>
                <c:pt idx="32">
                  <c:v>45566</c:v>
                </c:pt>
                <c:pt idx="33">
                  <c:v>45597</c:v>
                </c:pt>
                <c:pt idx="34">
                  <c:v>45627</c:v>
                </c:pt>
                <c:pt idx="35">
                  <c:v>45658</c:v>
                </c:pt>
                <c:pt idx="36">
                  <c:v>45689</c:v>
                </c:pt>
                <c:pt idx="37">
                  <c:v>45717</c:v>
                </c:pt>
                <c:pt idx="38">
                  <c:v>45748</c:v>
                </c:pt>
                <c:pt idx="39">
                  <c:v>45778</c:v>
                </c:pt>
                <c:pt idx="40">
                  <c:v>45809</c:v>
                </c:pt>
                <c:pt idx="41">
                  <c:v>45839</c:v>
                </c:pt>
                <c:pt idx="42">
                  <c:v>45870</c:v>
                </c:pt>
                <c:pt idx="43">
                  <c:v>45901</c:v>
                </c:pt>
                <c:pt idx="44">
                  <c:v>45931</c:v>
                </c:pt>
                <c:pt idx="45">
                  <c:v>45962</c:v>
                </c:pt>
                <c:pt idx="46">
                  <c:v>45992</c:v>
                </c:pt>
                <c:pt idx="47">
                  <c:v>46023</c:v>
                </c:pt>
              </c:numCache>
            </c:numRef>
          </c:cat>
          <c:val>
            <c:numRef>
              <c:f>'Original Values'!$V$3:$V$50</c:f>
              <c:numCache>
                <c:formatCode>#,##0.00</c:formatCode>
                <c:ptCount val="48"/>
                <c:pt idx="0">
                  <c:v>3018.3666666666659</c:v>
                </c:pt>
                <c:pt idx="1">
                  <c:v>3382.266666666666</c:v>
                </c:pt>
                <c:pt idx="2">
                  <c:v>3198.3666666666663</c:v>
                </c:pt>
                <c:pt idx="3">
                  <c:v>3525.6333333333332</c:v>
                </c:pt>
                <c:pt idx="4">
                  <c:v>3526.0666666666666</c:v>
                </c:pt>
                <c:pt idx="5">
                  <c:v>3513.1666666666661</c:v>
                </c:pt>
                <c:pt idx="6">
                  <c:v>3539.3333333333326</c:v>
                </c:pt>
                <c:pt idx="7">
                  <c:v>3509.8666666666663</c:v>
                </c:pt>
                <c:pt idx="8">
                  <c:v>3748.2333333333327</c:v>
                </c:pt>
                <c:pt idx="9">
                  <c:v>4733.4666666666662</c:v>
                </c:pt>
                <c:pt idx="10">
                  <c:v>4616.8666666666668</c:v>
                </c:pt>
                <c:pt idx="11">
                  <c:v>3531.5333333333324</c:v>
                </c:pt>
                <c:pt idx="12">
                  <c:v>3269.9999999999991</c:v>
                </c:pt>
                <c:pt idx="13">
                  <c:v>3633.8999999999992</c:v>
                </c:pt>
                <c:pt idx="14">
                  <c:v>3449.9999999999995</c:v>
                </c:pt>
                <c:pt idx="15">
                  <c:v>3777.2666666666664</c:v>
                </c:pt>
                <c:pt idx="16">
                  <c:v>3777.7</c:v>
                </c:pt>
                <c:pt idx="17">
                  <c:v>3764.7999999999993</c:v>
                </c:pt>
                <c:pt idx="18">
                  <c:v>3790.9666666666658</c:v>
                </c:pt>
                <c:pt idx="19">
                  <c:v>3761.4999999999995</c:v>
                </c:pt>
                <c:pt idx="20">
                  <c:v>3999.8666666666659</c:v>
                </c:pt>
                <c:pt idx="21">
                  <c:v>4985.0999999999995</c:v>
                </c:pt>
                <c:pt idx="22">
                  <c:v>4868.5</c:v>
                </c:pt>
                <c:pt idx="23">
                  <c:v>3783.1666666666656</c:v>
                </c:pt>
                <c:pt idx="24">
                  <c:v>3521.6333333333323</c:v>
                </c:pt>
                <c:pt idx="25">
                  <c:v>3885.5333333333324</c:v>
                </c:pt>
                <c:pt idx="26">
                  <c:v>3701.6333333333328</c:v>
                </c:pt>
                <c:pt idx="27">
                  <c:v>4028.8999999999996</c:v>
                </c:pt>
                <c:pt idx="28">
                  <c:v>4029.333333333333</c:v>
                </c:pt>
                <c:pt idx="29">
                  <c:v>4016.4333333333325</c:v>
                </c:pt>
                <c:pt idx="30">
                  <c:v>4042.599999999999</c:v>
                </c:pt>
                <c:pt idx="31">
                  <c:v>4013.1333333333328</c:v>
                </c:pt>
                <c:pt idx="32">
                  <c:v>4251.4999999999991</c:v>
                </c:pt>
                <c:pt idx="33">
                  <c:v>5236.7333333333327</c:v>
                </c:pt>
                <c:pt idx="34">
                  <c:v>5120.1333333333332</c:v>
                </c:pt>
                <c:pt idx="35">
                  <c:v>4034.7999999999988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5-458B-BE9D-A0A57013A369}"/>
            </c:ext>
          </c:extLst>
        </c:ser>
        <c:ser>
          <c:idx val="1"/>
          <c:order val="1"/>
          <c:tx>
            <c:strRef>
              <c:f>'Original Values'!$W$2</c:f>
              <c:strCache>
                <c:ptCount val="1"/>
                <c:pt idx="0">
                  <c:v>Out of Sample Forecast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Values'!$A$2:$A$49</c:f>
              <c:numCache>
                <c:formatCode>mmm\-yy</c:formatCode>
                <c:ptCount val="48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  <c:pt idx="23">
                  <c:v>45292</c:v>
                </c:pt>
                <c:pt idx="24">
                  <c:v>45323</c:v>
                </c:pt>
                <c:pt idx="25">
                  <c:v>45352</c:v>
                </c:pt>
                <c:pt idx="26">
                  <c:v>45383</c:v>
                </c:pt>
                <c:pt idx="27">
                  <c:v>45413</c:v>
                </c:pt>
                <c:pt idx="28">
                  <c:v>45444</c:v>
                </c:pt>
                <c:pt idx="29">
                  <c:v>45474</c:v>
                </c:pt>
                <c:pt idx="30">
                  <c:v>45505</c:v>
                </c:pt>
                <c:pt idx="31">
                  <c:v>45536</c:v>
                </c:pt>
                <c:pt idx="32">
                  <c:v>45566</c:v>
                </c:pt>
                <c:pt idx="33">
                  <c:v>45597</c:v>
                </c:pt>
                <c:pt idx="34">
                  <c:v>45627</c:v>
                </c:pt>
                <c:pt idx="35">
                  <c:v>45658</c:v>
                </c:pt>
                <c:pt idx="36">
                  <c:v>45689</c:v>
                </c:pt>
                <c:pt idx="37">
                  <c:v>45717</c:v>
                </c:pt>
                <c:pt idx="38">
                  <c:v>45748</c:v>
                </c:pt>
                <c:pt idx="39">
                  <c:v>45778</c:v>
                </c:pt>
                <c:pt idx="40">
                  <c:v>45809</c:v>
                </c:pt>
                <c:pt idx="41">
                  <c:v>45839</c:v>
                </c:pt>
                <c:pt idx="42">
                  <c:v>45870</c:v>
                </c:pt>
                <c:pt idx="43">
                  <c:v>45901</c:v>
                </c:pt>
                <c:pt idx="44">
                  <c:v>45931</c:v>
                </c:pt>
                <c:pt idx="45">
                  <c:v>45962</c:v>
                </c:pt>
                <c:pt idx="46">
                  <c:v>45992</c:v>
                </c:pt>
                <c:pt idx="47">
                  <c:v>46023</c:v>
                </c:pt>
              </c:numCache>
            </c:numRef>
          </c:cat>
          <c:val>
            <c:numRef>
              <c:f>'Original Values'!$W$3:$W$50</c:f>
              <c:numCache>
                <c:formatCode>General</c:formatCode>
                <c:ptCount val="48"/>
                <c:pt idx="35" formatCode="#,##0.00">
                  <c:v>4034.7999999999988</c:v>
                </c:pt>
                <c:pt idx="36">
                  <c:v>3773.2666666666701</c:v>
                </c:pt>
                <c:pt idx="37">
                  <c:v>4137.1666666666652</c:v>
                </c:pt>
                <c:pt idx="38">
                  <c:v>3953.266666666666</c:v>
                </c:pt>
                <c:pt idx="39">
                  <c:v>4280.5333333333328</c:v>
                </c:pt>
                <c:pt idx="40">
                  <c:v>4280.9666666666662</c:v>
                </c:pt>
                <c:pt idx="41">
                  <c:v>4268.0666666666666</c:v>
                </c:pt>
                <c:pt idx="42">
                  <c:v>4294.2333333333327</c:v>
                </c:pt>
                <c:pt idx="43">
                  <c:v>4264.7666666666664</c:v>
                </c:pt>
                <c:pt idx="44">
                  <c:v>4503.1333333333323</c:v>
                </c:pt>
                <c:pt idx="45">
                  <c:v>5488.3666666666668</c:v>
                </c:pt>
                <c:pt idx="46">
                  <c:v>5371.7666666666664</c:v>
                </c:pt>
                <c:pt idx="47">
                  <c:v>4286.4333333333325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5-458B-BE9D-A0A57013A369}"/>
            </c:ext>
          </c:extLst>
        </c:ser>
        <c:ser>
          <c:idx val="2"/>
          <c:order val="2"/>
          <c:tx>
            <c:strRef>
              <c:f>'Original Values'!$B$1</c:f>
              <c:strCache>
                <c:ptCount val="1"/>
                <c:pt idx="0">
                  <c:v>Original Sales Volume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'Original Values'!$A$2:$A$49</c:f>
              <c:numCache>
                <c:formatCode>mmm\-yy</c:formatCode>
                <c:ptCount val="48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  <c:pt idx="14">
                  <c:v>45017</c:v>
                </c:pt>
                <c:pt idx="15">
                  <c:v>45047</c:v>
                </c:pt>
                <c:pt idx="16">
                  <c:v>45078</c:v>
                </c:pt>
                <c:pt idx="17">
                  <c:v>45108</c:v>
                </c:pt>
                <c:pt idx="18">
                  <c:v>45139</c:v>
                </c:pt>
                <c:pt idx="19">
                  <c:v>45170</c:v>
                </c:pt>
                <c:pt idx="20">
                  <c:v>45200</c:v>
                </c:pt>
                <c:pt idx="21">
                  <c:v>45231</c:v>
                </c:pt>
                <c:pt idx="22">
                  <c:v>45261</c:v>
                </c:pt>
                <c:pt idx="23">
                  <c:v>45292</c:v>
                </c:pt>
                <c:pt idx="24">
                  <c:v>45323</c:v>
                </c:pt>
                <c:pt idx="25">
                  <c:v>45352</c:v>
                </c:pt>
                <c:pt idx="26">
                  <c:v>45383</c:v>
                </c:pt>
                <c:pt idx="27">
                  <c:v>45413</c:v>
                </c:pt>
                <c:pt idx="28">
                  <c:v>45444</c:v>
                </c:pt>
                <c:pt idx="29">
                  <c:v>45474</c:v>
                </c:pt>
                <c:pt idx="30">
                  <c:v>45505</c:v>
                </c:pt>
                <c:pt idx="31">
                  <c:v>45536</c:v>
                </c:pt>
                <c:pt idx="32">
                  <c:v>45566</c:v>
                </c:pt>
                <c:pt idx="33">
                  <c:v>45597</c:v>
                </c:pt>
                <c:pt idx="34">
                  <c:v>45627</c:v>
                </c:pt>
                <c:pt idx="35">
                  <c:v>45658</c:v>
                </c:pt>
                <c:pt idx="36">
                  <c:v>45689</c:v>
                </c:pt>
                <c:pt idx="37">
                  <c:v>45717</c:v>
                </c:pt>
                <c:pt idx="38">
                  <c:v>45748</c:v>
                </c:pt>
                <c:pt idx="39">
                  <c:v>45778</c:v>
                </c:pt>
                <c:pt idx="40">
                  <c:v>45809</c:v>
                </c:pt>
                <c:pt idx="41">
                  <c:v>45839</c:v>
                </c:pt>
                <c:pt idx="42">
                  <c:v>45870</c:v>
                </c:pt>
                <c:pt idx="43">
                  <c:v>45901</c:v>
                </c:pt>
                <c:pt idx="44">
                  <c:v>45931</c:v>
                </c:pt>
                <c:pt idx="45">
                  <c:v>45962</c:v>
                </c:pt>
                <c:pt idx="46">
                  <c:v>45992</c:v>
                </c:pt>
                <c:pt idx="47">
                  <c:v>46023</c:v>
                </c:pt>
              </c:numCache>
            </c:numRef>
          </c:cat>
          <c:val>
            <c:numRef>
              <c:f>'Original Values'!$B$2:$B$37</c:f>
              <c:numCache>
                <c:formatCode>#,##0.00</c:formatCode>
                <c:ptCount val="36"/>
                <c:pt idx="0">
                  <c:v>3048.2</c:v>
                </c:pt>
                <c:pt idx="1">
                  <c:v>3580.7</c:v>
                </c:pt>
                <c:pt idx="2">
                  <c:v>3246.9</c:v>
                </c:pt>
                <c:pt idx="3">
                  <c:v>3505.4</c:v>
                </c:pt>
                <c:pt idx="4">
                  <c:v>3544.4</c:v>
                </c:pt>
                <c:pt idx="5">
                  <c:v>3584</c:v>
                </c:pt>
                <c:pt idx="6">
                  <c:v>3605.2</c:v>
                </c:pt>
                <c:pt idx="7">
                  <c:v>3588.5</c:v>
                </c:pt>
                <c:pt idx="8">
                  <c:v>3784.3</c:v>
                </c:pt>
                <c:pt idx="9">
                  <c:v>4752.8999999999996</c:v>
                </c:pt>
                <c:pt idx="10">
                  <c:v>4576.7</c:v>
                </c:pt>
                <c:pt idx="11">
                  <c:v>3541.5</c:v>
                </c:pt>
                <c:pt idx="12">
                  <c:v>3246.8</c:v>
                </c:pt>
                <c:pt idx="13">
                  <c:v>3620</c:v>
                </c:pt>
                <c:pt idx="14">
                  <c:v>3357.8</c:v>
                </c:pt>
                <c:pt idx="15">
                  <c:v>3779.9</c:v>
                </c:pt>
                <c:pt idx="16">
                  <c:v>3741.8</c:v>
                </c:pt>
                <c:pt idx="17">
                  <c:v>3597.4</c:v>
                </c:pt>
                <c:pt idx="18">
                  <c:v>3664.8</c:v>
                </c:pt>
                <c:pt idx="19">
                  <c:v>3664.4</c:v>
                </c:pt>
                <c:pt idx="20">
                  <c:v>3881.4</c:v>
                </c:pt>
                <c:pt idx="21">
                  <c:v>4924</c:v>
                </c:pt>
                <c:pt idx="22">
                  <c:v>4679.3999999999996</c:v>
                </c:pt>
                <c:pt idx="23">
                  <c:v>3674</c:v>
                </c:pt>
                <c:pt idx="24">
                  <c:v>3515</c:v>
                </c:pt>
                <c:pt idx="25">
                  <c:v>3701</c:v>
                </c:pt>
                <c:pt idx="26">
                  <c:v>3745.3</c:v>
                </c:pt>
                <c:pt idx="27">
                  <c:v>4046.5</c:v>
                </c:pt>
                <c:pt idx="28">
                  <c:v>4046.9</c:v>
                </c:pt>
                <c:pt idx="29">
                  <c:v>4113</c:v>
                </c:pt>
                <c:pt idx="30">
                  <c:v>4102.8999999999996</c:v>
                </c:pt>
                <c:pt idx="31">
                  <c:v>4031.6</c:v>
                </c:pt>
                <c:pt idx="32">
                  <c:v>4333.8999999999996</c:v>
                </c:pt>
                <c:pt idx="33">
                  <c:v>5278.4</c:v>
                </c:pt>
                <c:pt idx="34">
                  <c:v>5349.4</c:v>
                </c:pt>
                <c:pt idx="35">
                  <c:v>4134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B5-458B-BE9D-A0A57013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22596847"/>
        <c:axId val="1122593007"/>
      </c:lineChart>
      <c:dateAx>
        <c:axId val="112259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93007"/>
        <c:crosses val="autoZero"/>
        <c:auto val="1"/>
        <c:lblOffset val="100"/>
        <c:baseTimeUnit val="months"/>
        <c:majorUnit val="1"/>
        <c:majorTimeUnit val="months"/>
      </c:dateAx>
      <c:valAx>
        <c:axId val="1122593007"/>
        <c:scaling>
          <c:orientation val="minMax"/>
          <c:max val="5500"/>
          <c:min val="3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$Millions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968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Predicted</a:t>
            </a:r>
            <a:r>
              <a:rPr lang="en-AU" baseline="0"/>
              <a:t> Y vs Residuals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Values'!$T$3:$T$38</c:f>
              <c:numCache>
                <c:formatCode>General</c:formatCode>
                <c:ptCount val="36"/>
                <c:pt idx="0">
                  <c:v>3018.3666666666659</c:v>
                </c:pt>
                <c:pt idx="1">
                  <c:v>3382.266666666666</c:v>
                </c:pt>
                <c:pt idx="2">
                  <c:v>3198.3666666666663</c:v>
                </c:pt>
                <c:pt idx="3">
                  <c:v>3525.6333333333332</c:v>
                </c:pt>
                <c:pt idx="4">
                  <c:v>3526.0666666666666</c:v>
                </c:pt>
                <c:pt idx="5">
                  <c:v>3513.1666666666661</c:v>
                </c:pt>
                <c:pt idx="6">
                  <c:v>3539.3333333333326</c:v>
                </c:pt>
                <c:pt idx="7">
                  <c:v>3509.8666666666663</c:v>
                </c:pt>
                <c:pt idx="8">
                  <c:v>3748.2333333333327</c:v>
                </c:pt>
                <c:pt idx="9">
                  <c:v>4733.4666666666662</c:v>
                </c:pt>
                <c:pt idx="10">
                  <c:v>4616.8666666666668</c:v>
                </c:pt>
                <c:pt idx="11">
                  <c:v>3531.5333333333324</c:v>
                </c:pt>
                <c:pt idx="12">
                  <c:v>3269.9999999999991</c:v>
                </c:pt>
                <c:pt idx="13">
                  <c:v>3633.8999999999992</c:v>
                </c:pt>
                <c:pt idx="14">
                  <c:v>3449.9999999999995</c:v>
                </c:pt>
                <c:pt idx="15">
                  <c:v>3777.2666666666664</c:v>
                </c:pt>
                <c:pt idx="16">
                  <c:v>3777.7</c:v>
                </c:pt>
                <c:pt idx="17">
                  <c:v>3764.7999999999993</c:v>
                </c:pt>
                <c:pt idx="18">
                  <c:v>3790.9666666666658</c:v>
                </c:pt>
                <c:pt idx="19">
                  <c:v>3761.4999999999995</c:v>
                </c:pt>
                <c:pt idx="20">
                  <c:v>3999.8666666666659</c:v>
                </c:pt>
                <c:pt idx="21">
                  <c:v>4985.0999999999995</c:v>
                </c:pt>
                <c:pt idx="22">
                  <c:v>4868.5</c:v>
                </c:pt>
                <c:pt idx="23">
                  <c:v>3783.1666666666656</c:v>
                </c:pt>
                <c:pt idx="24">
                  <c:v>3521.6333333333323</c:v>
                </c:pt>
                <c:pt idx="25">
                  <c:v>3885.5333333333324</c:v>
                </c:pt>
                <c:pt idx="26">
                  <c:v>3701.6333333333328</c:v>
                </c:pt>
                <c:pt idx="27">
                  <c:v>4028.8999999999996</c:v>
                </c:pt>
                <c:pt idx="28">
                  <c:v>4029.333333333333</c:v>
                </c:pt>
                <c:pt idx="29">
                  <c:v>4016.4333333333325</c:v>
                </c:pt>
                <c:pt idx="30">
                  <c:v>4042.599999999999</c:v>
                </c:pt>
                <c:pt idx="31">
                  <c:v>4013.1333333333328</c:v>
                </c:pt>
                <c:pt idx="32">
                  <c:v>4251.4999999999991</c:v>
                </c:pt>
                <c:pt idx="33">
                  <c:v>5236.7333333333327</c:v>
                </c:pt>
                <c:pt idx="34">
                  <c:v>5120.1333333333332</c:v>
                </c:pt>
                <c:pt idx="35">
                  <c:v>4034.7999999999988</c:v>
                </c:pt>
              </c:numCache>
            </c:numRef>
          </c:xVal>
          <c:yVal>
            <c:numRef>
              <c:f>'Original Values'!$U$3:$U$38</c:f>
              <c:numCache>
                <c:formatCode>General</c:formatCode>
                <c:ptCount val="36"/>
                <c:pt idx="0">
                  <c:v>29.83333333333394</c:v>
                </c:pt>
                <c:pt idx="1">
                  <c:v>198.43333333333385</c:v>
                </c:pt>
                <c:pt idx="2">
                  <c:v>48.533333333333758</c:v>
                </c:pt>
                <c:pt idx="3">
                  <c:v>-20.233333333333121</c:v>
                </c:pt>
                <c:pt idx="4">
                  <c:v>18.333333333333485</c:v>
                </c:pt>
                <c:pt idx="5">
                  <c:v>70.83333333333394</c:v>
                </c:pt>
                <c:pt idx="6">
                  <c:v>65.866666666667243</c:v>
                </c:pt>
                <c:pt idx="7">
                  <c:v>78.633333333333667</c:v>
                </c:pt>
                <c:pt idx="8">
                  <c:v>36.066666666667516</c:v>
                </c:pt>
                <c:pt idx="9">
                  <c:v>19.433333333333394</c:v>
                </c:pt>
                <c:pt idx="10">
                  <c:v>-40.16666666666697</c:v>
                </c:pt>
                <c:pt idx="11">
                  <c:v>9.9666666666676065</c:v>
                </c:pt>
                <c:pt idx="12">
                  <c:v>-23.199999999998909</c:v>
                </c:pt>
                <c:pt idx="13">
                  <c:v>-13.899999999999181</c:v>
                </c:pt>
                <c:pt idx="14">
                  <c:v>-92.199999999999363</c:v>
                </c:pt>
                <c:pt idx="15">
                  <c:v>2.6333333333336668</c:v>
                </c:pt>
                <c:pt idx="16">
                  <c:v>-35.899999999999636</c:v>
                </c:pt>
                <c:pt idx="17">
                  <c:v>-167.39999999999918</c:v>
                </c:pt>
                <c:pt idx="18">
                  <c:v>-126.16666666666561</c:v>
                </c:pt>
                <c:pt idx="19">
                  <c:v>-97.099999999999454</c:v>
                </c:pt>
                <c:pt idx="20">
                  <c:v>-118.46666666666579</c:v>
                </c:pt>
                <c:pt idx="21">
                  <c:v>-61.099999999999454</c:v>
                </c:pt>
                <c:pt idx="22">
                  <c:v>-189.10000000000036</c:v>
                </c:pt>
                <c:pt idx="23">
                  <c:v>-109.16666666666561</c:v>
                </c:pt>
                <c:pt idx="24">
                  <c:v>-6.6333333333323026</c:v>
                </c:pt>
                <c:pt idx="25">
                  <c:v>-184.53333333333239</c:v>
                </c:pt>
                <c:pt idx="26">
                  <c:v>43.666666666667425</c:v>
                </c:pt>
                <c:pt idx="27">
                  <c:v>17.600000000000364</c:v>
                </c:pt>
                <c:pt idx="28">
                  <c:v>17.566666666667061</c:v>
                </c:pt>
                <c:pt idx="29">
                  <c:v>96.566666666667516</c:v>
                </c:pt>
                <c:pt idx="30">
                  <c:v>60.300000000000637</c:v>
                </c:pt>
                <c:pt idx="31">
                  <c:v>18.466666666667152</c:v>
                </c:pt>
                <c:pt idx="32">
                  <c:v>82.400000000000546</c:v>
                </c:pt>
                <c:pt idx="33">
                  <c:v>41.66666666666697</c:v>
                </c:pt>
                <c:pt idx="34">
                  <c:v>229.26666666666642</c:v>
                </c:pt>
                <c:pt idx="35">
                  <c:v>99.200000000001182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E-40F1-A618-C89448A57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882016"/>
        <c:axId val="669876736"/>
      </c:scatterChart>
      <c:valAx>
        <c:axId val="669882016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76736"/>
        <c:crosses val="autoZero"/>
        <c:crossBetween val="midCat"/>
      </c:valAx>
      <c:valAx>
        <c:axId val="6698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8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'Original Values Regression Outp'!$C$36:$C$71</c:f>
              <c:numCache>
                <c:formatCode>General</c:formatCode>
                <c:ptCount val="36"/>
                <c:pt idx="0">
                  <c:v>29.83333333333394</c:v>
                </c:pt>
                <c:pt idx="1">
                  <c:v>198.43333333333385</c:v>
                </c:pt>
                <c:pt idx="2">
                  <c:v>48.533333333333758</c:v>
                </c:pt>
                <c:pt idx="3">
                  <c:v>-20.233333333333121</c:v>
                </c:pt>
                <c:pt idx="4">
                  <c:v>18.333333333333485</c:v>
                </c:pt>
                <c:pt idx="5">
                  <c:v>70.83333333333394</c:v>
                </c:pt>
                <c:pt idx="6">
                  <c:v>65.866666666667243</c:v>
                </c:pt>
                <c:pt idx="7">
                  <c:v>78.633333333333667</c:v>
                </c:pt>
                <c:pt idx="8">
                  <c:v>36.066666666667516</c:v>
                </c:pt>
                <c:pt idx="9">
                  <c:v>19.433333333333394</c:v>
                </c:pt>
                <c:pt idx="10">
                  <c:v>-40.16666666666697</c:v>
                </c:pt>
                <c:pt idx="11">
                  <c:v>9.9666666666676065</c:v>
                </c:pt>
                <c:pt idx="12">
                  <c:v>-23.199999999998909</c:v>
                </c:pt>
                <c:pt idx="13">
                  <c:v>-13.899999999999181</c:v>
                </c:pt>
                <c:pt idx="14">
                  <c:v>-92.199999999999363</c:v>
                </c:pt>
                <c:pt idx="15">
                  <c:v>2.6333333333336668</c:v>
                </c:pt>
                <c:pt idx="16">
                  <c:v>-35.899999999999636</c:v>
                </c:pt>
                <c:pt idx="17">
                  <c:v>-167.39999999999918</c:v>
                </c:pt>
                <c:pt idx="18">
                  <c:v>-126.16666666666561</c:v>
                </c:pt>
                <c:pt idx="19">
                  <c:v>-97.099999999999454</c:v>
                </c:pt>
                <c:pt idx="20">
                  <c:v>-118.46666666666579</c:v>
                </c:pt>
                <c:pt idx="21">
                  <c:v>-61.099999999999454</c:v>
                </c:pt>
                <c:pt idx="22">
                  <c:v>-189.10000000000036</c:v>
                </c:pt>
                <c:pt idx="23">
                  <c:v>-109.16666666666561</c:v>
                </c:pt>
                <c:pt idx="24">
                  <c:v>-6.6333333333323026</c:v>
                </c:pt>
                <c:pt idx="25">
                  <c:v>-184.53333333333239</c:v>
                </c:pt>
                <c:pt idx="26">
                  <c:v>43.666666666667425</c:v>
                </c:pt>
                <c:pt idx="27">
                  <c:v>17.600000000000364</c:v>
                </c:pt>
                <c:pt idx="28">
                  <c:v>17.566666666667061</c:v>
                </c:pt>
                <c:pt idx="29">
                  <c:v>96.566666666667516</c:v>
                </c:pt>
                <c:pt idx="30">
                  <c:v>60.300000000000637</c:v>
                </c:pt>
                <c:pt idx="31">
                  <c:v>18.466666666667152</c:v>
                </c:pt>
                <c:pt idx="32">
                  <c:v>82.400000000000546</c:v>
                </c:pt>
                <c:pt idx="33">
                  <c:v>41.66666666666697</c:v>
                </c:pt>
                <c:pt idx="34">
                  <c:v>229.26666666666642</c:v>
                </c:pt>
                <c:pt idx="35">
                  <c:v>99.200000000001182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D3-4F32-A2C6-B3D23A4B1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133183"/>
        <c:axId val="1294137023"/>
      </c:scatterChart>
      <c:valAx>
        <c:axId val="129413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137023"/>
        <c:crosses val="autoZero"/>
        <c:crossBetween val="midCat"/>
      </c:valAx>
      <c:valAx>
        <c:axId val="129413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13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B1124-A789-4F16-545B-863742BCE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55</xdr:row>
      <xdr:rowOff>78105</xdr:rowOff>
    </xdr:from>
    <xdr:to>
      <xdr:col>14</xdr:col>
      <xdr:colOff>485775</xdr:colOff>
      <xdr:row>81</xdr:row>
      <xdr:rowOff>15240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340D4FB6-4ADE-42A3-43D7-DC97602F1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576262</xdr:colOff>
      <xdr:row>55</xdr:row>
      <xdr:rowOff>61912</xdr:rowOff>
    </xdr:from>
    <xdr:to>
      <xdr:col>22</xdr:col>
      <xdr:colOff>981075</xdr:colOff>
      <xdr:row>81</xdr:row>
      <xdr:rowOff>57150</xdr:rowOff>
    </xdr:to>
    <xdr:graphicFrame macro="">
      <xdr:nvGraphicFramePr>
        <xdr:cNvPr id="9" name="Chart 135">
          <a:extLst>
            <a:ext uri="{FF2B5EF4-FFF2-40B4-BE49-F238E27FC236}">
              <a16:creationId xmlns:a16="http://schemas.microsoft.com/office/drawing/2014/main" id="{77BA69EF-FF55-8493-F9CF-FCED7EBA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478155</xdr:colOff>
      <xdr:row>33</xdr:row>
      <xdr:rowOff>179070</xdr:rowOff>
    </xdr:from>
    <xdr:to>
      <xdr:col>13</xdr:col>
      <xdr:colOff>501015</xdr:colOff>
      <xdr:row>52</xdr:row>
      <xdr:rowOff>120015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394F9EC-6DC8-0977-1565-9DA1A8D26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0DB3-9239-4BD7-8D07-382E054F4339}">
  <dimension ref="A1:I60"/>
  <sheetViews>
    <sheetView workbookViewId="0">
      <selection activeCell="Q13" sqref="Q13"/>
    </sheetView>
  </sheetViews>
  <sheetFormatPr defaultRowHeight="15" x14ac:dyDescent="0.25"/>
  <cols>
    <col min="2" max="2" width="9.5703125" bestFit="1" customWidth="1"/>
    <col min="3" max="3" width="9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6" t="s">
        <v>14</v>
      </c>
      <c r="B3" s="6"/>
    </row>
    <row r="4" spans="1:9" x14ac:dyDescent="0.25">
      <c r="A4" t="s">
        <v>15</v>
      </c>
      <c r="B4" s="10">
        <v>0.88081242643339286</v>
      </c>
    </row>
    <row r="5" spans="1:9" x14ac:dyDescent="0.25">
      <c r="A5" t="s">
        <v>16</v>
      </c>
      <c r="B5" s="10">
        <v>0.77583053055948115</v>
      </c>
    </row>
    <row r="6" spans="1:9" x14ac:dyDescent="0.25">
      <c r="A6" t="s">
        <v>17</v>
      </c>
      <c r="B6" s="10">
        <v>0.7692373108700542</v>
      </c>
    </row>
    <row r="7" spans="1:9" x14ac:dyDescent="0.25">
      <c r="A7" t="s">
        <v>18</v>
      </c>
      <c r="B7" s="10">
        <v>112.77639823479885</v>
      </c>
    </row>
    <row r="8" spans="1:9" ht="15.75" thickBot="1" x14ac:dyDescent="0.3">
      <c r="A8" s="4" t="s">
        <v>19</v>
      </c>
      <c r="B8" s="11">
        <v>36</v>
      </c>
    </row>
    <row r="10" spans="1:9" ht="15.75" thickBot="1" x14ac:dyDescent="0.3">
      <c r="A10" t="s">
        <v>20</v>
      </c>
    </row>
    <row r="11" spans="1:9" x14ac:dyDescent="0.25">
      <c r="A11" s="5"/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</row>
    <row r="12" spans="1:9" x14ac:dyDescent="0.25">
      <c r="A12" t="s">
        <v>21</v>
      </c>
      <c r="B12">
        <v>1</v>
      </c>
      <c r="C12">
        <v>1496600.0649292152</v>
      </c>
      <c r="D12">
        <v>1496600.0649292152</v>
      </c>
      <c r="E12">
        <v>117.67096609925088</v>
      </c>
      <c r="F12">
        <v>1.3947673944712335E-12</v>
      </c>
    </row>
    <row r="13" spans="1:9" x14ac:dyDescent="0.25">
      <c r="A13" t="s">
        <v>22</v>
      </c>
      <c r="B13">
        <v>34</v>
      </c>
      <c r="C13">
        <v>432429.54395967402</v>
      </c>
      <c r="D13">
        <v>12718.515998813942</v>
      </c>
    </row>
    <row r="14" spans="1:9" ht="15.75" thickBot="1" x14ac:dyDescent="0.3">
      <c r="A14" s="4" t="s">
        <v>23</v>
      </c>
      <c r="B14" s="4">
        <v>35</v>
      </c>
      <c r="C14" s="4">
        <v>1929029.6088888892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30</v>
      </c>
      <c r="C16" s="5" t="s">
        <v>18</v>
      </c>
      <c r="D16" s="5" t="s">
        <v>31</v>
      </c>
      <c r="E16" s="5" t="s">
        <v>32</v>
      </c>
      <c r="F16" s="5" t="s">
        <v>33</v>
      </c>
      <c r="G16" s="5" t="s">
        <v>34</v>
      </c>
      <c r="H16" s="5" t="s">
        <v>35</v>
      </c>
      <c r="I16" s="5" t="s">
        <v>36</v>
      </c>
    </row>
    <row r="17" spans="1:9" x14ac:dyDescent="0.25">
      <c r="A17" t="s">
        <v>24</v>
      </c>
      <c r="B17" s="10">
        <v>3536.6420634920632</v>
      </c>
      <c r="C17" s="10">
        <v>38.389227736590044</v>
      </c>
      <c r="D17" s="10">
        <v>92.125897602289413</v>
      </c>
      <c r="E17">
        <v>2.2411592390724448E-42</v>
      </c>
      <c r="F17">
        <v>3458.6257662074308</v>
      </c>
      <c r="G17">
        <v>3614.6583607766956</v>
      </c>
      <c r="H17">
        <v>3458.6257662074308</v>
      </c>
      <c r="I17">
        <v>3614.6583607766956</v>
      </c>
    </row>
    <row r="18" spans="1:9" ht="15.75" thickBot="1" x14ac:dyDescent="0.3">
      <c r="A18" s="4" t="s">
        <v>1</v>
      </c>
      <c r="B18" s="11">
        <v>19.627155727155724</v>
      </c>
      <c r="C18" s="11">
        <v>1.8093505165788084</v>
      </c>
      <c r="D18" s="11">
        <v>10.84762490590686</v>
      </c>
      <c r="E18" s="4">
        <v>1.3947673944712434E-12</v>
      </c>
      <c r="F18" s="4">
        <v>15.950113074407263</v>
      </c>
      <c r="G18" s="4">
        <v>23.304198379904186</v>
      </c>
      <c r="H18" s="4">
        <v>15.950113074407263</v>
      </c>
      <c r="I18" s="4">
        <v>23.304198379904186</v>
      </c>
    </row>
    <row r="22" spans="1:9" x14ac:dyDescent="0.25">
      <c r="A22" t="s">
        <v>37</v>
      </c>
    </row>
    <row r="23" spans="1:9" ht="15.75" thickBot="1" x14ac:dyDescent="0.3"/>
    <row r="24" spans="1:9" x14ac:dyDescent="0.25">
      <c r="A24" s="5" t="s">
        <v>38</v>
      </c>
      <c r="B24" s="5" t="s">
        <v>39</v>
      </c>
      <c r="C24" s="5" t="s">
        <v>40</v>
      </c>
    </row>
    <row r="25" spans="1:9" x14ac:dyDescent="0.25">
      <c r="A25">
        <v>1</v>
      </c>
      <c r="B25">
        <v>3556.2692192192189</v>
      </c>
      <c r="C25">
        <v>94.530780780781242</v>
      </c>
    </row>
    <row r="26" spans="1:9" x14ac:dyDescent="0.25">
      <c r="A26">
        <v>2</v>
      </c>
      <c r="B26">
        <v>3575.8963749463746</v>
      </c>
      <c r="C26">
        <v>198.10362505362536</v>
      </c>
    </row>
    <row r="27" spans="1:9" x14ac:dyDescent="0.25">
      <c r="A27">
        <v>3</v>
      </c>
      <c r="B27">
        <v>3595.5235306735303</v>
      </c>
      <c r="C27">
        <v>91.37646932646976</v>
      </c>
    </row>
    <row r="28" spans="1:9" x14ac:dyDescent="0.25">
      <c r="A28">
        <v>4</v>
      </c>
      <c r="B28">
        <v>3615.150686400686</v>
      </c>
      <c r="C28">
        <v>-5.9506864006862088</v>
      </c>
    </row>
    <row r="29" spans="1:9" x14ac:dyDescent="0.25">
      <c r="A29">
        <v>5</v>
      </c>
      <c r="B29">
        <v>3634.7778421278417</v>
      </c>
      <c r="C29">
        <v>26.822157872158186</v>
      </c>
    </row>
    <row r="30" spans="1:9" x14ac:dyDescent="0.25">
      <c r="A30">
        <v>6</v>
      </c>
      <c r="B30">
        <v>3654.4049978549974</v>
      </c>
      <c r="C30">
        <v>19.7950021450024</v>
      </c>
    </row>
    <row r="31" spans="1:9" x14ac:dyDescent="0.25">
      <c r="A31">
        <v>7</v>
      </c>
      <c r="B31">
        <v>3674.0321535821531</v>
      </c>
      <c r="C31">
        <v>-57.032153582153114</v>
      </c>
    </row>
    <row r="32" spans="1:9" x14ac:dyDescent="0.25">
      <c r="A32">
        <v>8</v>
      </c>
      <c r="B32">
        <v>3693.6593093093088</v>
      </c>
      <c r="C32">
        <v>-82.859309309308628</v>
      </c>
    </row>
    <row r="33" spans="1:3" x14ac:dyDescent="0.25">
      <c r="A33">
        <v>9</v>
      </c>
      <c r="B33">
        <v>3713.286465036465</v>
      </c>
      <c r="C33">
        <v>-83.686465036465052</v>
      </c>
    </row>
    <row r="34" spans="1:3" x14ac:dyDescent="0.25">
      <c r="A34">
        <v>10</v>
      </c>
      <c r="B34">
        <v>3732.9136207636207</v>
      </c>
      <c r="C34">
        <v>87.686379236379253</v>
      </c>
    </row>
    <row r="35" spans="1:3" x14ac:dyDescent="0.25">
      <c r="A35">
        <v>11</v>
      </c>
      <c r="B35">
        <v>3752.5407764907764</v>
      </c>
      <c r="C35">
        <v>24.75922350922383</v>
      </c>
    </row>
    <row r="36" spans="1:3" x14ac:dyDescent="0.25">
      <c r="A36">
        <v>12</v>
      </c>
      <c r="B36">
        <v>3772.167932217932</v>
      </c>
      <c r="C36">
        <v>52.632067782068134</v>
      </c>
    </row>
    <row r="37" spans="1:3" x14ac:dyDescent="0.25">
      <c r="A37">
        <v>13</v>
      </c>
      <c r="B37">
        <v>3791.7950879450877</v>
      </c>
      <c r="C37">
        <v>106.80491205491217</v>
      </c>
    </row>
    <row r="38" spans="1:3" x14ac:dyDescent="0.25">
      <c r="A38">
        <v>14</v>
      </c>
      <c r="B38">
        <v>3811.4222436722434</v>
      </c>
      <c r="C38">
        <v>29.07775632775656</v>
      </c>
    </row>
    <row r="39" spans="1:3" x14ac:dyDescent="0.25">
      <c r="A39">
        <v>15</v>
      </c>
      <c r="B39">
        <v>3831.0493993993991</v>
      </c>
      <c r="C39">
        <v>-48.749399399398953</v>
      </c>
    </row>
    <row r="40" spans="1:3" x14ac:dyDescent="0.25">
      <c r="A40">
        <v>16</v>
      </c>
      <c r="B40">
        <v>3850.6765551265548</v>
      </c>
      <c r="C40">
        <v>42.72344487344526</v>
      </c>
    </row>
    <row r="41" spans="1:3" x14ac:dyDescent="0.25">
      <c r="A41">
        <v>17</v>
      </c>
      <c r="B41">
        <v>3870.3037108537105</v>
      </c>
      <c r="C41">
        <v>15.896289146289291</v>
      </c>
    </row>
    <row r="42" spans="1:3" x14ac:dyDescent="0.25">
      <c r="A42">
        <v>18</v>
      </c>
      <c r="B42">
        <v>3889.9308665808662</v>
      </c>
      <c r="C42">
        <v>-248.33086658086631</v>
      </c>
    </row>
    <row r="43" spans="1:3" x14ac:dyDescent="0.25">
      <c r="A43">
        <v>19</v>
      </c>
      <c r="B43">
        <v>3909.5580223080219</v>
      </c>
      <c r="C43">
        <v>-247.3580223080221</v>
      </c>
    </row>
    <row r="44" spans="1:3" x14ac:dyDescent="0.25">
      <c r="A44">
        <v>20</v>
      </c>
      <c r="B44">
        <v>3929.1851780351776</v>
      </c>
      <c r="C44">
        <v>-176.78517803517752</v>
      </c>
    </row>
    <row r="45" spans="1:3" x14ac:dyDescent="0.25">
      <c r="A45">
        <v>21</v>
      </c>
      <c r="B45">
        <v>3948.8123337623333</v>
      </c>
      <c r="C45">
        <v>-192.11233376233349</v>
      </c>
    </row>
    <row r="46" spans="1:3" x14ac:dyDescent="0.25">
      <c r="A46">
        <v>22</v>
      </c>
      <c r="B46">
        <v>3968.439489489489</v>
      </c>
      <c r="C46">
        <v>-94.039489489488915</v>
      </c>
    </row>
    <row r="47" spans="1:3" x14ac:dyDescent="0.25">
      <c r="A47">
        <v>23</v>
      </c>
      <c r="B47">
        <v>3988.0666452166452</v>
      </c>
      <c r="C47">
        <v>-85.766645216644974</v>
      </c>
    </row>
    <row r="48" spans="1:3" x14ac:dyDescent="0.25">
      <c r="A48">
        <v>24</v>
      </c>
      <c r="B48">
        <v>4007.6938009438009</v>
      </c>
      <c r="C48">
        <v>-57.993800943801034</v>
      </c>
    </row>
    <row r="49" spans="1:3" x14ac:dyDescent="0.25">
      <c r="A49">
        <v>25</v>
      </c>
      <c r="B49">
        <v>4027.3209566709565</v>
      </c>
      <c r="C49">
        <v>-16.62095667095673</v>
      </c>
    </row>
    <row r="50" spans="1:3" x14ac:dyDescent="0.25">
      <c r="A50">
        <v>26</v>
      </c>
      <c r="B50">
        <v>4046.9481123981122</v>
      </c>
      <c r="C50">
        <v>-48.848112398112335</v>
      </c>
    </row>
    <row r="51" spans="1:3" x14ac:dyDescent="0.25">
      <c r="A51">
        <v>27</v>
      </c>
      <c r="B51">
        <v>4066.5752681252679</v>
      </c>
      <c r="C51">
        <v>162.3247318747317</v>
      </c>
    </row>
    <row r="52" spans="1:3" x14ac:dyDescent="0.25">
      <c r="A52">
        <v>28</v>
      </c>
      <c r="B52">
        <v>4086.2024238524236</v>
      </c>
      <c r="C52">
        <v>55.697576147576001</v>
      </c>
    </row>
    <row r="53" spans="1:3" x14ac:dyDescent="0.25">
      <c r="A53">
        <v>29</v>
      </c>
      <c r="B53">
        <v>4105.8295795795793</v>
      </c>
      <c r="C53">
        <v>94.270420420421033</v>
      </c>
    </row>
    <row r="54" spans="1:3" x14ac:dyDescent="0.25">
      <c r="A54">
        <v>30</v>
      </c>
      <c r="B54">
        <v>4125.456735306735</v>
      </c>
      <c r="C54">
        <v>58.043264693264973</v>
      </c>
    </row>
    <row r="55" spans="1:3" x14ac:dyDescent="0.25">
      <c r="A55">
        <v>31</v>
      </c>
      <c r="B55">
        <v>4145.0838910338907</v>
      </c>
      <c r="C55">
        <v>-14.283891033890541</v>
      </c>
    </row>
    <row r="56" spans="1:3" x14ac:dyDescent="0.25">
      <c r="A56">
        <v>32</v>
      </c>
      <c r="B56">
        <v>4164.7110467610464</v>
      </c>
      <c r="C56">
        <v>-71.311046761046327</v>
      </c>
    </row>
    <row r="57" spans="1:3" x14ac:dyDescent="0.25">
      <c r="A57">
        <v>33</v>
      </c>
      <c r="B57">
        <v>4184.3382024882021</v>
      </c>
      <c r="C57">
        <v>-22.538202488201932</v>
      </c>
    </row>
    <row r="58" spans="1:3" x14ac:dyDescent="0.25">
      <c r="A58">
        <v>34</v>
      </c>
      <c r="B58">
        <v>4203.9653582153578</v>
      </c>
      <c r="C58">
        <v>23.934641784641826</v>
      </c>
    </row>
    <row r="59" spans="1:3" x14ac:dyDescent="0.25">
      <c r="A59">
        <v>35</v>
      </c>
      <c r="B59">
        <v>4223.5925139425135</v>
      </c>
      <c r="C59">
        <v>193.90748605748649</v>
      </c>
    </row>
    <row r="60" spans="1:3" ht="15.75" thickBot="1" x14ac:dyDescent="0.3">
      <c r="A60" s="4">
        <v>36</v>
      </c>
      <c r="B60" s="4">
        <v>4243.2196696696692</v>
      </c>
      <c r="C60" s="4">
        <v>175.88033033033116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C162-D072-4555-B67D-27D9BDEF3774}">
  <dimension ref="A1:AA52"/>
  <sheetViews>
    <sheetView tabSelected="1" topLeftCell="B1" workbookViewId="0">
      <selection activeCell="T47" sqref="T47"/>
    </sheetView>
  </sheetViews>
  <sheetFormatPr defaultRowHeight="15" x14ac:dyDescent="0.25"/>
  <cols>
    <col min="2" max="2" width="11.7109375" customWidth="1"/>
    <col min="7" max="7" width="12.7109375" customWidth="1"/>
    <col min="17" max="17" width="19.28515625" customWidth="1"/>
    <col min="22" max="22" width="23.28515625" customWidth="1"/>
    <col min="23" max="23" width="19.28515625" customWidth="1"/>
    <col min="27" max="27" width="15.7109375" bestFit="1" customWidth="1"/>
  </cols>
  <sheetData>
    <row r="1" spans="1:27" x14ac:dyDescent="0.25">
      <c r="A1" t="s">
        <v>0</v>
      </c>
      <c r="B1" t="s">
        <v>45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7" ht="15.75" thickBot="1" x14ac:dyDescent="0.3">
      <c r="A2" s="1">
        <v>44593</v>
      </c>
      <c r="B2" s="2">
        <v>3048.2</v>
      </c>
      <c r="C2">
        <v>1</v>
      </c>
      <c r="D2" s="3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U2" t="s">
        <v>40</v>
      </c>
      <c r="V2" t="s">
        <v>43</v>
      </c>
      <c r="W2" t="s">
        <v>44</v>
      </c>
      <c r="Y2" t="s">
        <v>46</v>
      </c>
      <c r="Z2" t="s">
        <v>47</v>
      </c>
      <c r="AA2" t="s">
        <v>50</v>
      </c>
    </row>
    <row r="3" spans="1:27" ht="15.75" thickBot="1" x14ac:dyDescent="0.3">
      <c r="A3" s="1">
        <v>44621</v>
      </c>
      <c r="B3" s="2">
        <v>3580.7</v>
      </c>
      <c r="C3">
        <v>2</v>
      </c>
      <c r="D3">
        <v>0</v>
      </c>
      <c r="E3" s="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5"/>
      <c r="Q3" s="5" t="s">
        <v>30</v>
      </c>
      <c r="T3">
        <v>3018.3666666666659</v>
      </c>
      <c r="U3">
        <v>29.83333333333394</v>
      </c>
      <c r="V3" s="2">
        <f>$Q$4+$Q$5*C2+$Q$6*D2+$Q$7*E2+$Q$8*F2+$Q$9*G2+$Q$10*H2+$Q$11*I2+$Q$12*J2+$Q$13*K2+$Q$14*L2+$Q$15*M2+$Q$16*N2</f>
        <v>3018.3666666666659</v>
      </c>
      <c r="Y3" s="12">
        <f t="shared" ref="Y3:Y38" si="0">B2-V3</f>
        <v>29.83333333333394</v>
      </c>
      <c r="Z3" cm="1">
        <f t="array" ref="Z3:Z38">ABS(Y3:Y38)</f>
        <v>29.83333333333394</v>
      </c>
      <c r="AA3" s="13">
        <f t="shared" ref="AA3:AA38" si="1">Y3^2</f>
        <v>890.02777777781398</v>
      </c>
    </row>
    <row r="4" spans="1:27" ht="15.75" thickBot="1" x14ac:dyDescent="0.3">
      <c r="A4" s="1">
        <v>44652</v>
      </c>
      <c r="B4" s="2">
        <v>3246.9</v>
      </c>
      <c r="C4">
        <v>3</v>
      </c>
      <c r="D4">
        <v>0</v>
      </c>
      <c r="E4">
        <v>0</v>
      </c>
      <c r="F4" s="3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24</v>
      </c>
      <c r="Q4">
        <v>3279.8999999999992</v>
      </c>
      <c r="T4">
        <v>3382.266666666666</v>
      </c>
      <c r="U4">
        <v>198.43333333333385</v>
      </c>
      <c r="V4" s="2">
        <f>$Q$4+$Q$5*C3+$Q$6*D3+$Q$7*E3+$Q$8*F3+$Q$9*G3+$Q$10*H3+$Q$11*I3+$Q$12*J3+$Q$13*K3+$Q$14*L3+$Q$15*M3+$Q$16*N3</f>
        <v>3382.266666666666</v>
      </c>
      <c r="Y4" s="12">
        <f t="shared" si="0"/>
        <v>198.43333333333385</v>
      </c>
      <c r="Z4">
        <v>198.43333333333385</v>
      </c>
      <c r="AA4" s="13">
        <f t="shared" si="1"/>
        <v>39375.787777777979</v>
      </c>
    </row>
    <row r="5" spans="1:27" ht="15.75" thickBot="1" x14ac:dyDescent="0.3">
      <c r="A5" s="1">
        <v>44682</v>
      </c>
      <c r="B5" s="2">
        <v>3505.4</v>
      </c>
      <c r="C5">
        <v>4</v>
      </c>
      <c r="D5">
        <v>0</v>
      </c>
      <c r="E5">
        <v>0</v>
      </c>
      <c r="F5">
        <v>0</v>
      </c>
      <c r="G5" s="3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1</v>
      </c>
      <c r="Q5">
        <v>20.969444444444438</v>
      </c>
      <c r="T5">
        <v>3198.3666666666663</v>
      </c>
      <c r="U5">
        <v>48.533333333333758</v>
      </c>
      <c r="V5" s="2">
        <f t="shared" ref="V5:V38" si="2">$Q$4+$Q$5*C4+$Q$6*D4+$Q$7*E4+$Q$8*F4+$Q$9*G4+$Q$10*H4+$Q$11*I4+$Q$12*J4+$Q$13*K4+$Q$14*L4+$Q$15*M4+$Q$16*N4</f>
        <v>3198.3666666666663</v>
      </c>
      <c r="Y5" s="12">
        <f t="shared" si="0"/>
        <v>48.533333333333758</v>
      </c>
      <c r="Z5">
        <v>48.533333333333758</v>
      </c>
      <c r="AA5" s="13">
        <f t="shared" si="1"/>
        <v>2355.4844444444857</v>
      </c>
    </row>
    <row r="6" spans="1:27" ht="15.75" thickBot="1" x14ac:dyDescent="0.3">
      <c r="A6" s="1">
        <v>44713</v>
      </c>
      <c r="B6" s="2">
        <v>3544.4</v>
      </c>
      <c r="C6">
        <v>5</v>
      </c>
      <c r="D6">
        <v>0</v>
      </c>
      <c r="E6">
        <v>0</v>
      </c>
      <c r="F6">
        <v>0</v>
      </c>
      <c r="G6">
        <v>0</v>
      </c>
      <c r="H6" s="3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2</v>
      </c>
      <c r="Q6">
        <v>-282.50277777777785</v>
      </c>
      <c r="T6">
        <v>3525.6333333333332</v>
      </c>
      <c r="U6">
        <v>-20.233333333333121</v>
      </c>
      <c r="V6" s="2">
        <f t="shared" si="2"/>
        <v>3525.6333333333332</v>
      </c>
      <c r="Y6" s="12">
        <f t="shared" si="0"/>
        <v>-20.233333333333121</v>
      </c>
      <c r="Z6">
        <v>20.233333333333121</v>
      </c>
      <c r="AA6" s="13">
        <f t="shared" si="1"/>
        <v>409.3877777777692</v>
      </c>
    </row>
    <row r="7" spans="1:27" ht="15.75" thickBot="1" x14ac:dyDescent="0.3">
      <c r="A7" s="1">
        <v>44743</v>
      </c>
      <c r="B7" s="2">
        <v>3584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 s="3">
        <v>1</v>
      </c>
      <c r="J7">
        <v>0</v>
      </c>
      <c r="K7">
        <v>0</v>
      </c>
      <c r="L7">
        <v>0</v>
      </c>
      <c r="M7">
        <v>0</v>
      </c>
      <c r="N7">
        <v>0</v>
      </c>
      <c r="P7" t="s">
        <v>4</v>
      </c>
      <c r="Q7">
        <v>60.427777777777898</v>
      </c>
      <c r="T7">
        <v>3526.0666666666666</v>
      </c>
      <c r="U7">
        <v>18.333333333333485</v>
      </c>
      <c r="V7" s="2">
        <f t="shared" si="2"/>
        <v>3526.0666666666666</v>
      </c>
      <c r="Y7" s="12">
        <f t="shared" si="0"/>
        <v>18.333333333333485</v>
      </c>
      <c r="Z7">
        <v>18.333333333333485</v>
      </c>
      <c r="AA7" s="13">
        <f t="shared" si="1"/>
        <v>336.11111111111666</v>
      </c>
    </row>
    <row r="8" spans="1:27" ht="15.75" thickBot="1" x14ac:dyDescent="0.3">
      <c r="A8" s="1">
        <v>44774</v>
      </c>
      <c r="B8" s="2">
        <v>3605.2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>
        <v>1</v>
      </c>
      <c r="K8">
        <v>0</v>
      </c>
      <c r="L8">
        <v>0</v>
      </c>
      <c r="M8">
        <v>0</v>
      </c>
      <c r="N8">
        <v>0</v>
      </c>
      <c r="P8" t="s">
        <v>3</v>
      </c>
      <c r="Q8">
        <v>-144.44166666666615</v>
      </c>
      <c r="T8">
        <v>3513.1666666666661</v>
      </c>
      <c r="U8">
        <v>70.83333333333394</v>
      </c>
      <c r="V8" s="2">
        <f t="shared" si="2"/>
        <v>3513.1666666666661</v>
      </c>
      <c r="Y8" s="12">
        <f t="shared" si="0"/>
        <v>70.83333333333394</v>
      </c>
      <c r="Z8">
        <v>70.83333333333394</v>
      </c>
      <c r="AA8" s="13">
        <f t="shared" si="1"/>
        <v>5017.3611111111968</v>
      </c>
    </row>
    <row r="9" spans="1:27" ht="15.75" thickBot="1" x14ac:dyDescent="0.3">
      <c r="A9" s="1">
        <v>44805</v>
      </c>
      <c r="B9" s="2">
        <v>3588.5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3">
        <v>1</v>
      </c>
      <c r="L9">
        <v>0</v>
      </c>
      <c r="M9">
        <v>0</v>
      </c>
      <c r="N9">
        <v>0</v>
      </c>
      <c r="P9" t="s">
        <v>5</v>
      </c>
      <c r="Q9">
        <v>161.85555555555607</v>
      </c>
      <c r="T9">
        <v>3539.3333333333326</v>
      </c>
      <c r="U9">
        <v>65.866666666667243</v>
      </c>
      <c r="V9" s="2">
        <f t="shared" si="2"/>
        <v>3539.3333333333326</v>
      </c>
      <c r="Y9" s="12">
        <f t="shared" si="0"/>
        <v>65.866666666667243</v>
      </c>
      <c r="Z9">
        <v>65.866666666667243</v>
      </c>
      <c r="AA9" s="13">
        <f t="shared" si="1"/>
        <v>4338.4177777778541</v>
      </c>
    </row>
    <row r="10" spans="1:27" ht="15.75" thickBot="1" x14ac:dyDescent="0.3">
      <c r="A10" s="1">
        <v>44835</v>
      </c>
      <c r="B10" s="2">
        <v>3784.3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</v>
      </c>
      <c r="M10">
        <v>0</v>
      </c>
      <c r="N10">
        <v>0</v>
      </c>
      <c r="P10" t="s">
        <v>6</v>
      </c>
      <c r="Q10">
        <v>141.31944444444505</v>
      </c>
      <c r="T10">
        <v>3509.8666666666663</v>
      </c>
      <c r="U10">
        <v>78.633333333333667</v>
      </c>
      <c r="V10" s="2">
        <f t="shared" si="2"/>
        <v>3509.8666666666663</v>
      </c>
      <c r="Y10" s="12">
        <f t="shared" si="0"/>
        <v>78.633333333333667</v>
      </c>
      <c r="Z10">
        <v>78.633333333333667</v>
      </c>
      <c r="AA10" s="13">
        <f t="shared" si="1"/>
        <v>6183.2011111111633</v>
      </c>
    </row>
    <row r="11" spans="1:27" ht="15.75" thickBot="1" x14ac:dyDescent="0.3">
      <c r="A11" s="1">
        <v>44866</v>
      </c>
      <c r="B11" s="2">
        <v>4752.8999999999996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</v>
      </c>
      <c r="N11">
        <v>0</v>
      </c>
      <c r="P11" t="s">
        <v>7</v>
      </c>
      <c r="Q11">
        <v>107.45000000000036</v>
      </c>
      <c r="T11">
        <v>3748.2333333333327</v>
      </c>
      <c r="U11">
        <v>36.066666666667516</v>
      </c>
      <c r="V11" s="2">
        <f t="shared" si="2"/>
        <v>3748.2333333333327</v>
      </c>
      <c r="Y11" s="12">
        <f t="shared" si="0"/>
        <v>36.066666666667516</v>
      </c>
      <c r="Z11">
        <v>36.066666666667516</v>
      </c>
      <c r="AA11" s="13">
        <f t="shared" si="1"/>
        <v>1300.8044444445056</v>
      </c>
    </row>
    <row r="12" spans="1:27" ht="15.75" thickBot="1" x14ac:dyDescent="0.3">
      <c r="A12" s="1">
        <v>44896</v>
      </c>
      <c r="B12" s="2">
        <v>4576.7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1</v>
      </c>
      <c r="P12" t="s">
        <v>8</v>
      </c>
      <c r="Q12">
        <v>112.64722222222237</v>
      </c>
      <c r="T12">
        <v>4733.4666666666662</v>
      </c>
      <c r="U12">
        <v>19.433333333333394</v>
      </c>
      <c r="V12" s="2">
        <f t="shared" si="2"/>
        <v>4733.4666666666662</v>
      </c>
      <c r="Y12" s="12">
        <f t="shared" si="0"/>
        <v>19.433333333333394</v>
      </c>
      <c r="Z12">
        <v>19.433333333333394</v>
      </c>
      <c r="AA12" s="13">
        <f t="shared" si="1"/>
        <v>377.65444444444682</v>
      </c>
    </row>
    <row r="13" spans="1:27" ht="15.75" thickBot="1" x14ac:dyDescent="0.3">
      <c r="A13" s="1">
        <v>44927</v>
      </c>
      <c r="B13" s="2">
        <v>3541.5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9</v>
      </c>
      <c r="Q13">
        <v>62.211111111111478</v>
      </c>
      <c r="T13">
        <v>4616.8666666666668</v>
      </c>
      <c r="U13">
        <v>-40.16666666666697</v>
      </c>
      <c r="V13" s="2">
        <f t="shared" si="2"/>
        <v>4616.8666666666668</v>
      </c>
      <c r="Y13" s="12">
        <f t="shared" si="0"/>
        <v>-40.16666666666697</v>
      </c>
      <c r="Z13">
        <v>40.16666666666697</v>
      </c>
      <c r="AA13" s="13">
        <f t="shared" si="1"/>
        <v>1613.3611111111354</v>
      </c>
    </row>
    <row r="14" spans="1:27" ht="15.75" thickBot="1" x14ac:dyDescent="0.3">
      <c r="A14" s="1">
        <v>44958</v>
      </c>
      <c r="B14" s="2">
        <v>3246.8</v>
      </c>
      <c r="C14">
        <v>13</v>
      </c>
      <c r="D14" s="3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10</v>
      </c>
      <c r="Q14">
        <v>279.60833333333363</v>
      </c>
      <c r="T14">
        <v>3531.5333333333324</v>
      </c>
      <c r="U14">
        <v>9.9666666666676065</v>
      </c>
      <c r="V14" s="2">
        <f t="shared" si="2"/>
        <v>3531.5333333333324</v>
      </c>
      <c r="Y14" s="12">
        <f t="shared" si="0"/>
        <v>9.9666666666676065</v>
      </c>
      <c r="Z14">
        <v>9.9666666666676065</v>
      </c>
      <c r="AA14" s="13">
        <f t="shared" si="1"/>
        <v>99.334444444463173</v>
      </c>
    </row>
    <row r="15" spans="1:27" ht="15.75" thickBot="1" x14ac:dyDescent="0.3">
      <c r="A15" s="1">
        <v>44986</v>
      </c>
      <c r="B15" s="2">
        <v>3620</v>
      </c>
      <c r="C15">
        <v>14</v>
      </c>
      <c r="D15">
        <v>0</v>
      </c>
      <c r="E15" s="3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11</v>
      </c>
      <c r="Q15">
        <v>1243.8722222222229</v>
      </c>
      <c r="T15">
        <v>3269.9999999999991</v>
      </c>
      <c r="U15">
        <v>-23.199999999998909</v>
      </c>
      <c r="V15" s="2">
        <f t="shared" si="2"/>
        <v>3269.9999999999991</v>
      </c>
      <c r="Y15" s="12">
        <f t="shared" si="0"/>
        <v>-23.199999999998909</v>
      </c>
      <c r="Z15">
        <v>23.199999999998909</v>
      </c>
      <c r="AA15" s="13">
        <f t="shared" si="1"/>
        <v>538.2399999999493</v>
      </c>
    </row>
    <row r="16" spans="1:27" ht="15.75" thickBot="1" x14ac:dyDescent="0.3">
      <c r="A16" s="1">
        <v>45017</v>
      </c>
      <c r="B16" s="2">
        <v>3357.8</v>
      </c>
      <c r="C16">
        <v>15</v>
      </c>
      <c r="D16">
        <v>0</v>
      </c>
      <c r="E16">
        <v>0</v>
      </c>
      <c r="F16" s="3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s="4" t="s">
        <v>12</v>
      </c>
      <c r="Q16" s="4">
        <v>1106.3027777777784</v>
      </c>
      <c r="T16">
        <v>3633.8999999999992</v>
      </c>
      <c r="U16">
        <v>-13.899999999999181</v>
      </c>
      <c r="V16" s="2">
        <f t="shared" si="2"/>
        <v>3633.8999999999992</v>
      </c>
      <c r="Y16" s="12">
        <f t="shared" si="0"/>
        <v>-13.899999999999181</v>
      </c>
      <c r="Z16">
        <v>13.899999999999181</v>
      </c>
      <c r="AA16" s="13">
        <f t="shared" si="1"/>
        <v>193.20999999997724</v>
      </c>
    </row>
    <row r="17" spans="1:27" ht="15.75" thickBot="1" x14ac:dyDescent="0.3">
      <c r="A17" s="1">
        <v>45047</v>
      </c>
      <c r="B17" s="2">
        <v>3779.9</v>
      </c>
      <c r="C17">
        <v>16</v>
      </c>
      <c r="D17">
        <v>0</v>
      </c>
      <c r="E17">
        <v>0</v>
      </c>
      <c r="F17">
        <v>0</v>
      </c>
      <c r="G17" s="3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T17">
        <v>3449.9999999999995</v>
      </c>
      <c r="U17">
        <v>-92.199999999999363</v>
      </c>
      <c r="V17" s="2">
        <f t="shared" si="2"/>
        <v>3449.9999999999995</v>
      </c>
      <c r="Y17" s="12">
        <f t="shared" si="0"/>
        <v>-92.199999999999363</v>
      </c>
      <c r="Z17">
        <v>92.199999999999363</v>
      </c>
      <c r="AA17" s="13">
        <f t="shared" si="1"/>
        <v>8500.8399999998819</v>
      </c>
    </row>
    <row r="18" spans="1:27" ht="15.75" thickBot="1" x14ac:dyDescent="0.3">
      <c r="A18" s="1">
        <v>45078</v>
      </c>
      <c r="B18" s="2">
        <v>3741.8</v>
      </c>
      <c r="C18">
        <v>17</v>
      </c>
      <c r="D18">
        <v>0</v>
      </c>
      <c r="E18">
        <v>0</v>
      </c>
      <c r="F18">
        <v>0</v>
      </c>
      <c r="G18">
        <v>0</v>
      </c>
      <c r="H18" s="3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T18">
        <v>3777.2666666666664</v>
      </c>
      <c r="U18">
        <v>2.6333333333336668</v>
      </c>
      <c r="V18" s="2">
        <f t="shared" si="2"/>
        <v>3777.2666666666664</v>
      </c>
      <c r="Y18" s="12">
        <f t="shared" si="0"/>
        <v>2.6333333333336668</v>
      </c>
      <c r="Z18">
        <v>2.6333333333336668</v>
      </c>
      <c r="AA18" s="13">
        <f t="shared" si="1"/>
        <v>6.9344444444462008</v>
      </c>
    </row>
    <row r="19" spans="1:27" ht="15.75" thickBot="1" x14ac:dyDescent="0.3">
      <c r="A19" s="1">
        <v>45108</v>
      </c>
      <c r="B19" s="2">
        <v>3597.4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 s="3">
        <v>1</v>
      </c>
      <c r="J19">
        <v>0</v>
      </c>
      <c r="K19">
        <v>0</v>
      </c>
      <c r="L19">
        <v>0</v>
      </c>
      <c r="M19">
        <v>0</v>
      </c>
      <c r="N19">
        <v>0</v>
      </c>
      <c r="T19">
        <v>3777.7</v>
      </c>
      <c r="U19">
        <v>-35.899999999999636</v>
      </c>
      <c r="V19" s="2">
        <f t="shared" si="2"/>
        <v>3777.7</v>
      </c>
      <c r="Y19" s="12">
        <f t="shared" si="0"/>
        <v>-35.899999999999636</v>
      </c>
      <c r="Z19">
        <v>35.899999999999636</v>
      </c>
      <c r="AA19" s="13">
        <f t="shared" si="1"/>
        <v>1288.8099999999738</v>
      </c>
    </row>
    <row r="20" spans="1:27" ht="15.75" thickBot="1" x14ac:dyDescent="0.3">
      <c r="A20" s="1">
        <v>45139</v>
      </c>
      <c r="B20" s="2">
        <v>3664.8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</v>
      </c>
      <c r="K20">
        <v>0</v>
      </c>
      <c r="L20">
        <v>0</v>
      </c>
      <c r="M20">
        <v>0</v>
      </c>
      <c r="N20">
        <v>0</v>
      </c>
      <c r="T20">
        <v>3764.7999999999993</v>
      </c>
      <c r="U20">
        <v>-167.39999999999918</v>
      </c>
      <c r="V20" s="2">
        <f t="shared" si="2"/>
        <v>3764.7999999999993</v>
      </c>
      <c r="Y20" s="12">
        <f t="shared" si="0"/>
        <v>-167.39999999999918</v>
      </c>
      <c r="Z20">
        <v>167.39999999999918</v>
      </c>
      <c r="AA20" s="13">
        <f t="shared" si="1"/>
        <v>28022.759999999726</v>
      </c>
    </row>
    <row r="21" spans="1:27" ht="15.75" thickBot="1" x14ac:dyDescent="0.3">
      <c r="A21" s="1">
        <v>45170</v>
      </c>
      <c r="B21" s="2">
        <v>3664.4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3">
        <v>1</v>
      </c>
      <c r="L21">
        <v>0</v>
      </c>
      <c r="M21">
        <v>0</v>
      </c>
      <c r="N21">
        <v>0</v>
      </c>
      <c r="T21">
        <v>3790.9666666666658</v>
      </c>
      <c r="U21">
        <v>-126.16666666666561</v>
      </c>
      <c r="V21" s="2">
        <f t="shared" si="2"/>
        <v>3790.9666666666658</v>
      </c>
      <c r="Y21" s="12">
        <f t="shared" si="0"/>
        <v>-126.16666666666561</v>
      </c>
      <c r="Z21">
        <v>126.16666666666561</v>
      </c>
      <c r="AA21" s="13">
        <f t="shared" si="1"/>
        <v>15918.02777777751</v>
      </c>
    </row>
    <row r="22" spans="1:27" ht="15.75" thickBot="1" x14ac:dyDescent="0.3">
      <c r="A22" s="1">
        <v>45200</v>
      </c>
      <c r="B22" s="2">
        <v>3881.4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1</v>
      </c>
      <c r="M22">
        <v>0</v>
      </c>
      <c r="N22">
        <v>0</v>
      </c>
      <c r="T22">
        <v>3761.4999999999995</v>
      </c>
      <c r="U22">
        <v>-97.099999999999454</v>
      </c>
      <c r="V22" s="2">
        <f t="shared" si="2"/>
        <v>3761.4999999999995</v>
      </c>
      <c r="Y22" s="12">
        <f t="shared" si="0"/>
        <v>-97.099999999999454</v>
      </c>
      <c r="Z22">
        <v>97.099999999999454</v>
      </c>
      <c r="AA22" s="13">
        <f t="shared" si="1"/>
        <v>9428.4099999998944</v>
      </c>
    </row>
    <row r="23" spans="1:27" ht="15.75" thickBot="1" x14ac:dyDescent="0.3">
      <c r="A23" s="1">
        <v>45231</v>
      </c>
      <c r="B23" s="2">
        <v>4924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3">
        <v>1</v>
      </c>
      <c r="N23">
        <v>0</v>
      </c>
      <c r="T23">
        <v>3999.8666666666659</v>
      </c>
      <c r="U23">
        <v>-118.46666666666579</v>
      </c>
      <c r="V23" s="2">
        <f t="shared" si="2"/>
        <v>3999.8666666666659</v>
      </c>
      <c r="Y23" s="12">
        <f t="shared" si="0"/>
        <v>-118.46666666666579</v>
      </c>
      <c r="Z23">
        <v>118.46666666666579</v>
      </c>
      <c r="AA23" s="13">
        <f t="shared" si="1"/>
        <v>14034.351111110902</v>
      </c>
    </row>
    <row r="24" spans="1:27" ht="15.75" thickBot="1" x14ac:dyDescent="0.3">
      <c r="A24" s="1">
        <v>45261</v>
      </c>
      <c r="B24" s="2">
        <v>4679.3999999999996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1</v>
      </c>
      <c r="T24">
        <v>4985.0999999999995</v>
      </c>
      <c r="U24">
        <v>-61.099999999999454</v>
      </c>
      <c r="V24" s="2">
        <f t="shared" si="2"/>
        <v>4985.0999999999995</v>
      </c>
      <c r="Y24" s="12">
        <f t="shared" si="0"/>
        <v>-61.099999999999454</v>
      </c>
      <c r="Z24">
        <v>61.099999999999454</v>
      </c>
      <c r="AA24" s="13">
        <f t="shared" si="1"/>
        <v>3733.2099999999332</v>
      </c>
    </row>
    <row r="25" spans="1:27" ht="15.75" thickBot="1" x14ac:dyDescent="0.3">
      <c r="A25" s="1">
        <v>45292</v>
      </c>
      <c r="B25" s="2">
        <v>3674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T25">
        <v>4868.5</v>
      </c>
      <c r="U25">
        <v>-189.10000000000036</v>
      </c>
      <c r="V25" s="2">
        <f t="shared" si="2"/>
        <v>4868.5</v>
      </c>
      <c r="Y25" s="12">
        <f t="shared" si="0"/>
        <v>-189.10000000000036</v>
      </c>
      <c r="Z25">
        <v>189.10000000000036</v>
      </c>
      <c r="AA25" s="13">
        <f t="shared" si="1"/>
        <v>35758.810000000136</v>
      </c>
    </row>
    <row r="26" spans="1:27" ht="15.75" thickBot="1" x14ac:dyDescent="0.3">
      <c r="A26" s="1">
        <v>45323</v>
      </c>
      <c r="B26" s="2">
        <v>3515</v>
      </c>
      <c r="C26">
        <v>25</v>
      </c>
      <c r="D26" s="3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T26">
        <v>3783.1666666666656</v>
      </c>
      <c r="U26">
        <v>-109.16666666666561</v>
      </c>
      <c r="V26" s="2">
        <f t="shared" si="2"/>
        <v>3783.1666666666656</v>
      </c>
      <c r="Y26" s="12">
        <f t="shared" si="0"/>
        <v>-109.16666666666561</v>
      </c>
      <c r="Z26">
        <v>109.16666666666561</v>
      </c>
      <c r="AA26" s="13">
        <f t="shared" si="1"/>
        <v>11917.36111111088</v>
      </c>
    </row>
    <row r="27" spans="1:27" ht="15.75" thickBot="1" x14ac:dyDescent="0.3">
      <c r="A27" s="1">
        <v>45352</v>
      </c>
      <c r="B27" s="2">
        <v>3701</v>
      </c>
      <c r="C27">
        <v>26</v>
      </c>
      <c r="D27">
        <v>0</v>
      </c>
      <c r="E27" s="3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T27">
        <v>3521.6333333333323</v>
      </c>
      <c r="U27">
        <v>-6.6333333333323026</v>
      </c>
      <c r="V27" s="2">
        <f t="shared" si="2"/>
        <v>3521.6333333333323</v>
      </c>
      <c r="Y27" s="12">
        <f t="shared" si="0"/>
        <v>-6.6333333333323026</v>
      </c>
      <c r="Z27">
        <v>6.6333333333323026</v>
      </c>
      <c r="AA27" s="13">
        <f t="shared" si="1"/>
        <v>44.001111111097437</v>
      </c>
    </row>
    <row r="28" spans="1:27" ht="15.75" thickBot="1" x14ac:dyDescent="0.3">
      <c r="A28" s="1">
        <v>45383</v>
      </c>
      <c r="B28" s="2">
        <v>3745.3</v>
      </c>
      <c r="C28">
        <v>27</v>
      </c>
      <c r="D28">
        <v>0</v>
      </c>
      <c r="E28">
        <v>0</v>
      </c>
      <c r="F28" s="3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T28">
        <v>3885.5333333333324</v>
      </c>
      <c r="U28">
        <v>-184.53333333333239</v>
      </c>
      <c r="V28" s="2">
        <f t="shared" si="2"/>
        <v>3885.5333333333324</v>
      </c>
      <c r="Y28" s="12">
        <f t="shared" si="0"/>
        <v>-184.53333333333239</v>
      </c>
      <c r="Z28">
        <v>184.53333333333239</v>
      </c>
      <c r="AA28" s="13">
        <f t="shared" si="1"/>
        <v>34052.551111110763</v>
      </c>
    </row>
    <row r="29" spans="1:27" ht="15.75" thickBot="1" x14ac:dyDescent="0.3">
      <c r="A29" s="1">
        <v>45413</v>
      </c>
      <c r="B29" s="2">
        <v>4046.5</v>
      </c>
      <c r="C29">
        <v>28</v>
      </c>
      <c r="D29">
        <v>0</v>
      </c>
      <c r="E29">
        <v>0</v>
      </c>
      <c r="F29">
        <v>0</v>
      </c>
      <c r="G29" s="3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T29">
        <v>3701.6333333333328</v>
      </c>
      <c r="U29">
        <v>43.666666666667425</v>
      </c>
      <c r="V29" s="2">
        <f t="shared" si="2"/>
        <v>3701.6333333333328</v>
      </c>
      <c r="Y29" s="12">
        <f t="shared" si="0"/>
        <v>43.666666666667425</v>
      </c>
      <c r="Z29">
        <v>43.666666666667425</v>
      </c>
      <c r="AA29" s="13">
        <f t="shared" si="1"/>
        <v>1906.777777777844</v>
      </c>
    </row>
    <row r="30" spans="1:27" ht="15.75" thickBot="1" x14ac:dyDescent="0.3">
      <c r="A30" s="1">
        <v>45444</v>
      </c>
      <c r="B30" s="2">
        <v>4046.9</v>
      </c>
      <c r="C30">
        <v>29</v>
      </c>
      <c r="D30">
        <v>0</v>
      </c>
      <c r="E30">
        <v>0</v>
      </c>
      <c r="F30">
        <v>0</v>
      </c>
      <c r="G30">
        <v>0</v>
      </c>
      <c r="H30" s="3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T30">
        <v>4028.8999999999996</v>
      </c>
      <c r="U30">
        <v>17.600000000000364</v>
      </c>
      <c r="V30" s="2">
        <f t="shared" si="2"/>
        <v>4028.8999999999996</v>
      </c>
      <c r="Y30" s="12">
        <f t="shared" si="0"/>
        <v>17.600000000000364</v>
      </c>
      <c r="Z30">
        <v>17.600000000000364</v>
      </c>
      <c r="AA30" s="13">
        <f t="shared" si="1"/>
        <v>309.76000000001278</v>
      </c>
    </row>
    <row r="31" spans="1:27" ht="15.75" thickBot="1" x14ac:dyDescent="0.3">
      <c r="A31" s="1">
        <v>45474</v>
      </c>
      <c r="B31" s="2">
        <v>4113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 s="3">
        <v>1</v>
      </c>
      <c r="J31">
        <v>0</v>
      </c>
      <c r="K31">
        <v>0</v>
      </c>
      <c r="L31">
        <v>0</v>
      </c>
      <c r="M31">
        <v>0</v>
      </c>
      <c r="N31">
        <v>0</v>
      </c>
      <c r="T31">
        <v>4029.333333333333</v>
      </c>
      <c r="U31">
        <v>17.566666666667061</v>
      </c>
      <c r="V31" s="2">
        <f t="shared" si="2"/>
        <v>4029.333333333333</v>
      </c>
      <c r="Y31" s="12">
        <f t="shared" si="0"/>
        <v>17.566666666667061</v>
      </c>
      <c r="Z31">
        <v>17.566666666667061</v>
      </c>
      <c r="AA31" s="13">
        <f t="shared" si="1"/>
        <v>308.58777777779164</v>
      </c>
    </row>
    <row r="32" spans="1:27" ht="15.75" thickBot="1" x14ac:dyDescent="0.3">
      <c r="A32" s="1">
        <v>45505</v>
      </c>
      <c r="B32" s="2">
        <v>4102.8999999999996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1</v>
      </c>
      <c r="K32">
        <v>0</v>
      </c>
      <c r="L32">
        <v>0</v>
      </c>
      <c r="M32">
        <v>0</v>
      </c>
      <c r="N32">
        <v>0</v>
      </c>
      <c r="T32">
        <v>4016.4333333333325</v>
      </c>
      <c r="U32">
        <v>96.566666666667516</v>
      </c>
      <c r="V32" s="2">
        <f t="shared" si="2"/>
        <v>4016.4333333333325</v>
      </c>
      <c r="Y32" s="12">
        <f t="shared" si="0"/>
        <v>96.566666666667516</v>
      </c>
      <c r="Z32">
        <v>96.566666666667516</v>
      </c>
      <c r="AA32" s="13">
        <f t="shared" si="1"/>
        <v>9325.1211111112752</v>
      </c>
    </row>
    <row r="33" spans="1:27" ht="15.75" thickBot="1" x14ac:dyDescent="0.3">
      <c r="A33" s="1">
        <v>45536</v>
      </c>
      <c r="B33" s="2">
        <v>4031.6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">
        <v>1</v>
      </c>
      <c r="L33">
        <v>0</v>
      </c>
      <c r="M33">
        <v>0</v>
      </c>
      <c r="N33">
        <v>0</v>
      </c>
      <c r="P33" t="s">
        <v>42</v>
      </c>
      <c r="T33">
        <v>4042.599999999999</v>
      </c>
      <c r="U33">
        <v>60.300000000000637</v>
      </c>
      <c r="V33" s="2">
        <f t="shared" si="2"/>
        <v>4042.599999999999</v>
      </c>
      <c r="Y33" s="12">
        <f t="shared" si="0"/>
        <v>60.300000000000637</v>
      </c>
      <c r="Z33">
        <v>60.300000000000637</v>
      </c>
      <c r="AA33" s="13">
        <f t="shared" si="1"/>
        <v>3636.090000000077</v>
      </c>
    </row>
    <row r="34" spans="1:27" ht="15.75" thickBot="1" x14ac:dyDescent="0.3">
      <c r="A34" s="1">
        <v>45566</v>
      </c>
      <c r="B34" s="2">
        <v>4333.8999999999996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</v>
      </c>
      <c r="M34">
        <v>0</v>
      </c>
      <c r="N34">
        <v>0</v>
      </c>
      <c r="P34" s="10">
        <f>Q40+Q41*C37+Q42*D37+Q43*E37+Q44*F37+Q45*G37+Q46*H37+Q47*I37+Q48*J37+Q49*K37+Q50*L37+Q51*M37+Q52*N37</f>
        <v>4034.7999999999988</v>
      </c>
      <c r="T34">
        <v>4013.1333333333328</v>
      </c>
      <c r="U34">
        <v>18.466666666667152</v>
      </c>
      <c r="V34" s="2">
        <f t="shared" si="2"/>
        <v>4013.1333333333328</v>
      </c>
      <c r="Y34" s="12">
        <f t="shared" si="0"/>
        <v>18.466666666667152</v>
      </c>
      <c r="Z34">
        <v>18.466666666667152</v>
      </c>
      <c r="AA34" s="13">
        <f t="shared" si="1"/>
        <v>341.01777777779569</v>
      </c>
    </row>
    <row r="35" spans="1:27" ht="15.75" thickBot="1" x14ac:dyDescent="0.3">
      <c r="A35" s="1">
        <v>45597</v>
      </c>
      <c r="B35" s="2">
        <v>5278.4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3">
        <v>1</v>
      </c>
      <c r="N35">
        <v>0</v>
      </c>
      <c r="T35">
        <v>4251.4999999999991</v>
      </c>
      <c r="U35">
        <v>82.400000000000546</v>
      </c>
      <c r="V35" s="2">
        <f t="shared" si="2"/>
        <v>4251.4999999999991</v>
      </c>
      <c r="Y35" s="12">
        <f t="shared" si="0"/>
        <v>82.400000000000546</v>
      </c>
      <c r="Z35">
        <v>82.400000000000546</v>
      </c>
      <c r="AA35" s="13">
        <f t="shared" si="1"/>
        <v>6789.7600000000903</v>
      </c>
    </row>
    <row r="36" spans="1:27" ht="15.75" thickBot="1" x14ac:dyDescent="0.3">
      <c r="A36" s="1">
        <v>45627</v>
      </c>
      <c r="B36" s="2">
        <v>5349.4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1</v>
      </c>
      <c r="T36">
        <v>5236.7333333333327</v>
      </c>
      <c r="U36">
        <v>41.66666666666697</v>
      </c>
      <c r="V36" s="2">
        <f t="shared" si="2"/>
        <v>5236.7333333333327</v>
      </c>
      <c r="Y36" s="12">
        <f t="shared" si="0"/>
        <v>41.66666666666697</v>
      </c>
      <c r="Z36">
        <v>41.66666666666697</v>
      </c>
      <c r="AA36" s="13">
        <f t="shared" si="1"/>
        <v>1736.1111111111363</v>
      </c>
    </row>
    <row r="37" spans="1:27" ht="15.75" thickBot="1" x14ac:dyDescent="0.3">
      <c r="A37" s="1">
        <v>45658</v>
      </c>
      <c r="B37" s="2">
        <v>4134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T37">
        <v>5120.1333333333332</v>
      </c>
      <c r="U37">
        <v>229.26666666666642</v>
      </c>
      <c r="V37" s="2">
        <f t="shared" si="2"/>
        <v>5120.1333333333332</v>
      </c>
      <c r="Y37" s="12">
        <f t="shared" si="0"/>
        <v>229.26666666666642</v>
      </c>
      <c r="Z37">
        <v>229.26666666666642</v>
      </c>
      <c r="AA37" s="13">
        <f t="shared" si="1"/>
        <v>52563.204444444331</v>
      </c>
    </row>
    <row r="38" spans="1:27" ht="15.75" thickBot="1" x14ac:dyDescent="0.3">
      <c r="A38" s="1">
        <v>45689</v>
      </c>
      <c r="B38" s="9">
        <f>Q$40+Q$41*C38+Q$42*D38+Q$43*E38+Q$44*F38+Q$45*G38+Q$46*H38+Q$47*I38+Q$48*J38+Q$49*K38+Q$50*L38+Q$51*M38+Q$52*N38</f>
        <v>3773.2666666666655</v>
      </c>
      <c r="C38">
        <v>37</v>
      </c>
      <c r="D38" s="3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T38">
        <v>4034.7999999999988</v>
      </c>
      <c r="U38" s="4">
        <v>99.200000000001182</v>
      </c>
      <c r="V38" s="2">
        <f t="shared" si="2"/>
        <v>4034.7999999999988</v>
      </c>
      <c r="W38" s="12">
        <f>V38</f>
        <v>4034.7999999999988</v>
      </c>
      <c r="Y38" s="12">
        <f t="shared" si="0"/>
        <v>99.200000000001182</v>
      </c>
      <c r="Z38">
        <v>99.200000000001182</v>
      </c>
      <c r="AA38" s="13">
        <f t="shared" si="1"/>
        <v>9840.6400000002341</v>
      </c>
    </row>
    <row r="39" spans="1:27" ht="15.75" thickBot="1" x14ac:dyDescent="0.3">
      <c r="A39" s="1">
        <v>45717</v>
      </c>
      <c r="B39" s="9">
        <f t="shared" ref="B39:B47" si="3">Q$40+Q$41*C39+Q$42*D39+Q$43*E39+Q$44*F39+Q$45*G39+Q$46*H39+Q$47*I39+Q$48*J39+Q$49*K39+Q$50*L39+Q$51*M39+Q$52*N39</f>
        <v>4137.1666666666652</v>
      </c>
      <c r="C39">
        <v>38</v>
      </c>
      <c r="D39">
        <v>0</v>
      </c>
      <c r="E39" s="3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 s="5"/>
      <c r="Q39" s="5" t="s">
        <v>30</v>
      </c>
      <c r="W39">
        <v>3773.2666666666701</v>
      </c>
    </row>
    <row r="40" spans="1:27" ht="15.75" thickBot="1" x14ac:dyDescent="0.3">
      <c r="A40" s="1">
        <v>45748</v>
      </c>
      <c r="B40" s="9">
        <f t="shared" si="3"/>
        <v>3953.266666666666</v>
      </c>
      <c r="C40">
        <v>39</v>
      </c>
      <c r="D40">
        <v>0</v>
      </c>
      <c r="E40">
        <v>0</v>
      </c>
      <c r="F40" s="3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 t="s">
        <v>24</v>
      </c>
      <c r="Q40" s="10">
        <v>3279.8999999999992</v>
      </c>
      <c r="W40">
        <v>4137.1666666666652</v>
      </c>
      <c r="Z40" t="s">
        <v>49</v>
      </c>
      <c r="AA40" t="s">
        <v>48</v>
      </c>
    </row>
    <row r="41" spans="1:27" ht="15.75" thickBot="1" x14ac:dyDescent="0.3">
      <c r="A41" s="1">
        <v>45778</v>
      </c>
      <c r="B41" s="9">
        <f t="shared" si="3"/>
        <v>4280.5333333333328</v>
      </c>
      <c r="C41">
        <v>40</v>
      </c>
      <c r="D41">
        <v>0</v>
      </c>
      <c r="E41">
        <v>0</v>
      </c>
      <c r="F41">
        <v>0</v>
      </c>
      <c r="G41" s="3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 t="s">
        <v>1</v>
      </c>
      <c r="Q41">
        <v>20.969444444444438</v>
      </c>
      <c r="W41">
        <v>3953.266666666666</v>
      </c>
      <c r="Y41" s="12"/>
      <c r="Z41" s="12">
        <f>AVERAGE(Z3:Z38)</f>
        <v>71.403703703703741</v>
      </c>
      <c r="AA41" s="12">
        <f>AVERAGE(AA3:AA38)</f>
        <v>8680.3199999999888</v>
      </c>
    </row>
    <row r="42" spans="1:27" ht="15.75" thickBot="1" x14ac:dyDescent="0.3">
      <c r="A42" s="1">
        <v>45809</v>
      </c>
      <c r="B42" s="9">
        <f t="shared" si="3"/>
        <v>4280.9666666666662</v>
      </c>
      <c r="C42">
        <v>41</v>
      </c>
      <c r="D42">
        <v>0</v>
      </c>
      <c r="E42">
        <v>0</v>
      </c>
      <c r="F42">
        <v>0</v>
      </c>
      <c r="G42">
        <v>0</v>
      </c>
      <c r="H42" s="3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 t="s">
        <v>2</v>
      </c>
      <c r="Q42">
        <v>-282.50277777777785</v>
      </c>
      <c r="W42">
        <v>4280.5333333333328</v>
      </c>
    </row>
    <row r="43" spans="1:27" ht="15.75" thickBot="1" x14ac:dyDescent="0.3">
      <c r="A43" s="1">
        <v>45839</v>
      </c>
      <c r="B43" s="9">
        <f t="shared" si="3"/>
        <v>4268.0666666666666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 s="3">
        <v>1</v>
      </c>
      <c r="J43">
        <v>0</v>
      </c>
      <c r="K43">
        <v>0</v>
      </c>
      <c r="L43">
        <v>0</v>
      </c>
      <c r="M43">
        <v>0</v>
      </c>
      <c r="N43">
        <v>0</v>
      </c>
      <c r="P43" t="s">
        <v>4</v>
      </c>
      <c r="Q43">
        <v>60.427777777777898</v>
      </c>
      <c r="W43">
        <v>4280.9666666666662</v>
      </c>
    </row>
    <row r="44" spans="1:27" ht="15.75" thickBot="1" x14ac:dyDescent="0.3">
      <c r="A44" s="1">
        <v>45870</v>
      </c>
      <c r="B44" s="9">
        <f t="shared" si="3"/>
        <v>4294.2333333333327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1</v>
      </c>
      <c r="K44">
        <v>0</v>
      </c>
      <c r="L44">
        <v>0</v>
      </c>
      <c r="M44">
        <v>0</v>
      </c>
      <c r="N44">
        <v>0</v>
      </c>
      <c r="P44" t="s">
        <v>3</v>
      </c>
      <c r="Q44">
        <v>-144.44166666666615</v>
      </c>
      <c r="W44">
        <v>4268.0666666666666</v>
      </c>
    </row>
    <row r="45" spans="1:27" ht="15.75" thickBot="1" x14ac:dyDescent="0.3">
      <c r="A45" s="1">
        <v>45901</v>
      </c>
      <c r="B45" s="9">
        <f t="shared" si="3"/>
        <v>4264.7666666666664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3">
        <v>1</v>
      </c>
      <c r="L45">
        <v>0</v>
      </c>
      <c r="M45">
        <v>0</v>
      </c>
      <c r="N45">
        <v>0</v>
      </c>
      <c r="P45" t="s">
        <v>5</v>
      </c>
      <c r="Q45">
        <v>161.85555555555607</v>
      </c>
      <c r="W45">
        <v>4294.2333333333327</v>
      </c>
    </row>
    <row r="46" spans="1:27" ht="15.75" thickBot="1" x14ac:dyDescent="0.3">
      <c r="A46" s="1">
        <v>45931</v>
      </c>
      <c r="B46" s="9">
        <f t="shared" si="3"/>
        <v>4503.1333333333323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1</v>
      </c>
      <c r="M46">
        <v>0</v>
      </c>
      <c r="N46">
        <v>0</v>
      </c>
      <c r="P46" t="s">
        <v>6</v>
      </c>
      <c r="Q46">
        <v>141.31944444444505</v>
      </c>
      <c r="W46">
        <v>4264.7666666666664</v>
      </c>
    </row>
    <row r="47" spans="1:27" ht="15.75" thickBot="1" x14ac:dyDescent="0.3">
      <c r="A47" s="1">
        <v>45962</v>
      </c>
      <c r="B47" s="9">
        <f t="shared" si="3"/>
        <v>5488.3666666666668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3">
        <v>1</v>
      </c>
      <c r="N47">
        <v>0</v>
      </c>
      <c r="P47" t="s">
        <v>7</v>
      </c>
      <c r="Q47">
        <v>107.45000000000036</v>
      </c>
      <c r="W47">
        <v>4503.1333333333323</v>
      </c>
    </row>
    <row r="48" spans="1:27" ht="15.75" thickBot="1" x14ac:dyDescent="0.3">
      <c r="A48" s="1">
        <v>45992</v>
      </c>
      <c r="B48" s="9">
        <f>Q$40+Q$41*C48+Q$42*D48+Q$43*E48+Q$44*F48+Q$45*G48+Q$46*H48+Q$47*I48+Q$48*J48+Q$49*K48+Q$50*L48+Q$51*M48+Q$52*N48</f>
        <v>5371.7666666666664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1</v>
      </c>
      <c r="P48" t="s">
        <v>8</v>
      </c>
      <c r="Q48">
        <v>112.64722222222237</v>
      </c>
      <c r="W48">
        <v>5488.3666666666668</v>
      </c>
    </row>
    <row r="49" spans="1:23" ht="15.75" thickBot="1" x14ac:dyDescent="0.3">
      <c r="A49" s="1">
        <v>46023</v>
      </c>
      <c r="B49" s="9">
        <f>Q$40+Q$41*C49+Q$42*D49+Q$43*E49+Q$44*F49+Q$45*G49+Q$46*H49+Q$47*I49+Q$48*J49+Q$49*K49+Q$50*L49+Q$51*M49+Q$52*N49</f>
        <v>4286.4333333333325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 t="s">
        <v>9</v>
      </c>
      <c r="Q49">
        <v>62.211111111111478</v>
      </c>
      <c r="W49">
        <v>5371.7666666666664</v>
      </c>
    </row>
    <row r="50" spans="1:23" ht="15.75" thickBot="1" x14ac:dyDescent="0.3">
      <c r="A50" s="1"/>
      <c r="P50" t="s">
        <v>10</v>
      </c>
      <c r="Q50">
        <v>279.60833333333363</v>
      </c>
      <c r="W50">
        <v>4286.4333333333325</v>
      </c>
    </row>
    <row r="51" spans="1:23" x14ac:dyDescent="0.25">
      <c r="P51" t="s">
        <v>11</v>
      </c>
      <c r="Q51">
        <v>1243.8722222222229</v>
      </c>
    </row>
    <row r="52" spans="1:23" ht="15.75" thickBot="1" x14ac:dyDescent="0.3">
      <c r="F52" s="4"/>
      <c r="G52" s="4"/>
      <c r="P52" s="4" t="s">
        <v>12</v>
      </c>
      <c r="Q52" s="4">
        <v>1106.3027777777784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4F9-1AA3-426B-87FF-80D3FE5867F4}">
  <dimension ref="A1:I71"/>
  <sheetViews>
    <sheetView topLeftCell="A18" workbookViewId="0">
      <selection activeCell="J36" sqref="J36"/>
    </sheetView>
  </sheetViews>
  <sheetFormatPr defaultRowHeight="15" x14ac:dyDescent="0.25"/>
  <cols>
    <col min="1" max="1" width="15.7109375" customWidth="1"/>
    <col min="2" max="2" width="36.42578125" customWidth="1"/>
    <col min="3" max="3" width="16.7109375" customWidth="1"/>
    <col min="6" max="6" width="19.5703125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6" t="s">
        <v>14</v>
      </c>
      <c r="B3" s="6"/>
    </row>
    <row r="4" spans="1:9" x14ac:dyDescent="0.25">
      <c r="A4" t="s">
        <v>15</v>
      </c>
      <c r="B4">
        <v>0.98500285796245368</v>
      </c>
    </row>
    <row r="5" spans="1:9" x14ac:dyDescent="0.25">
      <c r="A5" t="s">
        <v>16</v>
      </c>
      <c r="B5">
        <v>0.97023063019420175</v>
      </c>
    </row>
    <row r="6" spans="1:9" x14ac:dyDescent="0.25">
      <c r="A6" t="s">
        <v>17</v>
      </c>
      <c r="B6">
        <v>0.95469878507813322</v>
      </c>
    </row>
    <row r="7" spans="1:9" x14ac:dyDescent="0.25">
      <c r="A7" t="s">
        <v>18</v>
      </c>
      <c r="B7">
        <v>116.56151949115515</v>
      </c>
    </row>
    <row r="8" spans="1:9" ht="15.75" thickBot="1" x14ac:dyDescent="0.3">
      <c r="A8" s="4" t="s">
        <v>19</v>
      </c>
      <c r="B8" s="4">
        <v>36</v>
      </c>
    </row>
    <row r="10" spans="1:9" ht="15.75" thickBot="1" x14ac:dyDescent="0.3">
      <c r="A10" t="s">
        <v>20</v>
      </c>
    </row>
    <row r="11" spans="1:9" x14ac:dyDescent="0.25">
      <c r="A11" s="5"/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</row>
    <row r="12" spans="1:9" x14ac:dyDescent="0.25">
      <c r="A12" t="s">
        <v>21</v>
      </c>
      <c r="B12">
        <v>12</v>
      </c>
      <c r="C12">
        <v>10184590.616388885</v>
      </c>
      <c r="D12">
        <v>848715.88469907374</v>
      </c>
      <c r="E12">
        <v>62.467184223362985</v>
      </c>
      <c r="F12">
        <v>1.2744354145532125E-14</v>
      </c>
    </row>
    <row r="13" spans="1:9" x14ac:dyDescent="0.25">
      <c r="A13" t="s">
        <v>22</v>
      </c>
      <c r="B13">
        <v>23</v>
      </c>
      <c r="C13">
        <v>312491.51999999967</v>
      </c>
      <c r="D13">
        <v>13586.587826086941</v>
      </c>
    </row>
    <row r="14" spans="1:9" ht="15.75" thickBot="1" x14ac:dyDescent="0.3">
      <c r="A14" s="4" t="s">
        <v>23</v>
      </c>
      <c r="B14" s="4">
        <v>35</v>
      </c>
      <c r="C14" s="4">
        <v>10497082.136388885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30</v>
      </c>
      <c r="C16" s="5" t="s">
        <v>18</v>
      </c>
      <c r="D16" s="5" t="s">
        <v>31</v>
      </c>
      <c r="E16" s="5" t="s">
        <v>32</v>
      </c>
      <c r="F16" s="5" t="s">
        <v>33</v>
      </c>
      <c r="G16" s="5" t="s">
        <v>34</v>
      </c>
      <c r="H16" s="5" t="s">
        <v>35</v>
      </c>
      <c r="I16" s="5" t="s">
        <v>36</v>
      </c>
    </row>
    <row r="17" spans="1:9" x14ac:dyDescent="0.25">
      <c r="A17" t="s">
        <v>24</v>
      </c>
      <c r="B17" s="10">
        <v>3279.8999999999992</v>
      </c>
      <c r="C17">
        <v>82.421440857603741</v>
      </c>
      <c r="D17">
        <v>39.794257002453435</v>
      </c>
      <c r="E17">
        <v>1.0261722374186746E-22</v>
      </c>
      <c r="F17">
        <v>3109.3982591082136</v>
      </c>
      <c r="G17">
        <v>3450.4017408917848</v>
      </c>
      <c r="H17">
        <v>3109.3982591082136</v>
      </c>
      <c r="I17">
        <v>3450.4017408917848</v>
      </c>
    </row>
    <row r="18" spans="1:9" x14ac:dyDescent="0.25">
      <c r="A18" t="s">
        <v>1</v>
      </c>
      <c r="B18" s="10">
        <v>20.969444444444438</v>
      </c>
      <c r="C18">
        <v>1.982751711088931</v>
      </c>
      <c r="D18" s="10">
        <v>10.575930575254921</v>
      </c>
      <c r="E18" s="7">
        <v>2.6304480974016585E-10</v>
      </c>
      <c r="F18">
        <v>16.867810027728929</v>
      </c>
      <c r="G18">
        <v>25.071078861159947</v>
      </c>
      <c r="H18">
        <v>16.867810027728929</v>
      </c>
      <c r="I18">
        <v>25.071078861159947</v>
      </c>
    </row>
    <row r="19" spans="1:9" x14ac:dyDescent="0.25">
      <c r="A19" t="s">
        <v>2</v>
      </c>
      <c r="B19" s="10">
        <v>-282.50277777777785</v>
      </c>
      <c r="C19">
        <v>97.639198293913907</v>
      </c>
      <c r="D19">
        <v>-2.8933336479001688</v>
      </c>
      <c r="E19" s="7">
        <v>8.1977007727192016E-3</v>
      </c>
      <c r="F19">
        <v>-484.48484840369747</v>
      </c>
      <c r="G19">
        <v>-80.520707151858204</v>
      </c>
      <c r="H19">
        <v>-484.48484840369747</v>
      </c>
      <c r="I19">
        <v>-80.520707151858204</v>
      </c>
    </row>
    <row r="20" spans="1:9" x14ac:dyDescent="0.25">
      <c r="A20" t="s">
        <v>4</v>
      </c>
      <c r="B20" s="10">
        <v>60.427777777777898</v>
      </c>
      <c r="C20">
        <v>97.215511376394588</v>
      </c>
      <c r="D20">
        <v>0.62158576262399512</v>
      </c>
      <c r="E20">
        <v>0.54032704309789126</v>
      </c>
      <c r="F20">
        <v>-140.67782968178042</v>
      </c>
      <c r="G20">
        <v>261.53338523733623</v>
      </c>
      <c r="H20">
        <v>-140.67782968178042</v>
      </c>
      <c r="I20">
        <v>261.53338523733623</v>
      </c>
    </row>
    <row r="21" spans="1:9" x14ac:dyDescent="0.25">
      <c r="A21" t="s">
        <v>3</v>
      </c>
      <c r="B21" s="10">
        <v>-144.44166666666615</v>
      </c>
      <c r="C21">
        <v>96.830578174279268</v>
      </c>
      <c r="D21">
        <v>-1.4916947661584203</v>
      </c>
      <c r="E21">
        <v>0.14936885807504593</v>
      </c>
      <c r="F21">
        <v>-344.75097912816562</v>
      </c>
      <c r="G21">
        <v>55.867645794833322</v>
      </c>
      <c r="H21">
        <v>-344.75097912816562</v>
      </c>
      <c r="I21">
        <v>55.867645794833322</v>
      </c>
    </row>
    <row r="22" spans="1:9" x14ac:dyDescent="0.25">
      <c r="A22" t="s">
        <v>5</v>
      </c>
      <c r="B22" s="10">
        <v>161.85555555555607</v>
      </c>
      <c r="C22">
        <v>96.484862520771486</v>
      </c>
      <c r="D22">
        <v>1.6775227877918304</v>
      </c>
      <c r="E22">
        <v>0.10697981025759509</v>
      </c>
      <c r="F22">
        <v>-37.738589588273555</v>
      </c>
      <c r="G22">
        <v>361.44970069938569</v>
      </c>
      <c r="H22">
        <v>-37.738589588273555</v>
      </c>
      <c r="I22">
        <v>361.44970069938569</v>
      </c>
    </row>
    <row r="23" spans="1:9" x14ac:dyDescent="0.25">
      <c r="A23" t="s">
        <v>6</v>
      </c>
      <c r="B23" s="10">
        <v>141.31944444444505</v>
      </c>
      <c r="C23">
        <v>96.178787320462575</v>
      </c>
      <c r="D23">
        <v>1.4693410925797621</v>
      </c>
      <c r="E23">
        <v>0.15528688289078624</v>
      </c>
      <c r="F23">
        <v>-57.641535906904977</v>
      </c>
      <c r="G23">
        <v>340.28042479579506</v>
      </c>
      <c r="H23">
        <v>-57.641535906904977</v>
      </c>
      <c r="I23">
        <v>340.28042479579506</v>
      </c>
    </row>
    <row r="24" spans="1:9" x14ac:dyDescent="0.25">
      <c r="A24" t="s">
        <v>7</v>
      </c>
      <c r="B24" s="10">
        <v>107.45000000000036</v>
      </c>
      <c r="C24">
        <v>95.912732074073645</v>
      </c>
      <c r="D24">
        <v>1.1202892220504828</v>
      </c>
      <c r="E24">
        <v>0.2741528015312833</v>
      </c>
      <c r="F24">
        <v>-90.960603141115314</v>
      </c>
      <c r="G24">
        <v>305.86060314111603</v>
      </c>
      <c r="H24">
        <v>-90.960603141115314</v>
      </c>
      <c r="I24">
        <v>305.86060314111603</v>
      </c>
    </row>
    <row r="25" spans="1:9" x14ac:dyDescent="0.25">
      <c r="A25" t="s">
        <v>8</v>
      </c>
      <c r="B25" s="10">
        <v>112.64722222222237</v>
      </c>
      <c r="C25">
        <v>95.687030605442786</v>
      </c>
      <c r="D25">
        <v>1.1772465036219326</v>
      </c>
      <c r="E25">
        <v>0.25113645363976683</v>
      </c>
      <c r="F25">
        <v>-85.296481858127308</v>
      </c>
      <c r="G25">
        <v>310.59092630257203</v>
      </c>
      <c r="H25">
        <v>-85.296481858127308</v>
      </c>
      <c r="I25">
        <v>310.59092630257203</v>
      </c>
    </row>
    <row r="26" spans="1:9" x14ac:dyDescent="0.25">
      <c r="A26" t="s">
        <v>9</v>
      </c>
      <c r="B26" s="10">
        <v>62.211111111111478</v>
      </c>
      <c r="C26">
        <v>95.501969021358462</v>
      </c>
      <c r="D26">
        <v>0.65141181641185142</v>
      </c>
      <c r="E26">
        <v>0.52123691450033927</v>
      </c>
      <c r="F26">
        <v>-135.34976391492597</v>
      </c>
      <c r="G26">
        <v>259.77198613714893</v>
      </c>
      <c r="H26">
        <v>-135.34976391492597</v>
      </c>
      <c r="I26">
        <v>259.77198613714893</v>
      </c>
    </row>
    <row r="27" spans="1:9" x14ac:dyDescent="0.25">
      <c r="A27" t="s">
        <v>10</v>
      </c>
      <c r="B27" s="10">
        <v>279.60833333333363</v>
      </c>
      <c r="C27">
        <v>95.357783932522935</v>
      </c>
      <c r="D27">
        <v>2.9322025093535107</v>
      </c>
      <c r="E27" s="7">
        <v>7.4888300259956945E-3</v>
      </c>
      <c r="F27">
        <v>82.345727888624737</v>
      </c>
      <c r="G27">
        <v>476.8709387780425</v>
      </c>
      <c r="H27">
        <v>82.345727888624737</v>
      </c>
      <c r="I27">
        <v>476.8709387780425</v>
      </c>
    </row>
    <row r="28" spans="1:9" x14ac:dyDescent="0.25">
      <c r="A28" t="s">
        <v>11</v>
      </c>
      <c r="B28" s="10">
        <v>1243.8722222222229</v>
      </c>
      <c r="C28">
        <v>95.254660960934615</v>
      </c>
      <c r="D28">
        <v>13.058386956333337</v>
      </c>
      <c r="E28" s="7">
        <v>4.0179263599468311E-12</v>
      </c>
      <c r="F28">
        <v>1046.8229428974992</v>
      </c>
      <c r="G28">
        <v>1440.9215015469467</v>
      </c>
      <c r="H28">
        <v>1046.8229428974992</v>
      </c>
      <c r="I28">
        <v>1440.9215015469467</v>
      </c>
    </row>
    <row r="29" spans="1:9" ht="15.75" thickBot="1" x14ac:dyDescent="0.3">
      <c r="A29" s="4" t="s">
        <v>12</v>
      </c>
      <c r="B29" s="11">
        <v>1106.3027777777784</v>
      </c>
      <c r="C29" s="4">
        <v>95.192733555346138</v>
      </c>
      <c r="D29" s="4">
        <v>11.62171456222088</v>
      </c>
      <c r="E29" s="8">
        <v>4.1770836142564675E-11</v>
      </c>
      <c r="F29" s="4">
        <v>909.38160505191877</v>
      </c>
      <c r="G29" s="4">
        <v>1303.223950503638</v>
      </c>
      <c r="H29" s="4">
        <v>909.38160505191877</v>
      </c>
      <c r="I29" s="4">
        <v>1303.223950503638</v>
      </c>
    </row>
    <row r="33" spans="1:3" x14ac:dyDescent="0.25">
      <c r="A33" t="s">
        <v>37</v>
      </c>
    </row>
    <row r="34" spans="1:3" ht="15.75" thickBot="1" x14ac:dyDescent="0.3"/>
    <row r="35" spans="1:3" x14ac:dyDescent="0.25">
      <c r="A35" s="5" t="s">
        <v>38</v>
      </c>
      <c r="B35" s="5" t="s">
        <v>41</v>
      </c>
      <c r="C35" s="5" t="s">
        <v>40</v>
      </c>
    </row>
    <row r="36" spans="1:3" x14ac:dyDescent="0.25">
      <c r="A36">
        <v>1</v>
      </c>
      <c r="B36">
        <v>3018.3666666666659</v>
      </c>
      <c r="C36">
        <v>29.83333333333394</v>
      </c>
    </row>
    <row r="37" spans="1:3" x14ac:dyDescent="0.25">
      <c r="A37">
        <v>2</v>
      </c>
      <c r="B37">
        <v>3382.266666666666</v>
      </c>
      <c r="C37">
        <v>198.43333333333385</v>
      </c>
    </row>
    <row r="38" spans="1:3" x14ac:dyDescent="0.25">
      <c r="A38">
        <v>3</v>
      </c>
      <c r="B38">
        <v>3198.3666666666663</v>
      </c>
      <c r="C38">
        <v>48.533333333333758</v>
      </c>
    </row>
    <row r="39" spans="1:3" x14ac:dyDescent="0.25">
      <c r="A39">
        <v>4</v>
      </c>
      <c r="B39">
        <v>3525.6333333333332</v>
      </c>
      <c r="C39">
        <v>-20.233333333333121</v>
      </c>
    </row>
    <row r="40" spans="1:3" x14ac:dyDescent="0.25">
      <c r="A40">
        <v>5</v>
      </c>
      <c r="B40">
        <v>3526.0666666666666</v>
      </c>
      <c r="C40">
        <v>18.333333333333485</v>
      </c>
    </row>
    <row r="41" spans="1:3" x14ac:dyDescent="0.25">
      <c r="A41">
        <v>6</v>
      </c>
      <c r="B41">
        <v>3513.1666666666661</v>
      </c>
      <c r="C41">
        <v>70.83333333333394</v>
      </c>
    </row>
    <row r="42" spans="1:3" x14ac:dyDescent="0.25">
      <c r="A42">
        <v>7</v>
      </c>
      <c r="B42">
        <v>3539.3333333333326</v>
      </c>
      <c r="C42">
        <v>65.866666666667243</v>
      </c>
    </row>
    <row r="43" spans="1:3" x14ac:dyDescent="0.25">
      <c r="A43">
        <v>8</v>
      </c>
      <c r="B43">
        <v>3509.8666666666663</v>
      </c>
      <c r="C43">
        <v>78.633333333333667</v>
      </c>
    </row>
    <row r="44" spans="1:3" x14ac:dyDescent="0.25">
      <c r="A44">
        <v>9</v>
      </c>
      <c r="B44">
        <v>3748.2333333333327</v>
      </c>
      <c r="C44">
        <v>36.066666666667516</v>
      </c>
    </row>
    <row r="45" spans="1:3" x14ac:dyDescent="0.25">
      <c r="A45">
        <v>10</v>
      </c>
      <c r="B45">
        <v>4733.4666666666662</v>
      </c>
      <c r="C45">
        <v>19.433333333333394</v>
      </c>
    </row>
    <row r="46" spans="1:3" x14ac:dyDescent="0.25">
      <c r="A46">
        <v>11</v>
      </c>
      <c r="B46">
        <v>4616.8666666666668</v>
      </c>
      <c r="C46">
        <v>-40.16666666666697</v>
      </c>
    </row>
    <row r="47" spans="1:3" x14ac:dyDescent="0.25">
      <c r="A47">
        <v>12</v>
      </c>
      <c r="B47">
        <v>3531.5333333333324</v>
      </c>
      <c r="C47">
        <v>9.9666666666676065</v>
      </c>
    </row>
    <row r="48" spans="1:3" x14ac:dyDescent="0.25">
      <c r="A48">
        <v>13</v>
      </c>
      <c r="B48">
        <v>3269.9999999999991</v>
      </c>
      <c r="C48">
        <v>-23.199999999998909</v>
      </c>
    </row>
    <row r="49" spans="1:3" x14ac:dyDescent="0.25">
      <c r="A49">
        <v>14</v>
      </c>
      <c r="B49">
        <v>3633.8999999999992</v>
      </c>
      <c r="C49">
        <v>-13.899999999999181</v>
      </c>
    </row>
    <row r="50" spans="1:3" x14ac:dyDescent="0.25">
      <c r="A50">
        <v>15</v>
      </c>
      <c r="B50">
        <v>3449.9999999999995</v>
      </c>
      <c r="C50">
        <v>-92.199999999999363</v>
      </c>
    </row>
    <row r="51" spans="1:3" x14ac:dyDescent="0.25">
      <c r="A51">
        <v>16</v>
      </c>
      <c r="B51">
        <v>3777.2666666666664</v>
      </c>
      <c r="C51">
        <v>2.6333333333336668</v>
      </c>
    </row>
    <row r="52" spans="1:3" x14ac:dyDescent="0.25">
      <c r="A52">
        <v>17</v>
      </c>
      <c r="B52">
        <v>3777.7</v>
      </c>
      <c r="C52">
        <v>-35.899999999999636</v>
      </c>
    </row>
    <row r="53" spans="1:3" x14ac:dyDescent="0.25">
      <c r="A53">
        <v>18</v>
      </c>
      <c r="B53">
        <v>3764.7999999999993</v>
      </c>
      <c r="C53">
        <v>-167.39999999999918</v>
      </c>
    </row>
    <row r="54" spans="1:3" x14ac:dyDescent="0.25">
      <c r="A54">
        <v>19</v>
      </c>
      <c r="B54">
        <v>3790.9666666666658</v>
      </c>
      <c r="C54">
        <v>-126.16666666666561</v>
      </c>
    </row>
    <row r="55" spans="1:3" x14ac:dyDescent="0.25">
      <c r="A55">
        <v>20</v>
      </c>
      <c r="B55">
        <v>3761.4999999999995</v>
      </c>
      <c r="C55">
        <v>-97.099999999999454</v>
      </c>
    </row>
    <row r="56" spans="1:3" x14ac:dyDescent="0.25">
      <c r="A56">
        <v>21</v>
      </c>
      <c r="B56">
        <v>3999.8666666666659</v>
      </c>
      <c r="C56">
        <v>-118.46666666666579</v>
      </c>
    </row>
    <row r="57" spans="1:3" x14ac:dyDescent="0.25">
      <c r="A57">
        <v>22</v>
      </c>
      <c r="B57">
        <v>4985.0999999999995</v>
      </c>
      <c r="C57">
        <v>-61.099999999999454</v>
      </c>
    </row>
    <row r="58" spans="1:3" x14ac:dyDescent="0.25">
      <c r="A58">
        <v>23</v>
      </c>
      <c r="B58">
        <v>4868.5</v>
      </c>
      <c r="C58">
        <v>-189.10000000000036</v>
      </c>
    </row>
    <row r="59" spans="1:3" x14ac:dyDescent="0.25">
      <c r="A59">
        <v>24</v>
      </c>
      <c r="B59">
        <v>3783.1666666666656</v>
      </c>
      <c r="C59">
        <v>-109.16666666666561</v>
      </c>
    </row>
    <row r="60" spans="1:3" x14ac:dyDescent="0.25">
      <c r="A60">
        <v>25</v>
      </c>
      <c r="B60">
        <v>3521.6333333333323</v>
      </c>
      <c r="C60">
        <v>-6.6333333333323026</v>
      </c>
    </row>
    <row r="61" spans="1:3" x14ac:dyDescent="0.25">
      <c r="A61">
        <v>26</v>
      </c>
      <c r="B61">
        <v>3885.5333333333324</v>
      </c>
      <c r="C61">
        <v>-184.53333333333239</v>
      </c>
    </row>
    <row r="62" spans="1:3" x14ac:dyDescent="0.25">
      <c r="A62">
        <v>27</v>
      </c>
      <c r="B62">
        <v>3701.6333333333328</v>
      </c>
      <c r="C62">
        <v>43.666666666667425</v>
      </c>
    </row>
    <row r="63" spans="1:3" x14ac:dyDescent="0.25">
      <c r="A63">
        <v>28</v>
      </c>
      <c r="B63">
        <v>4028.8999999999996</v>
      </c>
      <c r="C63">
        <v>17.600000000000364</v>
      </c>
    </row>
    <row r="64" spans="1:3" x14ac:dyDescent="0.25">
      <c r="A64">
        <v>29</v>
      </c>
      <c r="B64">
        <v>4029.333333333333</v>
      </c>
      <c r="C64">
        <v>17.566666666667061</v>
      </c>
    </row>
    <row r="65" spans="1:3" x14ac:dyDescent="0.25">
      <c r="A65">
        <v>30</v>
      </c>
      <c r="B65">
        <v>4016.4333333333325</v>
      </c>
      <c r="C65">
        <v>96.566666666667516</v>
      </c>
    </row>
    <row r="66" spans="1:3" x14ac:dyDescent="0.25">
      <c r="A66">
        <v>31</v>
      </c>
      <c r="B66">
        <v>4042.599999999999</v>
      </c>
      <c r="C66">
        <v>60.300000000000637</v>
      </c>
    </row>
    <row r="67" spans="1:3" x14ac:dyDescent="0.25">
      <c r="A67">
        <v>32</v>
      </c>
      <c r="B67">
        <v>4013.1333333333328</v>
      </c>
      <c r="C67">
        <v>18.466666666667152</v>
      </c>
    </row>
    <row r="68" spans="1:3" x14ac:dyDescent="0.25">
      <c r="A68">
        <v>33</v>
      </c>
      <c r="B68">
        <v>4251.4999999999991</v>
      </c>
      <c r="C68">
        <v>82.400000000000546</v>
      </c>
    </row>
    <row r="69" spans="1:3" x14ac:dyDescent="0.25">
      <c r="A69">
        <v>34</v>
      </c>
      <c r="B69">
        <v>5236.7333333333327</v>
      </c>
      <c r="C69">
        <v>41.66666666666697</v>
      </c>
    </row>
    <row r="70" spans="1:3" x14ac:dyDescent="0.25">
      <c r="A70">
        <v>35</v>
      </c>
      <c r="B70">
        <v>5120.1333333333332</v>
      </c>
      <c r="C70">
        <v>229.26666666666642</v>
      </c>
    </row>
    <row r="71" spans="1:3" ht="15.75" thickBot="1" x14ac:dyDescent="0.3">
      <c r="A71" s="4">
        <v>36</v>
      </c>
      <c r="B71" s="4">
        <v>4034.7999999999988</v>
      </c>
      <c r="C71" s="4">
        <v>99.200000000001182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Seasonally Adjusted Regression</vt:lpstr>
      <vt:lpstr>Original Values</vt:lpstr>
      <vt:lpstr>Original Values Regression Outp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munnings</dc:creator>
  <cp:lastModifiedBy>jett munnings</cp:lastModifiedBy>
  <dcterms:created xsi:type="dcterms:W3CDTF">2025-05-18T02:47:17Z</dcterms:created>
  <dcterms:modified xsi:type="dcterms:W3CDTF">2025-06-27T11:32:19Z</dcterms:modified>
</cp:coreProperties>
</file>