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mc:AlternateContent xmlns:mc="http://schemas.openxmlformats.org/markup-compatibility/2006">
    <mc:Choice Requires="x15">
      <x15ac:absPath xmlns:x15ac="http://schemas.microsoft.com/office/spreadsheetml/2010/11/ac" url="W:\Ceníky\Aktuální ceníky k rozeslání\"/>
    </mc:Choice>
  </mc:AlternateContent>
  <xr:revisionPtr revIDLastSave="0" documentId="13_ncr:1_{52B19960-B09F-4E68-B22C-D860E08F414E}" xr6:coauthVersionLast="47" xr6:coauthVersionMax="47" xr10:uidLastSave="{00000000-0000-0000-0000-000000000000}"/>
  <bookViews>
    <workbookView xWindow="-120" yWindow="-120" windowWidth="25440" windowHeight="15390" activeTab="1" xr2:uid="{00000000-000D-0000-FFFF-FFFF00000000}"/>
  </bookViews>
  <sheets>
    <sheet name="Spotřebitelská balení" sheetId="2" r:id="rId1"/>
    <sheet name="Velká balení" sheetId="3" r:id="rId2"/>
  </sheets>
  <definedNames>
    <definedName name="_xlnm.Print_Area" localSheetId="1">'Velká balení'!$A$1:$HS$1137</definedName>
  </definedNames>
  <calcPr calcId="181029"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50" i="3" l="1"/>
  <c r="G148" i="3"/>
  <c r="E150" i="3"/>
  <c r="E148" i="3"/>
  <c r="L1092" i="2"/>
  <c r="M1092" i="2" s="1"/>
  <c r="F1092" i="2"/>
  <c r="G1092" i="2"/>
  <c r="O1092" i="2" s="1"/>
  <c r="L1091" i="2"/>
  <c r="M1091" i="2" s="1"/>
  <c r="F1091" i="2"/>
  <c r="G1091" i="2"/>
  <c r="O1091" i="2" s="1"/>
  <c r="L1090" i="2"/>
  <c r="M1090" i="2" s="1"/>
  <c r="F1090" i="2"/>
  <c r="G1090" i="2"/>
  <c r="N1090" i="2" s="1"/>
  <c r="L1089" i="2"/>
  <c r="M1089" i="2" s="1"/>
  <c r="F1089" i="2"/>
  <c r="G1089" i="2"/>
  <c r="O1089" i="2" s="1"/>
  <c r="L1088" i="2"/>
  <c r="M1088" i="2" s="1"/>
  <c r="F1088" i="2"/>
  <c r="G1088" i="2"/>
  <c r="O1088" i="2" s="1"/>
  <c r="L1087" i="2"/>
  <c r="M1087" i="2" s="1"/>
  <c r="F1087" i="2"/>
  <c r="G1087" i="2"/>
  <c r="O1087" i="2" s="1"/>
  <c r="L908" i="2"/>
  <c r="M908" i="2" s="1"/>
  <c r="F908" i="2"/>
  <c r="G908" i="2"/>
  <c r="O908" i="2" s="1"/>
  <c r="L598" i="2"/>
  <c r="M598" i="2" s="1"/>
  <c r="F598" i="2"/>
  <c r="G598" i="2"/>
  <c r="N598" i="2" s="1"/>
  <c r="L561" i="2"/>
  <c r="M561" i="2" s="1"/>
  <c r="F561" i="2"/>
  <c r="G561" i="2"/>
  <c r="N561" i="2" s="1"/>
  <c r="L560" i="2"/>
  <c r="M560" i="2" s="1"/>
  <c r="F560" i="2"/>
  <c r="G560" i="2"/>
  <c r="N560" i="2" s="1"/>
  <c r="L559" i="2"/>
  <c r="M559" i="2" s="1"/>
  <c r="F559" i="2"/>
  <c r="G559" i="2"/>
  <c r="O559" i="2" s="1"/>
  <c r="L558" i="2"/>
  <c r="M558" i="2" s="1"/>
  <c r="F558" i="2"/>
  <c r="G558" i="2"/>
  <c r="N558" i="2" s="1"/>
  <c r="L556" i="2"/>
  <c r="M556" i="2" s="1"/>
  <c r="F556" i="2"/>
  <c r="G556" i="2"/>
  <c r="N556" i="2" s="1"/>
  <c r="L555" i="2"/>
  <c r="M555" i="2" s="1"/>
  <c r="F555" i="2"/>
  <c r="G555" i="2"/>
  <c r="O555" i="2" s="1"/>
  <c r="L554" i="2"/>
  <c r="M554" i="2" s="1"/>
  <c r="G554" i="2"/>
  <c r="O554" i="2" s="1"/>
  <c r="F554" i="2"/>
  <c r="L552" i="2"/>
  <c r="M552" i="2" s="1"/>
  <c r="F552" i="2"/>
  <c r="G552" i="2"/>
  <c r="O552" i="2" s="1"/>
  <c r="L551" i="2"/>
  <c r="M551" i="2" s="1"/>
  <c r="F551" i="2"/>
  <c r="G551" i="2"/>
  <c r="N551" i="2" s="1"/>
  <c r="L550" i="2"/>
  <c r="M550" i="2" s="1"/>
  <c r="F550" i="2"/>
  <c r="G550" i="2"/>
  <c r="N550" i="2" s="1"/>
  <c r="L372" i="2"/>
  <c r="G372" i="2"/>
  <c r="O372" i="2" s="1"/>
  <c r="L371" i="2"/>
  <c r="G371" i="2"/>
  <c r="O371" i="2" s="1"/>
  <c r="L356" i="2"/>
  <c r="G356" i="2"/>
  <c r="O356" i="2" s="1"/>
  <c r="L366" i="2"/>
  <c r="G366" i="2"/>
  <c r="O366" i="2" s="1"/>
  <c r="L355" i="2"/>
  <c r="G355" i="2"/>
  <c r="O355" i="2" s="1"/>
  <c r="L354" i="2"/>
  <c r="G354" i="2"/>
  <c r="O354" i="2" s="1"/>
  <c r="L353" i="2"/>
  <c r="G353" i="2"/>
  <c r="O353" i="2" s="1"/>
  <c r="L352" i="2"/>
  <c r="G352" i="2"/>
  <c r="O352" i="2" s="1"/>
  <c r="L340" i="2"/>
  <c r="G340" i="2"/>
  <c r="O340" i="2" s="1"/>
  <c r="L339" i="2"/>
  <c r="G339" i="2"/>
  <c r="O339" i="2" s="1"/>
  <c r="L338" i="2"/>
  <c r="G338" i="2"/>
  <c r="O338" i="2" s="1"/>
  <c r="L282" i="2"/>
  <c r="M282" i="2" s="1"/>
  <c r="F282" i="2"/>
  <c r="G282" i="2"/>
  <c r="N282" i="2" s="1"/>
  <c r="L268" i="2"/>
  <c r="M268" i="2" s="1"/>
  <c r="F268" i="2"/>
  <c r="G268" i="2"/>
  <c r="N268" i="2" s="1"/>
  <c r="L267" i="2"/>
  <c r="M267" i="2" s="1"/>
  <c r="F267" i="2"/>
  <c r="G267" i="2"/>
  <c r="N267" i="2" s="1"/>
  <c r="L263" i="2"/>
  <c r="M263" i="2" s="1"/>
  <c r="F263" i="2"/>
  <c r="G263" i="2"/>
  <c r="O263" i="2" s="1"/>
  <c r="L262" i="2"/>
  <c r="M262" i="2" s="1"/>
  <c r="F262" i="2"/>
  <c r="G262" i="2"/>
  <c r="O262" i="2" s="1"/>
  <c r="L162" i="2"/>
  <c r="M162" i="2" s="1"/>
  <c r="F162" i="2"/>
  <c r="G162" i="2"/>
  <c r="N162" i="2" s="1"/>
  <c r="L161" i="2"/>
  <c r="M161" i="2" s="1"/>
  <c r="F161" i="2"/>
  <c r="G161" i="2"/>
  <c r="N161" i="2" s="1"/>
  <c r="N356" i="2" l="1"/>
  <c r="N552" i="2"/>
  <c r="O560" i="2"/>
  <c r="N338" i="2"/>
  <c r="N353" i="2"/>
  <c r="O162" i="2"/>
  <c r="O1090" i="2"/>
  <c r="O267" i="2"/>
  <c r="O282" i="2"/>
  <c r="N355" i="2"/>
  <c r="O550" i="2"/>
  <c r="O598" i="2"/>
  <c r="N555" i="2"/>
  <c r="N1088" i="2"/>
  <c r="N1089" i="2"/>
  <c r="N1092" i="2"/>
  <c r="N340" i="2"/>
  <c r="N372" i="2"/>
  <c r="O558" i="2"/>
  <c r="O161" i="2"/>
  <c r="N262" i="2"/>
  <c r="O268" i="2"/>
  <c r="N352" i="2"/>
  <c r="N366" i="2"/>
  <c r="O551" i="2"/>
  <c r="N554" i="2"/>
  <c r="O556" i="2"/>
  <c r="O561" i="2"/>
  <c r="N908" i="2"/>
  <c r="N559" i="2"/>
  <c r="N1087" i="2"/>
  <c r="N1091" i="2"/>
  <c r="N263" i="2"/>
  <c r="N339" i="2"/>
  <c r="N354" i="2"/>
  <c r="N371" i="2"/>
  <c r="G45" i="3"/>
  <c r="E44" i="3"/>
  <c r="E45" i="3"/>
  <c r="G44" i="3"/>
  <c r="G101" i="3"/>
  <c r="G1033" i="2"/>
  <c r="G1034" i="2"/>
  <c r="G1035" i="2"/>
  <c r="G1036" i="2"/>
  <c r="L332" i="2"/>
  <c r="G332" i="2"/>
  <c r="O332" i="2" s="1"/>
  <c r="L323" i="2"/>
  <c r="M323" i="2" s="1"/>
  <c r="F323" i="2"/>
  <c r="G323" i="2"/>
  <c r="O323" i="2" s="1"/>
  <c r="L322" i="2"/>
  <c r="M322" i="2" s="1"/>
  <c r="F322" i="2"/>
  <c r="G322" i="2"/>
  <c r="N322" i="2" s="1"/>
  <c r="L321" i="2"/>
  <c r="M321" i="2" s="1"/>
  <c r="F321" i="2"/>
  <c r="G321" i="2"/>
  <c r="N321" i="2" s="1"/>
  <c r="L320" i="2"/>
  <c r="M320" i="2" s="1"/>
  <c r="F320" i="2"/>
  <c r="G320" i="2"/>
  <c r="N320" i="2" s="1"/>
  <c r="L308" i="2"/>
  <c r="M308" i="2" s="1"/>
  <c r="F308" i="2"/>
  <c r="G308" i="2"/>
  <c r="O308" i="2" s="1"/>
  <c r="L307" i="2"/>
  <c r="M307" i="2" s="1"/>
  <c r="F307" i="2"/>
  <c r="G307" i="2"/>
  <c r="N307" i="2" s="1"/>
  <c r="L306" i="2"/>
  <c r="M306" i="2" s="1"/>
  <c r="F306" i="2"/>
  <c r="G306" i="2"/>
  <c r="N306" i="2" s="1"/>
  <c r="L146" i="2"/>
  <c r="M146" i="2" s="1"/>
  <c r="F146" i="2"/>
  <c r="G146" i="2"/>
  <c r="N146" i="2" s="1"/>
  <c r="O307" i="2" l="1"/>
  <c r="O146" i="2"/>
  <c r="O306" i="2"/>
  <c r="O320" i="2"/>
  <c r="O321" i="2"/>
  <c r="O322" i="2"/>
  <c r="N332" i="2"/>
  <c r="N308" i="2"/>
  <c r="N323" i="2"/>
  <c r="E70" i="3"/>
  <c r="G70" i="3"/>
  <c r="G85" i="3"/>
  <c r="G53" i="3"/>
  <c r="E53" i="3"/>
  <c r="E88" i="3"/>
  <c r="G88" i="3"/>
  <c r="E12" i="3"/>
  <c r="G12" i="3"/>
  <c r="G852" i="2"/>
  <c r="G1148" i="2" l="1"/>
  <c r="G1147" i="2"/>
  <c r="G1146" i="2"/>
  <c r="L638" i="2" l="1"/>
  <c r="M638" i="2" s="1"/>
  <c r="F638" i="2"/>
  <c r="G638" i="2"/>
  <c r="N638" i="2" s="1"/>
  <c r="L622" i="2"/>
  <c r="M622" i="2" s="1"/>
  <c r="F622" i="2"/>
  <c r="G622" i="2"/>
  <c r="N622" i="2" s="1"/>
  <c r="L621" i="2"/>
  <c r="M621" i="2" s="1"/>
  <c r="F621" i="2"/>
  <c r="G621" i="2"/>
  <c r="N621" i="2" s="1"/>
  <c r="G1056" i="2"/>
  <c r="G1055" i="2"/>
  <c r="G915" i="2"/>
  <c r="G914" i="2"/>
  <c r="G924" i="2"/>
  <c r="G1145" i="2"/>
  <c r="G1072" i="2"/>
  <c r="G1073" i="2"/>
  <c r="G1074" i="2"/>
  <c r="G1075" i="2"/>
  <c r="G1076" i="2"/>
  <c r="G1077" i="2"/>
  <c r="G1078" i="2"/>
  <c r="G1079" i="2"/>
  <c r="G1080" i="2"/>
  <c r="G1081" i="2"/>
  <c r="G1082" i="2"/>
  <c r="G1083" i="2"/>
  <c r="G1084" i="2"/>
  <c r="G1085" i="2"/>
  <c r="G1086" i="2"/>
  <c r="G1093" i="2"/>
  <c r="G1094" i="2"/>
  <c r="G1095" i="2"/>
  <c r="G1096" i="2"/>
  <c r="G1097" i="2"/>
  <c r="G1098" i="2"/>
  <c r="G1099" i="2"/>
  <c r="G1100" i="2"/>
  <c r="G1101" i="2"/>
  <c r="G1102" i="2"/>
  <c r="G1103" i="2"/>
  <c r="G1104" i="2"/>
  <c r="G1105" i="2"/>
  <c r="G1106" i="2"/>
  <c r="G1107" i="2"/>
  <c r="G1108" i="2"/>
  <c r="G1109" i="2"/>
  <c r="G1110" i="2"/>
  <c r="G1111" i="2"/>
  <c r="G1112" i="2"/>
  <c r="G1113" i="2"/>
  <c r="G1114" i="2"/>
  <c r="G1115" i="2"/>
  <c r="G1116" i="2"/>
  <c r="G1117" i="2"/>
  <c r="G1118" i="2"/>
  <c r="G1119" i="2"/>
  <c r="G1120" i="2"/>
  <c r="G1121" i="2"/>
  <c r="G1122" i="2"/>
  <c r="G1123" i="2"/>
  <c r="G1124" i="2"/>
  <c r="G1125" i="2"/>
  <c r="G1126" i="2"/>
  <c r="G1127" i="2"/>
  <c r="G1128" i="2"/>
  <c r="G1129" i="2"/>
  <c r="G1071" i="2"/>
  <c r="G1068" i="2"/>
  <c r="G1069" i="2"/>
  <c r="G1070" i="2"/>
  <c r="G1067" i="2"/>
  <c r="G1065" i="2"/>
  <c r="G1066" i="2"/>
  <c r="G1064" i="2"/>
  <c r="G1050" i="2"/>
  <c r="G1051" i="2"/>
  <c r="G1052" i="2"/>
  <c r="G1053" i="2"/>
  <c r="G1054" i="2"/>
  <c r="G1057" i="2"/>
  <c r="G1058" i="2"/>
  <c r="G1059" i="2"/>
  <c r="G1049" i="2"/>
  <c r="G1023" i="2"/>
  <c r="G1024" i="2"/>
  <c r="G1025" i="2"/>
  <c r="G1026" i="2"/>
  <c r="G1027" i="2"/>
  <c r="G1028" i="2"/>
  <c r="G1029" i="2"/>
  <c r="G1030" i="2"/>
  <c r="G1031" i="2"/>
  <c r="G1032" i="2"/>
  <c r="G1037" i="2"/>
  <c r="G1038" i="2"/>
  <c r="G1039" i="2"/>
  <c r="G1040" i="2"/>
  <c r="G1041" i="2"/>
  <c r="G1042" i="2"/>
  <c r="G1043" i="2"/>
  <c r="G1044" i="2"/>
  <c r="G1045" i="2"/>
  <c r="G1046" i="2"/>
  <c r="G1047" i="2"/>
  <c r="G1048" i="2"/>
  <c r="G1022" i="2"/>
  <c r="G1011" i="2"/>
  <c r="G1012" i="2"/>
  <c r="G1013" i="2"/>
  <c r="G1014" i="2"/>
  <c r="G1015" i="2"/>
  <c r="G1016" i="2"/>
  <c r="G1017" i="2"/>
  <c r="G1018" i="2"/>
  <c r="G1019" i="2"/>
  <c r="G1020" i="2"/>
  <c r="G1021" i="2"/>
  <c r="G1010" i="2"/>
  <c r="G996" i="2"/>
  <c r="G997" i="2"/>
  <c r="G998" i="2"/>
  <c r="G999" i="2"/>
  <c r="G1000" i="2"/>
  <c r="G1001" i="2"/>
  <c r="G1002" i="2"/>
  <c r="G1003" i="2"/>
  <c r="G1004" i="2"/>
  <c r="G1005" i="2"/>
  <c r="G1006" i="2"/>
  <c r="G1007" i="2"/>
  <c r="G1008" i="2"/>
  <c r="G1009" i="2"/>
  <c r="G990" i="2"/>
  <c r="G991" i="2"/>
  <c r="G992" i="2"/>
  <c r="G993" i="2"/>
  <c r="G994" i="2"/>
  <c r="G995" i="2"/>
  <c r="G978" i="2"/>
  <c r="G979" i="2"/>
  <c r="G980" i="2"/>
  <c r="G981" i="2"/>
  <c r="G982" i="2"/>
  <c r="G983" i="2"/>
  <c r="G984" i="2"/>
  <c r="G985" i="2"/>
  <c r="G986" i="2"/>
  <c r="G987" i="2"/>
  <c r="G988" i="2"/>
  <c r="G989" i="2"/>
  <c r="G972" i="2"/>
  <c r="G973" i="2"/>
  <c r="G974" i="2"/>
  <c r="G975" i="2"/>
  <c r="G976" i="2"/>
  <c r="G977" i="2"/>
  <c r="G962" i="2"/>
  <c r="G963" i="2"/>
  <c r="G964" i="2"/>
  <c r="G965" i="2"/>
  <c r="G966" i="2"/>
  <c r="G967" i="2"/>
  <c r="G968" i="2"/>
  <c r="G969" i="2"/>
  <c r="G970" i="2"/>
  <c r="G971" i="2"/>
  <c r="G961" i="2"/>
  <c r="G960" i="2"/>
  <c r="G959" i="2"/>
  <c r="G926" i="2"/>
  <c r="G927" i="2"/>
  <c r="G928" i="2"/>
  <c r="G929" i="2"/>
  <c r="G930" i="2"/>
  <c r="G931" i="2"/>
  <c r="G932" i="2"/>
  <c r="G933" i="2"/>
  <c r="G934" i="2"/>
  <c r="G935" i="2"/>
  <c r="G936" i="2"/>
  <c r="G937" i="2"/>
  <c r="G938" i="2"/>
  <c r="G939" i="2"/>
  <c r="G940" i="2"/>
  <c r="G941" i="2"/>
  <c r="G942" i="2"/>
  <c r="G943" i="2"/>
  <c r="G944" i="2"/>
  <c r="G945" i="2"/>
  <c r="G946" i="2"/>
  <c r="G947" i="2"/>
  <c r="G948" i="2"/>
  <c r="G949" i="2"/>
  <c r="G950" i="2"/>
  <c r="G951" i="2"/>
  <c r="G952" i="2"/>
  <c r="G953" i="2"/>
  <c r="G954" i="2"/>
  <c r="G955" i="2"/>
  <c r="G956" i="2"/>
  <c r="G957" i="2"/>
  <c r="G958" i="2"/>
  <c r="G925" i="2"/>
  <c r="G922" i="2"/>
  <c r="G923" i="2"/>
  <c r="G920" i="2"/>
  <c r="G921" i="2"/>
  <c r="G919" i="2"/>
  <c r="G630" i="2"/>
  <c r="G631" i="2"/>
  <c r="G632" i="2"/>
  <c r="G633" i="2"/>
  <c r="G634" i="2"/>
  <c r="G635" i="2"/>
  <c r="G636" i="2"/>
  <c r="G637"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G834" i="2"/>
  <c r="G835" i="2"/>
  <c r="G836" i="2"/>
  <c r="G837" i="2"/>
  <c r="G838" i="2"/>
  <c r="G839" i="2"/>
  <c r="G840" i="2"/>
  <c r="G841" i="2"/>
  <c r="G842" i="2"/>
  <c r="G843" i="2"/>
  <c r="G844" i="2"/>
  <c r="G845" i="2"/>
  <c r="G846" i="2"/>
  <c r="G847" i="2"/>
  <c r="G848" i="2"/>
  <c r="G849" i="2"/>
  <c r="G850" i="2"/>
  <c r="G851" i="2"/>
  <c r="G853" i="2"/>
  <c r="G854" i="2"/>
  <c r="G855" i="2"/>
  <c r="G856" i="2"/>
  <c r="G857" i="2"/>
  <c r="G858" i="2"/>
  <c r="G859" i="2"/>
  <c r="G860" i="2"/>
  <c r="G861" i="2"/>
  <c r="G862" i="2"/>
  <c r="G863" i="2"/>
  <c r="G864" i="2"/>
  <c r="G865" i="2"/>
  <c r="G866" i="2"/>
  <c r="G867" i="2"/>
  <c r="G868" i="2"/>
  <c r="G869" i="2"/>
  <c r="G870" i="2"/>
  <c r="G871" i="2"/>
  <c r="G872" i="2"/>
  <c r="G873" i="2"/>
  <c r="G874" i="2"/>
  <c r="G875" i="2"/>
  <c r="G876" i="2"/>
  <c r="G877" i="2"/>
  <c r="G878" i="2"/>
  <c r="G879" i="2"/>
  <c r="G880" i="2"/>
  <c r="G881" i="2"/>
  <c r="G882" i="2"/>
  <c r="G883" i="2"/>
  <c r="G884" i="2"/>
  <c r="G885" i="2"/>
  <c r="G886" i="2"/>
  <c r="G887" i="2"/>
  <c r="G888" i="2"/>
  <c r="G889" i="2"/>
  <c r="G890" i="2"/>
  <c r="G891" i="2"/>
  <c r="G892" i="2"/>
  <c r="G893" i="2"/>
  <c r="G894" i="2"/>
  <c r="G895" i="2"/>
  <c r="G896" i="2"/>
  <c r="G897" i="2"/>
  <c r="G898" i="2"/>
  <c r="G899" i="2"/>
  <c r="G900" i="2"/>
  <c r="G901" i="2"/>
  <c r="G902" i="2"/>
  <c r="G903" i="2"/>
  <c r="G904" i="2"/>
  <c r="G905" i="2"/>
  <c r="G906" i="2"/>
  <c r="G907" i="2"/>
  <c r="G909" i="2"/>
  <c r="G910" i="2"/>
  <c r="G911" i="2"/>
  <c r="G912" i="2"/>
  <c r="G913" i="2"/>
  <c r="G629" i="2"/>
  <c r="G624" i="2"/>
  <c r="G625" i="2"/>
  <c r="G626" i="2"/>
  <c r="G627" i="2"/>
  <c r="G628"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O481" i="2" s="1"/>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3" i="2"/>
  <c r="G557"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9" i="2"/>
  <c r="G600" i="2"/>
  <c r="G601" i="2"/>
  <c r="G602" i="2"/>
  <c r="G603" i="2"/>
  <c r="G604" i="2"/>
  <c r="G605" i="2"/>
  <c r="G606" i="2"/>
  <c r="G607" i="2"/>
  <c r="G608" i="2"/>
  <c r="G609" i="2"/>
  <c r="G610" i="2"/>
  <c r="G611" i="2"/>
  <c r="G612" i="2"/>
  <c r="G613" i="2"/>
  <c r="G614" i="2"/>
  <c r="G615" i="2"/>
  <c r="G616" i="2"/>
  <c r="G617" i="2"/>
  <c r="G618" i="2"/>
  <c r="G619" i="2"/>
  <c r="G620" i="2"/>
  <c r="G623" i="2"/>
  <c r="G39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7" i="2"/>
  <c r="G148" i="2"/>
  <c r="G149" i="2"/>
  <c r="G150" i="2"/>
  <c r="G151" i="2"/>
  <c r="G152" i="2"/>
  <c r="G153" i="2"/>
  <c r="G154" i="2"/>
  <c r="G155" i="2"/>
  <c r="G156" i="2"/>
  <c r="G157" i="2"/>
  <c r="G158" i="2"/>
  <c r="G159" i="2"/>
  <c r="G160"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4" i="2"/>
  <c r="G265" i="2"/>
  <c r="G266" i="2"/>
  <c r="G269" i="2"/>
  <c r="G270" i="2"/>
  <c r="G271" i="2"/>
  <c r="G272" i="2"/>
  <c r="G273" i="2"/>
  <c r="G274" i="2"/>
  <c r="G275" i="2"/>
  <c r="G276" i="2"/>
  <c r="G277" i="2"/>
  <c r="G278" i="2"/>
  <c r="G279" i="2"/>
  <c r="G280" i="2"/>
  <c r="G281" i="2"/>
  <c r="G283" i="2"/>
  <c r="G284" i="2"/>
  <c r="G285" i="2"/>
  <c r="G286" i="2"/>
  <c r="G287" i="2"/>
  <c r="G288" i="2"/>
  <c r="G289" i="2"/>
  <c r="G290" i="2"/>
  <c r="G291" i="2"/>
  <c r="G292" i="2"/>
  <c r="G293" i="2"/>
  <c r="G294" i="2"/>
  <c r="G295" i="2"/>
  <c r="G296" i="2"/>
  <c r="G297" i="2"/>
  <c r="G298" i="2"/>
  <c r="G299" i="2"/>
  <c r="G300" i="2"/>
  <c r="G301" i="2"/>
  <c r="G302" i="2"/>
  <c r="G303" i="2"/>
  <c r="G304" i="2"/>
  <c r="G305" i="2"/>
  <c r="G309" i="2"/>
  <c r="G310" i="2"/>
  <c r="G311" i="2"/>
  <c r="G312" i="2"/>
  <c r="G313" i="2"/>
  <c r="G314" i="2"/>
  <c r="G315" i="2"/>
  <c r="G316" i="2"/>
  <c r="G317" i="2"/>
  <c r="G318" i="2"/>
  <c r="G319" i="2"/>
  <c r="G324" i="2"/>
  <c r="G325" i="2"/>
  <c r="G326" i="2"/>
  <c r="G327" i="2"/>
  <c r="G328" i="2"/>
  <c r="G329" i="2"/>
  <c r="G31" i="2"/>
  <c r="G32" i="2"/>
  <c r="G33" i="2"/>
  <c r="G34" i="2"/>
  <c r="G35" i="2"/>
  <c r="G36" i="2"/>
  <c r="G37" i="2"/>
  <c r="G38" i="2"/>
  <c r="G39" i="2"/>
  <c r="G40" i="2"/>
  <c r="G41" i="2"/>
  <c r="G42" i="2"/>
  <c r="G43" i="2"/>
  <c r="G44" i="2"/>
  <c r="G45" i="2"/>
  <c r="G46" i="2"/>
  <c r="G47" i="2"/>
  <c r="G48" i="2"/>
  <c r="G49" i="2"/>
  <c r="G50" i="2"/>
  <c r="G51" i="2"/>
  <c r="G52" i="2"/>
  <c r="G53" i="2"/>
  <c r="G54" i="2"/>
  <c r="G8" i="2"/>
  <c r="G9" i="2"/>
  <c r="G10" i="2"/>
  <c r="G11" i="2"/>
  <c r="G12" i="2"/>
  <c r="G13" i="2"/>
  <c r="G14" i="2"/>
  <c r="G15" i="2"/>
  <c r="G16" i="2"/>
  <c r="G17" i="2"/>
  <c r="G18" i="2"/>
  <c r="G19" i="2"/>
  <c r="G20" i="2"/>
  <c r="G21" i="2"/>
  <c r="G22" i="2"/>
  <c r="G23" i="2"/>
  <c r="G24" i="2"/>
  <c r="G25" i="2"/>
  <c r="G26" i="2"/>
  <c r="G27" i="2"/>
  <c r="G28" i="2"/>
  <c r="G29" i="2"/>
  <c r="G30" i="2"/>
  <c r="G7" i="2"/>
  <c r="L481" i="2"/>
  <c r="M481" i="2" s="1"/>
  <c r="N481" i="2"/>
  <c r="F481" i="2"/>
  <c r="F224" i="2"/>
  <c r="O621" i="2" l="1"/>
  <c r="O622" i="2"/>
  <c r="O638" i="2"/>
  <c r="G11" i="3"/>
  <c r="E11" i="3"/>
  <c r="F527" i="2"/>
  <c r="L151" i="2"/>
  <c r="M151" i="2" s="1"/>
  <c r="F151" i="2"/>
  <c r="L995" i="2"/>
  <c r="M995" i="2" s="1"/>
  <c r="F995" i="2"/>
  <c r="N995" i="2"/>
  <c r="O995" i="2"/>
  <c r="L994" i="2"/>
  <c r="M994" i="2" s="1"/>
  <c r="F994" i="2"/>
  <c r="L993" i="2"/>
  <c r="M993" i="2" s="1"/>
  <c r="F993" i="2"/>
  <c r="N993" i="2"/>
  <c r="L992" i="2"/>
  <c r="M992" i="2" s="1"/>
  <c r="F992" i="2"/>
  <c r="N992" i="2"/>
  <c r="L991" i="2"/>
  <c r="M991" i="2" s="1"/>
  <c r="F991" i="2"/>
  <c r="N991" i="2"/>
  <c r="L990" i="2"/>
  <c r="M990" i="2" s="1"/>
  <c r="F990" i="2"/>
  <c r="L989" i="2"/>
  <c r="M989" i="2" s="1"/>
  <c r="F989" i="2"/>
  <c r="L988" i="2"/>
  <c r="M988" i="2" s="1"/>
  <c r="F988" i="2"/>
  <c r="L987" i="2"/>
  <c r="M987" i="2" s="1"/>
  <c r="F987" i="2"/>
  <c r="N987" i="2"/>
  <c r="L986" i="2"/>
  <c r="M986" i="2" s="1"/>
  <c r="F986" i="2"/>
  <c r="N986" i="2"/>
  <c r="L985" i="2"/>
  <c r="M985" i="2" s="1"/>
  <c r="F985" i="2"/>
  <c r="O985" i="2"/>
  <c r="L984" i="2"/>
  <c r="M984" i="2" s="1"/>
  <c r="F984" i="2"/>
  <c r="O984" i="2"/>
  <c r="L983" i="2"/>
  <c r="M983" i="2" s="1"/>
  <c r="F983" i="2"/>
  <c r="O983" i="2"/>
  <c r="L982" i="2"/>
  <c r="M982" i="2" s="1"/>
  <c r="F982" i="2"/>
  <c r="N982" i="2"/>
  <c r="L960" i="2"/>
  <c r="M960" i="2" s="1"/>
  <c r="F960" i="2"/>
  <c r="O960" i="2"/>
  <c r="L959" i="2"/>
  <c r="M959" i="2" s="1"/>
  <c r="F959" i="2"/>
  <c r="N959" i="2"/>
  <c r="L897" i="2"/>
  <c r="M897" i="2" s="1"/>
  <c r="F897" i="2"/>
  <c r="O897" i="2"/>
  <c r="L376" i="2"/>
  <c r="M376" i="2" s="1"/>
  <c r="F376" i="2"/>
  <c r="G376" i="2"/>
  <c r="N376" i="2" s="1"/>
  <c r="L374" i="2"/>
  <c r="M374" i="2" s="1"/>
  <c r="F374" i="2"/>
  <c r="G374" i="2"/>
  <c r="N374" i="2" s="1"/>
  <c r="L370" i="2"/>
  <c r="G370" i="2"/>
  <c r="N370" i="2" s="1"/>
  <c r="L369" i="2"/>
  <c r="G369" i="2"/>
  <c r="N369" i="2" s="1"/>
  <c r="L189" i="2"/>
  <c r="M189" i="2" s="1"/>
  <c r="F189" i="2"/>
  <c r="O189" i="2"/>
  <c r="L188" i="2"/>
  <c r="M188" i="2" s="1"/>
  <c r="F188" i="2"/>
  <c r="N188" i="2"/>
  <c r="L187" i="2"/>
  <c r="M187" i="2" s="1"/>
  <c r="F187" i="2"/>
  <c r="L69" i="2"/>
  <c r="M69" i="2" s="1"/>
  <c r="F69" i="2"/>
  <c r="N69" i="2"/>
  <c r="L67" i="2"/>
  <c r="M67" i="2" s="1"/>
  <c r="F67" i="2"/>
  <c r="O67" i="2"/>
  <c r="O374" i="2" l="1"/>
  <c r="O69" i="2"/>
  <c r="O370" i="2"/>
  <c r="O986" i="2"/>
  <c r="O987" i="2"/>
  <c r="O993" i="2"/>
  <c r="O369" i="2"/>
  <c r="O959" i="2"/>
  <c r="O991" i="2"/>
  <c r="O187" i="2"/>
  <c r="N187" i="2"/>
  <c r="O988" i="2"/>
  <c r="N988" i="2"/>
  <c r="O989" i="2"/>
  <c r="N989" i="2"/>
  <c r="O990" i="2"/>
  <c r="N990" i="2"/>
  <c r="O994" i="2"/>
  <c r="N994" i="2"/>
  <c r="O151" i="2"/>
  <c r="N151" i="2"/>
  <c r="O992" i="2"/>
  <c r="N67" i="2"/>
  <c r="O188" i="2"/>
  <c r="O376" i="2"/>
  <c r="N897" i="2"/>
  <c r="O982" i="2"/>
  <c r="N984" i="2"/>
  <c r="N985" i="2"/>
  <c r="N960" i="2"/>
  <c r="N189" i="2"/>
  <c r="N983" i="2"/>
  <c r="L1045" i="2"/>
  <c r="M1045" i="2" s="1"/>
  <c r="F1045" i="2"/>
  <c r="N1045" i="2"/>
  <c r="L1035" i="2"/>
  <c r="M1035" i="2" s="1"/>
  <c r="F1035" i="2"/>
  <c r="N1035" i="2"/>
  <c r="L1034" i="2"/>
  <c r="M1034" i="2" s="1"/>
  <c r="F1034" i="2"/>
  <c r="N1034" i="2"/>
  <c r="L1033" i="2"/>
  <c r="M1033" i="2" s="1"/>
  <c r="F1033" i="2"/>
  <c r="N1033" i="2"/>
  <c r="L1032" i="2"/>
  <c r="M1032" i="2" s="1"/>
  <c r="F1032" i="2"/>
  <c r="N1032" i="2"/>
  <c r="L1029" i="2"/>
  <c r="M1029" i="2" s="1"/>
  <c r="F1029" i="2"/>
  <c r="N1029" i="2"/>
  <c r="L1023" i="2"/>
  <c r="M1023" i="2" s="1"/>
  <c r="F1023" i="2"/>
  <c r="N1023" i="2"/>
  <c r="L1022" i="2"/>
  <c r="M1022" i="2" s="1"/>
  <c r="F1022" i="2"/>
  <c r="N1022" i="2"/>
  <c r="L1015" i="2"/>
  <c r="M1015" i="2" s="1"/>
  <c r="F1015" i="2"/>
  <c r="N1015" i="2"/>
  <c r="L1014" i="2"/>
  <c r="M1014" i="2" s="1"/>
  <c r="F1014" i="2"/>
  <c r="N1014" i="2"/>
  <c r="L1012" i="2"/>
  <c r="M1012" i="2" s="1"/>
  <c r="F1012" i="2"/>
  <c r="N1012" i="2"/>
  <c r="L1011" i="2"/>
  <c r="M1011" i="2" s="1"/>
  <c r="F1011" i="2"/>
  <c r="N1011" i="2"/>
  <c r="O1011" i="2" l="1"/>
  <c r="O1012" i="2"/>
  <c r="O1014" i="2"/>
  <c r="O1015" i="2"/>
  <c r="O1022" i="2"/>
  <c r="O1023" i="2"/>
  <c r="O1029" i="2"/>
  <c r="O1032" i="2"/>
  <c r="O1033" i="2"/>
  <c r="O1034" i="2"/>
  <c r="O1035" i="2"/>
  <c r="O1045" i="2"/>
  <c r="F47" i="2"/>
  <c r="F48" i="2"/>
  <c r="F49" i="2"/>
  <c r="F50" i="2"/>
  <c r="L1059" i="2"/>
  <c r="M1059" i="2" s="1"/>
  <c r="F1059" i="2"/>
  <c r="N1059" i="2"/>
  <c r="L1058" i="2"/>
  <c r="M1058" i="2" s="1"/>
  <c r="F1058" i="2"/>
  <c r="N1058" i="2"/>
  <c r="L1057" i="2"/>
  <c r="M1057" i="2" s="1"/>
  <c r="F1057" i="2"/>
  <c r="O1057" i="2"/>
  <c r="L606" i="2"/>
  <c r="M606" i="2" s="1"/>
  <c r="F606" i="2"/>
  <c r="L605" i="2"/>
  <c r="M605" i="2" s="1"/>
  <c r="F605" i="2"/>
  <c r="N605" i="2"/>
  <c r="L81" i="2"/>
  <c r="M81" i="2" s="1"/>
  <c r="F81" i="2"/>
  <c r="O81" i="2"/>
  <c r="L48" i="2"/>
  <c r="M48" i="2" s="1"/>
  <c r="O48" i="2"/>
  <c r="L23" i="2"/>
  <c r="M23" i="2" s="1"/>
  <c r="F23" i="2"/>
  <c r="O23" i="2"/>
  <c r="L22" i="2"/>
  <c r="M22" i="2" s="1"/>
  <c r="F22" i="2"/>
  <c r="N22" i="2"/>
  <c r="O1059" i="2" l="1"/>
  <c r="O1058" i="2"/>
  <c r="O606" i="2"/>
  <c r="N606" i="2"/>
  <c r="N81" i="2"/>
  <c r="N23" i="2"/>
  <c r="O22" i="2"/>
  <c r="N48" i="2"/>
  <c r="O605" i="2"/>
  <c r="N1057" i="2"/>
  <c r="L475" i="2"/>
  <c r="M475" i="2" s="1"/>
  <c r="F475" i="2"/>
  <c r="O475" i="2"/>
  <c r="N475" i="2" l="1"/>
  <c r="L424" i="2"/>
  <c r="M424" i="2" s="1"/>
  <c r="F424" i="2"/>
  <c r="O424" i="2"/>
  <c r="N424" i="2" l="1"/>
  <c r="G79" i="3"/>
  <c r="E79" i="3"/>
  <c r="G164" i="3"/>
  <c r="G165" i="3"/>
  <c r="E165" i="3"/>
  <c r="G57" i="3"/>
  <c r="L80" i="2"/>
  <c r="M80" i="2" s="1"/>
  <c r="F80" i="2"/>
  <c r="O80" i="2" l="1"/>
  <c r="N80" i="2"/>
  <c r="L822" i="2"/>
  <c r="M822" i="2" s="1"/>
  <c r="F822" i="2"/>
  <c r="N822" i="2"/>
  <c r="O822" i="2" l="1"/>
  <c r="L947" i="2"/>
  <c r="M947" i="2" s="1"/>
  <c r="F947" i="2"/>
  <c r="N947" i="2"/>
  <c r="L923" i="2"/>
  <c r="M923" i="2" s="1"/>
  <c r="F923" i="2"/>
  <c r="N923" i="2"/>
  <c r="L922" i="2"/>
  <c r="M922" i="2" s="1"/>
  <c r="F922" i="2"/>
  <c r="O922" i="2"/>
  <c r="L664" i="2"/>
  <c r="M664" i="2" s="1"/>
  <c r="F664" i="2"/>
  <c r="N664" i="2"/>
  <c r="L512" i="2"/>
  <c r="M512" i="2" s="1"/>
  <c r="F512" i="2"/>
  <c r="N512" i="2"/>
  <c r="L478" i="2"/>
  <c r="M478" i="2" s="1"/>
  <c r="F478" i="2"/>
  <c r="O478" i="2"/>
  <c r="L441" i="2"/>
  <c r="M441" i="2" s="1"/>
  <c r="F441" i="2"/>
  <c r="N441" i="2"/>
  <c r="L378" i="2"/>
  <c r="M378" i="2" s="1"/>
  <c r="F378" i="2"/>
  <c r="G378" i="2"/>
  <c r="O378" i="2" s="1"/>
  <c r="L347" i="2"/>
  <c r="G347" i="2"/>
  <c r="O347" i="2" s="1"/>
  <c r="L273" i="2"/>
  <c r="M273" i="2" s="1"/>
  <c r="F273" i="2"/>
  <c r="O273" i="2"/>
  <c r="L272" i="2"/>
  <c r="M272" i="2" s="1"/>
  <c r="F272" i="2"/>
  <c r="O272" i="2"/>
  <c r="L271" i="2"/>
  <c r="M271" i="2" s="1"/>
  <c r="F271" i="2"/>
  <c r="N271" i="2"/>
  <c r="O923" i="2" l="1"/>
  <c r="O947" i="2"/>
  <c r="N272" i="2"/>
  <c r="O512" i="2"/>
  <c r="O664" i="2"/>
  <c r="O441" i="2"/>
  <c r="N378" i="2"/>
  <c r="N347" i="2"/>
  <c r="N273" i="2"/>
  <c r="N478" i="2"/>
  <c r="O271" i="2"/>
  <c r="N922" i="2"/>
  <c r="G80" i="3"/>
  <c r="E80" i="3"/>
  <c r="L14" i="2"/>
  <c r="M14" i="2" s="1"/>
  <c r="F14" i="2"/>
  <c r="L13" i="2"/>
  <c r="M13" i="2" s="1"/>
  <c r="F13" i="2"/>
  <c r="N13" i="2"/>
  <c r="O13" i="2" l="1"/>
  <c r="O14" i="2"/>
  <c r="N14" i="2"/>
  <c r="G62" i="3"/>
  <c r="G61" i="3"/>
  <c r="E62" i="3"/>
  <c r="E61" i="3"/>
  <c r="G114" i="3"/>
  <c r="E114" i="3"/>
  <c r="G58" i="3"/>
  <c r="E58" i="3"/>
  <c r="G166" i="3"/>
  <c r="E166" i="3"/>
  <c r="O884" i="2"/>
  <c r="F884" i="2"/>
  <c r="L884" i="2"/>
  <c r="M884" i="2" s="1"/>
  <c r="L870" i="2"/>
  <c r="M870" i="2" s="1"/>
  <c r="F870" i="2"/>
  <c r="N870" i="2"/>
  <c r="L385" i="2"/>
  <c r="F385" i="2"/>
  <c r="G385" i="2"/>
  <c r="N385" i="2" s="1"/>
  <c r="L380" i="2"/>
  <c r="G380" i="2"/>
  <c r="L290" i="2"/>
  <c r="M290" i="2" s="1"/>
  <c r="F290" i="2"/>
  <c r="N290" i="2"/>
  <c r="L289" i="2"/>
  <c r="M289" i="2" s="1"/>
  <c r="F289" i="2"/>
  <c r="N289" i="2"/>
  <c r="L288" i="2"/>
  <c r="M288" i="2" s="1"/>
  <c r="F288" i="2"/>
  <c r="N288" i="2"/>
  <c r="L287" i="2"/>
  <c r="M287" i="2" s="1"/>
  <c r="F287" i="2"/>
  <c r="N287" i="2"/>
  <c r="L138" i="2"/>
  <c r="M138" i="2" s="1"/>
  <c r="F138" i="2"/>
  <c r="N138" i="2"/>
  <c r="F139" i="2"/>
  <c r="O139" i="2"/>
  <c r="L139" i="2"/>
  <c r="M139" i="2" s="1"/>
  <c r="L129" i="2"/>
  <c r="M129" i="2" s="1"/>
  <c r="F129" i="2"/>
  <c r="O129" i="2"/>
  <c r="L128" i="2"/>
  <c r="M128" i="2" s="1"/>
  <c r="F128" i="2"/>
  <c r="O128" i="2"/>
  <c r="O870" i="2" l="1"/>
  <c r="O289" i="2"/>
  <c r="O290" i="2"/>
  <c r="O385" i="2"/>
  <c r="N139" i="2"/>
  <c r="O287" i="2"/>
  <c r="O138" i="2"/>
  <c r="O288" i="2"/>
  <c r="O380" i="2"/>
  <c r="N380" i="2"/>
  <c r="N884" i="2"/>
  <c r="N129" i="2"/>
  <c r="N128" i="2"/>
  <c r="L883" i="2"/>
  <c r="M883" i="2" s="1"/>
  <c r="F883" i="2"/>
  <c r="O883" i="2"/>
  <c r="N883" i="2" l="1"/>
  <c r="G917" i="2"/>
  <c r="G918" i="2"/>
  <c r="G916" i="2"/>
  <c r="G1060" i="2"/>
  <c r="G1061" i="2"/>
  <c r="G1062" i="2"/>
  <c r="G1063" i="2"/>
  <c r="L1063" i="2" l="1"/>
  <c r="M1063" i="2" s="1"/>
  <c r="N1063" i="2"/>
  <c r="O1063" i="2"/>
  <c r="L1062" i="2"/>
  <c r="M1062" i="2" s="1"/>
  <c r="N1062" i="2"/>
  <c r="O1062" i="2"/>
  <c r="L1061" i="2"/>
  <c r="M1061" i="2" s="1"/>
  <c r="N1061" i="2"/>
  <c r="O1061" i="2"/>
  <c r="O1060" i="2"/>
  <c r="L1060" i="2"/>
  <c r="M1060" i="2" s="1"/>
  <c r="N1060" i="2"/>
  <c r="L958" i="2"/>
  <c r="M958" i="2" s="1"/>
  <c r="F958" i="2"/>
  <c r="N958" i="2"/>
  <c r="L957" i="2"/>
  <c r="M957" i="2" s="1"/>
  <c r="F957" i="2"/>
  <c r="N957" i="2"/>
  <c r="L956" i="2"/>
  <c r="M956" i="2" s="1"/>
  <c r="F956" i="2"/>
  <c r="N956" i="2"/>
  <c r="L921" i="2"/>
  <c r="M921" i="2" s="1"/>
  <c r="F921" i="2"/>
  <c r="L920" i="2"/>
  <c r="M920" i="2" s="1"/>
  <c r="F920" i="2"/>
  <c r="L919" i="2"/>
  <c r="M919" i="2" s="1"/>
  <c r="F919" i="2"/>
  <c r="L918" i="2"/>
  <c r="N918" i="2"/>
  <c r="O918" i="2"/>
  <c r="L917" i="2"/>
  <c r="N917" i="2"/>
  <c r="O917" i="2"/>
  <c r="L916" i="2"/>
  <c r="N916" i="2"/>
  <c r="O916" i="2"/>
  <c r="L915" i="2"/>
  <c r="M915" i="2" s="1"/>
  <c r="F915" i="2"/>
  <c r="L914" i="2"/>
  <c r="M914" i="2" s="1"/>
  <c r="F914" i="2"/>
  <c r="O956" i="2" l="1"/>
  <c r="O957" i="2"/>
  <c r="O958" i="2"/>
  <c r="O914" i="2"/>
  <c r="N914" i="2"/>
  <c r="O915" i="2"/>
  <c r="N915" i="2"/>
  <c r="O919" i="2"/>
  <c r="N919" i="2"/>
  <c r="O920" i="2"/>
  <c r="N920" i="2"/>
  <c r="O921" i="2"/>
  <c r="N921" i="2"/>
  <c r="E30" i="3"/>
  <c r="G30" i="3"/>
  <c r="L1048" i="2" l="1"/>
  <c r="M1048" i="2" s="1"/>
  <c r="F1048" i="2"/>
  <c r="O1048" i="2"/>
  <c r="L1047" i="2"/>
  <c r="M1047" i="2" s="1"/>
  <c r="F1047" i="2"/>
  <c r="O1047" i="2"/>
  <c r="L1031" i="2"/>
  <c r="M1031" i="2" s="1"/>
  <c r="F1031" i="2"/>
  <c r="O1031" i="2"/>
  <c r="L1021" i="2"/>
  <c r="M1021" i="2" s="1"/>
  <c r="F1021" i="2"/>
  <c r="N1021" i="2"/>
  <c r="L1020" i="2"/>
  <c r="M1020" i="2" s="1"/>
  <c r="F1020" i="2"/>
  <c r="O1020" i="2"/>
  <c r="L1019" i="2"/>
  <c r="M1019" i="2" s="1"/>
  <c r="F1019" i="2"/>
  <c r="O1019" i="2"/>
  <c r="L924" i="2"/>
  <c r="M924" i="2" s="1"/>
  <c r="O924" i="2"/>
  <c r="L756" i="2"/>
  <c r="M756" i="2" s="1"/>
  <c r="F756" i="2"/>
  <c r="N756" i="2"/>
  <c r="L628" i="2"/>
  <c r="M628" i="2" s="1"/>
  <c r="F628" i="2"/>
  <c r="O628" i="2"/>
  <c r="L65" i="2"/>
  <c r="M65" i="2" s="1"/>
  <c r="F65" i="2"/>
  <c r="N65" i="2"/>
  <c r="N628" i="2" l="1"/>
  <c r="N1019" i="2"/>
  <c r="N1020" i="2"/>
  <c r="N1047" i="2"/>
  <c r="O65" i="2"/>
  <c r="O756" i="2"/>
  <c r="O1021" i="2"/>
  <c r="N1048" i="2"/>
  <c r="N924" i="2"/>
  <c r="N1031" i="2"/>
  <c r="E200" i="3"/>
  <c r="G200" i="3"/>
  <c r="E199" i="3"/>
  <c r="G199" i="3"/>
  <c r="E198" i="3"/>
  <c r="G198" i="3"/>
  <c r="L586" i="2"/>
  <c r="M586" i="2" s="1"/>
  <c r="F586" i="2"/>
  <c r="N586" i="2"/>
  <c r="L509" i="2"/>
  <c r="M509" i="2" s="1"/>
  <c r="F509" i="2"/>
  <c r="O509" i="2"/>
  <c r="L489" i="2"/>
  <c r="M489" i="2" s="1"/>
  <c r="F489" i="2"/>
  <c r="O489" i="2"/>
  <c r="L393" i="2"/>
  <c r="G393" i="2"/>
  <c r="O393" i="2" s="1"/>
  <c r="L392" i="2"/>
  <c r="G392" i="2"/>
  <c r="O392" i="2" s="1"/>
  <c r="O586" i="2" l="1"/>
  <c r="N392" i="2"/>
  <c r="N489" i="2"/>
  <c r="N509" i="2"/>
  <c r="N393" i="2"/>
  <c r="L1096" i="2"/>
  <c r="M1096" i="2" s="1"/>
  <c r="F1096" i="2"/>
  <c r="N1096" i="2"/>
  <c r="L900" i="2"/>
  <c r="M900" i="2" s="1"/>
  <c r="F900" i="2"/>
  <c r="O900" i="2"/>
  <c r="L899" i="2"/>
  <c r="M899" i="2" s="1"/>
  <c r="F899" i="2"/>
  <c r="O899" i="2"/>
  <c r="L898" i="2"/>
  <c r="M898" i="2" s="1"/>
  <c r="F898" i="2"/>
  <c r="N898" i="2"/>
  <c r="L548" i="2"/>
  <c r="M548" i="2" s="1"/>
  <c r="F548" i="2"/>
  <c r="O548" i="2"/>
  <c r="L491" i="2"/>
  <c r="M491" i="2" s="1"/>
  <c r="F491" i="2"/>
  <c r="N491" i="2"/>
  <c r="L486" i="2"/>
  <c r="M486" i="2" s="1"/>
  <c r="F486" i="2"/>
  <c r="N486" i="2"/>
  <c r="L484" i="2"/>
  <c r="M484" i="2" s="1"/>
  <c r="F484" i="2"/>
  <c r="O484" i="2"/>
  <c r="O898" i="2" l="1"/>
  <c r="O486" i="2"/>
  <c r="O491" i="2"/>
  <c r="O1096" i="2"/>
  <c r="N548" i="2"/>
  <c r="N899" i="2"/>
  <c r="N484" i="2"/>
  <c r="N900" i="2"/>
  <c r="G208" i="3"/>
  <c r="G211" i="3"/>
  <c r="G210" i="3"/>
  <c r="G209" i="3"/>
  <c r="E211" i="3"/>
  <c r="E210" i="3"/>
  <c r="E209" i="3"/>
  <c r="E208" i="3"/>
  <c r="G206" i="3"/>
  <c r="E206" i="3"/>
  <c r="G77" i="3"/>
  <c r="E77" i="3"/>
  <c r="L627" i="2"/>
  <c r="M627" i="2" s="1"/>
  <c r="O627" i="2"/>
  <c r="F627" i="2"/>
  <c r="L625" i="2"/>
  <c r="M625" i="2" s="1"/>
  <c r="F625" i="2"/>
  <c r="O625" i="2"/>
  <c r="L270" i="2"/>
  <c r="M270" i="2" s="1"/>
  <c r="F270" i="2"/>
  <c r="O270" i="2"/>
  <c r="L269" i="2"/>
  <c r="M269" i="2" s="1"/>
  <c r="F269" i="2"/>
  <c r="O269" i="2"/>
  <c r="L183" i="2"/>
  <c r="M183" i="2" s="1"/>
  <c r="F183" i="2"/>
  <c r="N183" i="2"/>
  <c r="L182" i="2"/>
  <c r="M182" i="2" s="1"/>
  <c r="F182" i="2"/>
  <c r="N182" i="2"/>
  <c r="L181" i="2"/>
  <c r="M181" i="2" s="1"/>
  <c r="F181" i="2"/>
  <c r="O181" i="2"/>
  <c r="L180" i="2"/>
  <c r="M180" i="2" s="1"/>
  <c r="F180" i="2"/>
  <c r="N180" i="2"/>
  <c r="L179" i="2"/>
  <c r="M179" i="2" s="1"/>
  <c r="F179" i="2"/>
  <c r="L178" i="2"/>
  <c r="M178" i="2" s="1"/>
  <c r="F178" i="2"/>
  <c r="L177" i="2"/>
  <c r="M177" i="2" s="1"/>
  <c r="F177" i="2"/>
  <c r="N177" i="2"/>
  <c r="L176" i="2"/>
  <c r="M176" i="2" s="1"/>
  <c r="F176" i="2"/>
  <c r="O176" i="2"/>
  <c r="L175" i="2"/>
  <c r="M175" i="2" s="1"/>
  <c r="F175" i="2"/>
  <c r="N175" i="2"/>
  <c r="L174" i="2"/>
  <c r="M174" i="2" s="1"/>
  <c r="F174" i="2"/>
  <c r="O174" i="2"/>
  <c r="L173" i="2"/>
  <c r="M173" i="2" s="1"/>
  <c r="F173" i="2"/>
  <c r="N173" i="2"/>
  <c r="L172" i="2"/>
  <c r="M172" i="2" s="1"/>
  <c r="F172" i="2"/>
  <c r="O172" i="2"/>
  <c r="L171" i="2"/>
  <c r="M171" i="2" s="1"/>
  <c r="F171" i="2"/>
  <c r="O171" i="2"/>
  <c r="L170" i="2"/>
  <c r="M170" i="2" s="1"/>
  <c r="F170" i="2"/>
  <c r="O170" i="2"/>
  <c r="L169" i="2"/>
  <c r="M169" i="2" s="1"/>
  <c r="F169" i="2"/>
  <c r="N169" i="2"/>
  <c r="L168" i="2"/>
  <c r="M168" i="2" s="1"/>
  <c r="F168" i="2"/>
  <c r="O168" i="2"/>
  <c r="L167" i="2"/>
  <c r="M167" i="2" s="1"/>
  <c r="F167" i="2"/>
  <c r="O167" i="2"/>
  <c r="L166" i="2"/>
  <c r="M166" i="2" s="1"/>
  <c r="F166" i="2"/>
  <c r="O166" i="2"/>
  <c r="O177" i="2" l="1"/>
  <c r="O180" i="2"/>
  <c r="O175" i="2"/>
  <c r="O182" i="2"/>
  <c r="O183" i="2"/>
  <c r="O178" i="2"/>
  <c r="N178" i="2"/>
  <c r="O179" i="2"/>
  <c r="N179" i="2"/>
  <c r="N170" i="2"/>
  <c r="N625" i="2"/>
  <c r="O173" i="2"/>
  <c r="N269" i="2"/>
  <c r="N174" i="2"/>
  <c r="N627" i="2"/>
  <c r="N176" i="2"/>
  <c r="N181" i="2"/>
  <c r="N270" i="2"/>
  <c r="N171" i="2"/>
  <c r="N172" i="2"/>
  <c r="N168" i="2"/>
  <c r="O169" i="2"/>
  <c r="N167" i="2"/>
  <c r="N166" i="2"/>
  <c r="L703" i="2"/>
  <c r="M703" i="2" s="1"/>
  <c r="F703" i="2"/>
  <c r="O703" i="2"/>
  <c r="G155" i="3"/>
  <c r="E155" i="3"/>
  <c r="L868" i="2"/>
  <c r="M868" i="2" s="1"/>
  <c r="F868" i="2"/>
  <c r="O868" i="2"/>
  <c r="L867" i="2"/>
  <c r="M867" i="2" s="1"/>
  <c r="F867" i="2"/>
  <c r="N867" i="2"/>
  <c r="L866" i="2"/>
  <c r="M866" i="2" s="1"/>
  <c r="F866" i="2"/>
  <c r="L865" i="2"/>
  <c r="M865" i="2" s="1"/>
  <c r="F865" i="2"/>
  <c r="N865" i="2"/>
  <c r="L864" i="2"/>
  <c r="M864" i="2" s="1"/>
  <c r="F864" i="2"/>
  <c r="O864" i="2"/>
  <c r="L863" i="2"/>
  <c r="M863" i="2" s="1"/>
  <c r="F863" i="2"/>
  <c r="O863" i="2"/>
  <c r="L862" i="2"/>
  <c r="M862" i="2" s="1"/>
  <c r="F862" i="2"/>
  <c r="O862" i="2"/>
  <c r="L861" i="2"/>
  <c r="M861" i="2" s="1"/>
  <c r="F861" i="2"/>
  <c r="L860" i="2"/>
  <c r="M860" i="2" s="1"/>
  <c r="F860" i="2"/>
  <c r="N860" i="2"/>
  <c r="L859" i="2"/>
  <c r="M859" i="2" s="1"/>
  <c r="F859" i="2"/>
  <c r="N859" i="2"/>
  <c r="L858" i="2"/>
  <c r="M858" i="2" s="1"/>
  <c r="F858" i="2"/>
  <c r="O858" i="2"/>
  <c r="L857" i="2"/>
  <c r="M857" i="2" s="1"/>
  <c r="F857" i="2"/>
  <c r="O857" i="2"/>
  <c r="L856" i="2"/>
  <c r="M856" i="2" s="1"/>
  <c r="F856" i="2"/>
  <c r="O856" i="2"/>
  <c r="L855" i="2"/>
  <c r="M855" i="2" s="1"/>
  <c r="F855" i="2"/>
  <c r="N855" i="2"/>
  <c r="L854" i="2"/>
  <c r="M854" i="2" s="1"/>
  <c r="F854" i="2"/>
  <c r="O854" i="2"/>
  <c r="L853" i="2"/>
  <c r="M853" i="2" s="1"/>
  <c r="F853" i="2"/>
  <c r="N853" i="2"/>
  <c r="L1129" i="2"/>
  <c r="M1129" i="2" s="1"/>
  <c r="F1129" i="2"/>
  <c r="O1129" i="2"/>
  <c r="L1128" i="2"/>
  <c r="M1128" i="2" s="1"/>
  <c r="F1128" i="2"/>
  <c r="O1128" i="2"/>
  <c r="L1127" i="2"/>
  <c r="M1127" i="2" s="1"/>
  <c r="F1127" i="2"/>
  <c r="N1127" i="2"/>
  <c r="L895" i="2"/>
  <c r="M895" i="2" s="1"/>
  <c r="F895" i="2"/>
  <c r="O895" i="2"/>
  <c r="L835" i="2"/>
  <c r="M835" i="2" s="1"/>
  <c r="F835" i="2"/>
  <c r="N835" i="2"/>
  <c r="L729" i="2"/>
  <c r="M729" i="2" s="1"/>
  <c r="F729" i="2"/>
  <c r="O729" i="2"/>
  <c r="L730" i="2"/>
  <c r="M730" i="2" s="1"/>
  <c r="F730" i="2"/>
  <c r="N730" i="2"/>
  <c r="L728" i="2"/>
  <c r="M728" i="2" s="1"/>
  <c r="F728" i="2"/>
  <c r="O728" i="2"/>
  <c r="L727" i="2"/>
  <c r="M727" i="2" s="1"/>
  <c r="F727" i="2"/>
  <c r="N727" i="2"/>
  <c r="L722" i="2"/>
  <c r="M722" i="2" s="1"/>
  <c r="F722" i="2"/>
  <c r="O722" i="2"/>
  <c r="L563" i="2"/>
  <c r="M563" i="2" s="1"/>
  <c r="F563" i="2"/>
  <c r="N563" i="2"/>
  <c r="L220" i="2"/>
  <c r="M220" i="2" s="1"/>
  <c r="F220" i="2"/>
  <c r="O220" i="2"/>
  <c r="M928" i="2"/>
  <c r="N703" i="2" l="1"/>
  <c r="O859" i="2"/>
  <c r="O861" i="2"/>
  <c r="N861" i="2"/>
  <c r="O866" i="2"/>
  <c r="N866" i="2"/>
  <c r="N854" i="2"/>
  <c r="N862" i="2"/>
  <c r="N863" i="2"/>
  <c r="O853" i="2"/>
  <c r="O855" i="2"/>
  <c r="N858" i="2"/>
  <c r="O860" i="2"/>
  <c r="O865" i="2"/>
  <c r="O867" i="2"/>
  <c r="N856" i="2"/>
  <c r="N857" i="2"/>
  <c r="N864" i="2"/>
  <c r="N868" i="2"/>
  <c r="N1129" i="2"/>
  <c r="O563" i="2"/>
  <c r="O835" i="2"/>
  <c r="O1127" i="2"/>
  <c r="N220" i="2"/>
  <c r="N895" i="2"/>
  <c r="O727" i="2"/>
  <c r="O730" i="2"/>
  <c r="N1128" i="2"/>
  <c r="N728" i="2"/>
  <c r="N722" i="2"/>
  <c r="N729" i="2"/>
  <c r="E106" i="3"/>
  <c r="G106" i="3"/>
  <c r="E57" i="3"/>
  <c r="F381" i="2"/>
  <c r="F383" i="2"/>
  <c r="F384" i="2"/>
  <c r="F382" i="2"/>
  <c r="F375" i="2"/>
  <c r="F377" i="2"/>
  <c r="F373" i="2"/>
  <c r="F1079" i="2"/>
  <c r="F1080" i="2"/>
  <c r="F1081" i="2"/>
  <c r="F1082" i="2"/>
  <c r="F1083" i="2"/>
  <c r="F1084" i="2"/>
  <c r="F1085" i="2"/>
  <c r="F1086" i="2"/>
  <c r="L1038" i="2"/>
  <c r="M1038" i="2" s="1"/>
  <c r="L1039" i="2"/>
  <c r="M1039" i="2" s="1"/>
  <c r="L1040" i="2"/>
  <c r="M1040" i="2" s="1"/>
  <c r="L1041" i="2"/>
  <c r="M1041" i="2" s="1"/>
  <c r="L1042" i="2"/>
  <c r="M1042" i="2" s="1"/>
  <c r="L1043" i="2"/>
  <c r="M1043" i="2" s="1"/>
  <c r="L1044" i="2"/>
  <c r="M1044" i="2" s="1"/>
  <c r="F1038" i="2"/>
  <c r="F1039" i="2"/>
  <c r="F1040" i="2"/>
  <c r="F1041" i="2"/>
  <c r="F1042" i="2"/>
  <c r="F1043" i="2"/>
  <c r="F1044" i="2"/>
  <c r="L1037" i="2"/>
  <c r="M1037" i="2" s="1"/>
  <c r="F1037" i="2"/>
  <c r="N1037" i="2"/>
  <c r="L1046" i="2"/>
  <c r="M1046" i="2" s="1"/>
  <c r="F1046" i="2"/>
  <c r="N1046" i="2"/>
  <c r="L810" i="2"/>
  <c r="M810" i="2" s="1"/>
  <c r="F810" i="2"/>
  <c r="N810" i="2"/>
  <c r="F615" i="2"/>
  <c r="E64" i="3"/>
  <c r="G64" i="3"/>
  <c r="G63" i="3"/>
  <c r="G59" i="3"/>
  <c r="E63" i="3"/>
  <c r="L1122" i="2"/>
  <c r="M1122" i="2" s="1"/>
  <c r="L1123" i="2"/>
  <c r="M1123" i="2" s="1"/>
  <c r="L1124" i="2"/>
  <c r="M1124" i="2" s="1"/>
  <c r="L1125" i="2"/>
  <c r="M1125" i="2" s="1"/>
  <c r="L1126" i="2"/>
  <c r="M1126" i="2" s="1"/>
  <c r="F1122" i="2"/>
  <c r="F1123" i="2"/>
  <c r="F1124" i="2"/>
  <c r="F1125" i="2"/>
  <c r="F1126" i="2"/>
  <c r="L1121" i="2"/>
  <c r="M1121" i="2" s="1"/>
  <c r="F1121" i="2"/>
  <c r="N1121" i="2"/>
  <c r="L1120" i="2"/>
  <c r="M1120" i="2" s="1"/>
  <c r="L1119" i="2"/>
  <c r="M1119" i="2" s="1"/>
  <c r="F1120" i="2"/>
  <c r="N1120" i="2"/>
  <c r="F1119" i="2"/>
  <c r="N1119" i="2"/>
  <c r="L1118" i="2"/>
  <c r="M1118" i="2" s="1"/>
  <c r="L1117" i="2"/>
  <c r="M1117" i="2" s="1"/>
  <c r="L1116" i="2"/>
  <c r="M1116" i="2" s="1"/>
  <c r="F1118" i="2"/>
  <c r="N1118" i="2"/>
  <c r="F1117" i="2"/>
  <c r="N1117" i="2"/>
  <c r="F1116" i="2"/>
  <c r="N1116" i="2"/>
  <c r="L1115" i="2"/>
  <c r="M1115" i="2" s="1"/>
  <c r="L1114" i="2"/>
  <c r="M1114" i="2" s="1"/>
  <c r="F1115" i="2"/>
  <c r="N1115" i="2"/>
  <c r="F1114" i="2"/>
  <c r="N1114" i="2"/>
  <c r="L1106" i="2"/>
  <c r="M1106" i="2" s="1"/>
  <c r="L1107" i="2"/>
  <c r="M1107" i="2" s="1"/>
  <c r="L1108" i="2"/>
  <c r="M1108" i="2" s="1"/>
  <c r="L1109" i="2"/>
  <c r="M1109" i="2" s="1"/>
  <c r="L1110" i="2"/>
  <c r="M1110" i="2" s="1"/>
  <c r="L1111" i="2"/>
  <c r="M1111" i="2" s="1"/>
  <c r="L1112" i="2"/>
  <c r="M1112" i="2" s="1"/>
  <c r="L1113" i="2"/>
  <c r="M1113" i="2" s="1"/>
  <c r="L1105" i="2"/>
  <c r="M1105" i="2" s="1"/>
  <c r="N1108" i="2"/>
  <c r="N1107" i="2"/>
  <c r="N1106" i="2"/>
  <c r="N1105" i="2"/>
  <c r="L1104" i="2"/>
  <c r="M1104" i="2" s="1"/>
  <c r="N1104" i="2"/>
  <c r="L1103" i="2"/>
  <c r="M1103" i="2" s="1"/>
  <c r="L1102" i="2"/>
  <c r="M1102" i="2" s="1"/>
  <c r="L1101" i="2"/>
  <c r="M1101" i="2" s="1"/>
  <c r="L1100" i="2"/>
  <c r="M1100" i="2" s="1"/>
  <c r="L1099" i="2"/>
  <c r="M1099" i="2" s="1"/>
  <c r="L1098" i="2"/>
  <c r="M1098" i="2" s="1"/>
  <c r="L1097" i="2"/>
  <c r="M1097" i="2" s="1"/>
  <c r="L1095" i="2"/>
  <c r="M1095" i="2" s="1"/>
  <c r="L1094" i="2"/>
  <c r="M1094" i="2" s="1"/>
  <c r="N1103" i="2"/>
  <c r="N1102" i="2"/>
  <c r="N1101" i="2"/>
  <c r="N1100" i="2"/>
  <c r="N1099" i="2"/>
  <c r="N1098" i="2"/>
  <c r="N1097" i="2"/>
  <c r="F1094" i="2"/>
  <c r="F1095" i="2"/>
  <c r="F1097" i="2"/>
  <c r="F1098" i="2"/>
  <c r="F1099" i="2"/>
  <c r="F1100" i="2"/>
  <c r="F1101" i="2"/>
  <c r="F1102" i="2"/>
  <c r="F1103" i="2"/>
  <c r="F1104" i="2"/>
  <c r="F1105" i="2"/>
  <c r="F1106" i="2"/>
  <c r="F1107" i="2"/>
  <c r="F1108" i="2"/>
  <c r="F1109" i="2"/>
  <c r="F1110" i="2"/>
  <c r="F1111" i="2"/>
  <c r="F1112" i="2"/>
  <c r="F1113" i="2"/>
  <c r="N1095" i="2"/>
  <c r="N1094" i="2"/>
  <c r="L1093" i="2"/>
  <c r="M1093" i="2" s="1"/>
  <c r="F1093" i="2"/>
  <c r="N1093" i="2"/>
  <c r="L387" i="2"/>
  <c r="G387" i="2"/>
  <c r="N387" i="2" s="1"/>
  <c r="O1105" i="2" l="1"/>
  <c r="O1107" i="2"/>
  <c r="O1102" i="2"/>
  <c r="O1106" i="2"/>
  <c r="O1108" i="2"/>
  <c r="O1114" i="2"/>
  <c r="O1118" i="2"/>
  <c r="O1120" i="2"/>
  <c r="O1100" i="2"/>
  <c r="O1095" i="2"/>
  <c r="O1098" i="2"/>
  <c r="O1093" i="2"/>
  <c r="O1094" i="2"/>
  <c r="O1097" i="2"/>
  <c r="O1099" i="2"/>
  <c r="O1101" i="2"/>
  <c r="O1103" i="2"/>
  <c r="O1116" i="2"/>
  <c r="O810" i="2"/>
  <c r="O1037" i="2"/>
  <c r="O1117" i="2"/>
  <c r="O1119" i="2"/>
  <c r="O387" i="2"/>
  <c r="O1104" i="2"/>
  <c r="O1115" i="2"/>
  <c r="O1121" i="2"/>
  <c r="O1046" i="2"/>
  <c r="O1044" i="2"/>
  <c r="N1044" i="2"/>
  <c r="O1043" i="2"/>
  <c r="N1043" i="2"/>
  <c r="O1042" i="2"/>
  <c r="N1042" i="2"/>
  <c r="O1041" i="2"/>
  <c r="N1041" i="2"/>
  <c r="O1040" i="2"/>
  <c r="N1040" i="2"/>
  <c r="O1039" i="2"/>
  <c r="N1039" i="2"/>
  <c r="O1038" i="2"/>
  <c r="N1038" i="2"/>
  <c r="O1126" i="2"/>
  <c r="N1126" i="2"/>
  <c r="O1125" i="2"/>
  <c r="N1125" i="2"/>
  <c r="O1124" i="2"/>
  <c r="N1124" i="2"/>
  <c r="O1123" i="2"/>
  <c r="N1123" i="2"/>
  <c r="O1122" i="2"/>
  <c r="N1122" i="2"/>
  <c r="O1113" i="2"/>
  <c r="N1113" i="2"/>
  <c r="O1112" i="2"/>
  <c r="N1112" i="2"/>
  <c r="O1111" i="2"/>
  <c r="N1111" i="2"/>
  <c r="O1110" i="2"/>
  <c r="N1110" i="2"/>
  <c r="O1109" i="2"/>
  <c r="N1109" i="2"/>
  <c r="L165" i="2"/>
  <c r="M165" i="2" s="1"/>
  <c r="L164" i="2"/>
  <c r="M164" i="2" s="1"/>
  <c r="L163" i="2"/>
  <c r="M163" i="2" s="1"/>
  <c r="L909" i="2"/>
  <c r="M909" i="2" s="1"/>
  <c r="L907" i="2"/>
  <c r="M907" i="2" s="1"/>
  <c r="L906" i="2"/>
  <c r="M906" i="2" s="1"/>
  <c r="L905" i="2"/>
  <c r="M905" i="2" s="1"/>
  <c r="L904" i="2"/>
  <c r="M904" i="2" s="1"/>
  <c r="F909" i="2"/>
  <c r="N909" i="2"/>
  <c r="F907" i="2"/>
  <c r="N907" i="2"/>
  <c r="F906" i="2"/>
  <c r="N906" i="2"/>
  <c r="F905" i="2"/>
  <c r="N905" i="2"/>
  <c r="F904" i="2"/>
  <c r="N904" i="2"/>
  <c r="O909" i="2" l="1"/>
  <c r="O904" i="2"/>
  <c r="O906" i="2"/>
  <c r="O905" i="2"/>
  <c r="O907" i="2"/>
  <c r="L762" i="2"/>
  <c r="M762" i="2" s="1"/>
  <c r="F762" i="2"/>
  <c r="N762" i="2"/>
  <c r="L700" i="2"/>
  <c r="M700" i="2" s="1"/>
  <c r="F700" i="2"/>
  <c r="N700" i="2"/>
  <c r="O762" i="2" l="1"/>
  <c r="O700" i="2"/>
  <c r="L596" i="2"/>
  <c r="M596" i="2" s="1"/>
  <c r="F596" i="2"/>
  <c r="N596" i="2"/>
  <c r="L329" i="2"/>
  <c r="M329" i="2" s="1"/>
  <c r="F329" i="2"/>
  <c r="N329" i="2"/>
  <c r="L324" i="2"/>
  <c r="M324" i="2" s="1"/>
  <c r="F324" i="2"/>
  <c r="N324" i="2"/>
  <c r="F164" i="2"/>
  <c r="F165" i="2"/>
  <c r="F163" i="2"/>
  <c r="N163" i="2"/>
  <c r="O596" i="2" l="1"/>
  <c r="O324" i="2"/>
  <c r="O163" i="2"/>
  <c r="O329" i="2"/>
  <c r="O165" i="2"/>
  <c r="N165" i="2"/>
  <c r="O164" i="2"/>
  <c r="N164" i="2"/>
  <c r="L127" i="2"/>
  <c r="M127" i="2" s="1"/>
  <c r="F127" i="2"/>
  <c r="N127" i="2"/>
  <c r="L26" i="2"/>
  <c r="M26" i="2" s="1"/>
  <c r="F26" i="2"/>
  <c r="N26" i="2"/>
  <c r="L726" i="2"/>
  <c r="M726" i="2" s="1"/>
  <c r="F726" i="2"/>
  <c r="N726" i="2"/>
  <c r="L725" i="2"/>
  <c r="M725" i="2" s="1"/>
  <c r="F725" i="2"/>
  <c r="N725" i="2"/>
  <c r="L724" i="2"/>
  <c r="M724" i="2" s="1"/>
  <c r="F724" i="2"/>
  <c r="O26" i="2" l="1"/>
  <c r="O127" i="2"/>
  <c r="O725" i="2"/>
  <c r="O726" i="2"/>
  <c r="O724" i="2"/>
  <c r="N724" i="2"/>
  <c r="G6" i="3"/>
  <c r="L1078" i="2"/>
  <c r="M1078" i="2" s="1"/>
  <c r="F1078" i="2"/>
  <c r="O1078" i="2"/>
  <c r="L1077" i="2"/>
  <c r="M1077" i="2" s="1"/>
  <c r="F1077" i="2"/>
  <c r="O1077" i="2"/>
  <c r="L1076" i="2"/>
  <c r="M1076" i="2" s="1"/>
  <c r="F1076" i="2"/>
  <c r="L1075" i="2"/>
  <c r="M1075" i="2" s="1"/>
  <c r="F1075" i="2"/>
  <c r="L1074" i="2"/>
  <c r="M1074" i="2" s="1"/>
  <c r="F1074" i="2"/>
  <c r="O1074" i="2"/>
  <c r="L1073" i="2"/>
  <c r="M1073" i="2" s="1"/>
  <c r="F1073" i="2"/>
  <c r="O1073" i="2"/>
  <c r="L1072" i="2"/>
  <c r="M1072" i="2" s="1"/>
  <c r="F1072" i="2"/>
  <c r="L1071" i="2"/>
  <c r="M1071" i="2" s="1"/>
  <c r="F1071" i="2"/>
  <c r="L1070" i="2"/>
  <c r="M1070" i="2" s="1"/>
  <c r="F1070" i="2"/>
  <c r="O1070" i="2"/>
  <c r="L1069" i="2"/>
  <c r="M1069" i="2" s="1"/>
  <c r="F1069" i="2"/>
  <c r="O1069" i="2"/>
  <c r="L1068" i="2"/>
  <c r="M1068" i="2" s="1"/>
  <c r="F1068" i="2"/>
  <c r="O1068" i="2"/>
  <c r="L1067" i="2"/>
  <c r="M1067" i="2" s="1"/>
  <c r="F1067" i="2"/>
  <c r="N1067" i="2"/>
  <c r="L1066" i="2"/>
  <c r="M1066" i="2" s="1"/>
  <c r="F1066" i="2"/>
  <c r="O1066" i="2"/>
  <c r="L1065" i="2"/>
  <c r="M1065" i="2" s="1"/>
  <c r="F1065" i="2"/>
  <c r="O1065" i="2"/>
  <c r="L1064" i="2"/>
  <c r="M1064" i="2" s="1"/>
  <c r="F1064" i="2"/>
  <c r="O1064" i="2"/>
  <c r="L1054" i="2"/>
  <c r="M1054" i="2" s="1"/>
  <c r="F1054" i="2"/>
  <c r="O1054" i="2"/>
  <c r="L877" i="2"/>
  <c r="M877" i="2" s="1"/>
  <c r="F877" i="2"/>
  <c r="O877" i="2"/>
  <c r="L876" i="2"/>
  <c r="M876" i="2" s="1"/>
  <c r="F876" i="2"/>
  <c r="O876" i="2"/>
  <c r="L360" i="2"/>
  <c r="G360" i="2"/>
  <c r="O360" i="2" s="1"/>
  <c r="L342" i="2"/>
  <c r="G342" i="2"/>
  <c r="O342" i="2" s="1"/>
  <c r="L341" i="2"/>
  <c r="G341" i="2"/>
  <c r="O341" i="2" s="1"/>
  <c r="O1071" i="2" l="1"/>
  <c r="N1071" i="2"/>
  <c r="O1072" i="2"/>
  <c r="N1072" i="2"/>
  <c r="O1075" i="2"/>
  <c r="N1075" i="2"/>
  <c r="O1076" i="2"/>
  <c r="N1076" i="2"/>
  <c r="N1054" i="2"/>
  <c r="N1064" i="2"/>
  <c r="O1067" i="2"/>
  <c r="N1068" i="2"/>
  <c r="N360" i="2"/>
  <c r="N341" i="2"/>
  <c r="N342" i="2"/>
  <c r="N876" i="2"/>
  <c r="N1065" i="2"/>
  <c r="N1069" i="2"/>
  <c r="N1073" i="2"/>
  <c r="N1077" i="2"/>
  <c r="N877" i="2"/>
  <c r="N1066" i="2"/>
  <c r="N1070" i="2"/>
  <c r="N1074" i="2"/>
  <c r="N1078" i="2"/>
  <c r="G212" i="3"/>
  <c r="G207" i="3"/>
  <c r="E212" i="3"/>
  <c r="E207" i="3"/>
  <c r="G25" i="3"/>
  <c r="E25" i="3"/>
  <c r="G105" i="3"/>
  <c r="G103" i="3"/>
  <c r="G102" i="3"/>
  <c r="G97" i="3"/>
  <c r="G96" i="3"/>
  <c r="G95" i="3"/>
  <c r="G84" i="3"/>
  <c r="G83" i="3"/>
  <c r="G67" i="3"/>
  <c r="G66" i="3"/>
  <c r="G65" i="3"/>
  <c r="G28" i="3" l="1"/>
  <c r="G29" i="3"/>
  <c r="E67" i="3"/>
  <c r="E56" i="3"/>
  <c r="E213" i="3"/>
  <c r="E214" i="3"/>
  <c r="E215" i="3"/>
  <c r="E216" i="3"/>
  <c r="E109" i="3"/>
  <c r="E110" i="3"/>
  <c r="E111" i="3"/>
  <c r="E112" i="3"/>
  <c r="E113"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9" i="3"/>
  <c r="E151" i="3"/>
  <c r="E152" i="3"/>
  <c r="E153" i="3"/>
  <c r="E154" i="3"/>
  <c r="E156" i="3"/>
  <c r="E157" i="3"/>
  <c r="E158" i="3"/>
  <c r="E159" i="3"/>
  <c r="E160" i="3"/>
  <c r="E161" i="3"/>
  <c r="E162" i="3"/>
  <c r="E163" i="3"/>
  <c r="E164"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201" i="3"/>
  <c r="E202" i="3"/>
  <c r="E203" i="3"/>
  <c r="E204" i="3"/>
  <c r="E205" i="3"/>
  <c r="E108" i="3"/>
  <c r="E7" i="3"/>
  <c r="E8" i="3"/>
  <c r="E9" i="3"/>
  <c r="E10" i="3"/>
  <c r="E13" i="3"/>
  <c r="E14" i="3"/>
  <c r="E15" i="3"/>
  <c r="E17" i="3"/>
  <c r="E18" i="3"/>
  <c r="E19" i="3"/>
  <c r="E20" i="3"/>
  <c r="E21" i="3"/>
  <c r="E22" i="3"/>
  <c r="E23" i="3"/>
  <c r="E24" i="3"/>
  <c r="E26" i="3"/>
  <c r="E27" i="3"/>
  <c r="E28" i="3"/>
  <c r="E29" i="3"/>
  <c r="E31" i="3"/>
  <c r="E32" i="3"/>
  <c r="E33" i="3"/>
  <c r="E34" i="3"/>
  <c r="E35" i="3"/>
  <c r="E36" i="3"/>
  <c r="E37" i="3"/>
  <c r="E38" i="3"/>
  <c r="E39" i="3"/>
  <c r="E40" i="3"/>
  <c r="E41" i="3"/>
  <c r="E42" i="3"/>
  <c r="E43" i="3"/>
  <c r="E46" i="3"/>
  <c r="E47" i="3"/>
  <c r="E48" i="3"/>
  <c r="E49" i="3"/>
  <c r="E50" i="3"/>
  <c r="E51" i="3"/>
  <c r="E52" i="3"/>
  <c r="E54" i="3"/>
  <c r="E55" i="3"/>
  <c r="E59" i="3"/>
  <c r="E60" i="3"/>
  <c r="E65" i="3"/>
  <c r="E66" i="3"/>
  <c r="E68" i="3"/>
  <c r="E69" i="3"/>
  <c r="E71" i="3"/>
  <c r="E72" i="3"/>
  <c r="E73" i="3"/>
  <c r="E74" i="3"/>
  <c r="E75" i="3"/>
  <c r="E76" i="3"/>
  <c r="E78" i="3"/>
  <c r="E81" i="3"/>
  <c r="E82" i="3"/>
  <c r="E83" i="3"/>
  <c r="E84" i="3"/>
  <c r="E85" i="3"/>
  <c r="E86" i="3"/>
  <c r="E87" i="3"/>
  <c r="E89" i="3"/>
  <c r="E90" i="3"/>
  <c r="E91" i="3"/>
  <c r="E92" i="3"/>
  <c r="E93" i="3"/>
  <c r="E94" i="3"/>
  <c r="E95" i="3"/>
  <c r="E96" i="3"/>
  <c r="E97" i="3"/>
  <c r="E98" i="3"/>
  <c r="E99" i="3"/>
  <c r="E100" i="3"/>
  <c r="E101" i="3"/>
  <c r="E102" i="3"/>
  <c r="E103" i="3"/>
  <c r="E104" i="3"/>
  <c r="E105" i="3"/>
  <c r="E107" i="3"/>
  <c r="E6" i="3"/>
  <c r="G216" i="3"/>
  <c r="G215" i="3"/>
  <c r="G214" i="3"/>
  <c r="G213" i="3"/>
  <c r="G205" i="3"/>
  <c r="G204" i="3"/>
  <c r="G203" i="3"/>
  <c r="G202" i="3"/>
  <c r="G201"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G163" i="3"/>
  <c r="G162" i="3"/>
  <c r="G161" i="3"/>
  <c r="G160" i="3"/>
  <c r="G159" i="3"/>
  <c r="G158" i="3"/>
  <c r="G157" i="3"/>
  <c r="G156" i="3"/>
  <c r="G154" i="3"/>
  <c r="G153" i="3"/>
  <c r="G152" i="3"/>
  <c r="G151" i="3"/>
  <c r="G149" i="3"/>
  <c r="G147" i="3"/>
  <c r="G146" i="3"/>
  <c r="G145" i="3"/>
  <c r="G144" i="3"/>
  <c r="G143" i="3"/>
  <c r="G142" i="3"/>
  <c r="G141" i="3"/>
  <c r="G140" i="3"/>
  <c r="G139" i="3"/>
  <c r="G138" i="3"/>
  <c r="G137" i="3"/>
  <c r="G136" i="3"/>
  <c r="G135" i="3"/>
  <c r="G134" i="3"/>
  <c r="G133" i="3"/>
  <c r="G132" i="3"/>
  <c r="G131" i="3"/>
  <c r="G130" i="3"/>
  <c r="G129" i="3"/>
  <c r="G128" i="3"/>
  <c r="G127" i="3"/>
  <c r="G126" i="3"/>
  <c r="G125" i="3"/>
  <c r="G124" i="3"/>
  <c r="G123" i="3"/>
  <c r="G122" i="3"/>
  <c r="G121" i="3"/>
  <c r="G120" i="3"/>
  <c r="G119" i="3"/>
  <c r="G118" i="3"/>
  <c r="G117" i="3"/>
  <c r="G116" i="3"/>
  <c r="G115" i="3"/>
  <c r="G113" i="3"/>
  <c r="G112" i="3"/>
  <c r="G111" i="3"/>
  <c r="G110" i="3"/>
  <c r="G109" i="3"/>
  <c r="G108" i="3"/>
  <c r="G107" i="3"/>
  <c r="G104" i="3"/>
  <c r="G100" i="3"/>
  <c r="G99" i="3"/>
  <c r="G98" i="3"/>
  <c r="G94" i="3"/>
  <c r="G93" i="3"/>
  <c r="G92" i="3"/>
  <c r="G91" i="3"/>
  <c r="G90" i="3"/>
  <c r="G89" i="3"/>
  <c r="G87" i="3"/>
  <c r="G86" i="3"/>
  <c r="G82" i="3"/>
  <c r="G81" i="3"/>
  <c r="G78" i="3"/>
  <c r="G76" i="3"/>
  <c r="G75" i="3"/>
  <c r="G74" i="3"/>
  <c r="G73" i="3"/>
  <c r="G72" i="3"/>
  <c r="G71" i="3"/>
  <c r="G69" i="3"/>
  <c r="G68" i="3"/>
  <c r="G60" i="3"/>
  <c r="G56" i="3"/>
  <c r="G55" i="3"/>
  <c r="G54" i="3"/>
  <c r="G52" i="3"/>
  <c r="G51" i="3"/>
  <c r="G50" i="3"/>
  <c r="G49" i="3"/>
  <c r="G48" i="3"/>
  <c r="G47" i="3"/>
  <c r="G46" i="3"/>
  <c r="G43" i="3"/>
  <c r="G42" i="3"/>
  <c r="G41" i="3"/>
  <c r="G40" i="3"/>
  <c r="G39" i="3"/>
  <c r="G38" i="3"/>
  <c r="G37" i="3"/>
  <c r="G36" i="3"/>
  <c r="G35" i="3"/>
  <c r="G34" i="3"/>
  <c r="G33" i="3"/>
  <c r="G32" i="3"/>
  <c r="G31" i="3"/>
  <c r="G27" i="3"/>
  <c r="G26" i="3"/>
  <c r="G24" i="3"/>
  <c r="G23" i="3"/>
  <c r="G22" i="3"/>
  <c r="G21" i="3"/>
  <c r="G20" i="3"/>
  <c r="G19" i="3"/>
  <c r="G18" i="3"/>
  <c r="G17" i="3"/>
  <c r="G16" i="3"/>
  <c r="G15" i="3"/>
  <c r="G14" i="3"/>
  <c r="G13" i="3"/>
  <c r="G10" i="3"/>
  <c r="G9" i="3"/>
  <c r="G8" i="3"/>
  <c r="G7" i="3"/>
  <c r="G1144" i="2"/>
  <c r="O1144" i="2" s="1"/>
  <c r="G1143" i="2"/>
  <c r="O1143" i="2" s="1"/>
  <c r="G1142" i="2"/>
  <c r="O1142" i="2" s="1"/>
  <c r="G1141" i="2"/>
  <c r="O1141" i="2" s="1"/>
  <c r="G1140" i="2"/>
  <c r="N1140" i="2" s="1"/>
  <c r="G1139" i="2"/>
  <c r="N1139" i="2" s="1"/>
  <c r="G1138" i="2"/>
  <c r="N1138" i="2" s="1"/>
  <c r="G1137" i="2"/>
  <c r="O1137" i="2" s="1"/>
  <c r="G1136" i="2"/>
  <c r="N1136" i="2" s="1"/>
  <c r="G1135" i="2"/>
  <c r="O1135" i="2" s="1"/>
  <c r="G1134" i="2"/>
  <c r="O1134" i="2" s="1"/>
  <c r="G1133" i="2"/>
  <c r="N1133" i="2" s="1"/>
  <c r="G1132" i="2"/>
  <c r="O1132" i="2" s="1"/>
  <c r="G1131" i="2"/>
  <c r="O1131" i="2" s="1"/>
  <c r="G1130" i="2"/>
  <c r="O1130" i="2" s="1"/>
  <c r="G391" i="2"/>
  <c r="G390" i="2"/>
  <c r="G389" i="2"/>
  <c r="G388" i="2"/>
  <c r="G386" i="2"/>
  <c r="O386" i="2" s="1"/>
  <c r="G384" i="2"/>
  <c r="G383" i="2"/>
  <c r="G382" i="2"/>
  <c r="G381" i="2"/>
  <c r="G379" i="2"/>
  <c r="G377" i="2"/>
  <c r="G375" i="2"/>
  <c r="G373" i="2"/>
  <c r="G368" i="2"/>
  <c r="G367" i="2"/>
  <c r="G365" i="2"/>
  <c r="G364" i="2"/>
  <c r="G363" i="2"/>
  <c r="G362" i="2"/>
  <c r="G361" i="2"/>
  <c r="G359" i="2"/>
  <c r="G358" i="2"/>
  <c r="G357" i="2"/>
  <c r="G351" i="2"/>
  <c r="G350" i="2"/>
  <c r="G349" i="2"/>
  <c r="G348" i="2"/>
  <c r="G346" i="2"/>
  <c r="G345" i="2"/>
  <c r="G344" i="2"/>
  <c r="G343" i="2"/>
  <c r="G337" i="2"/>
  <c r="G336" i="2"/>
  <c r="G335" i="2"/>
  <c r="G334" i="2"/>
  <c r="G333" i="2"/>
  <c r="G331" i="2"/>
  <c r="G330" i="2"/>
  <c r="O1145" i="2"/>
  <c r="F394" i="2"/>
  <c r="L1148" i="2"/>
  <c r="M1148" i="2" s="1"/>
  <c r="L1147" i="2"/>
  <c r="M1147" i="2" s="1"/>
  <c r="L1146" i="2"/>
  <c r="M1146" i="2" s="1"/>
  <c r="L1145" i="2"/>
  <c r="M1145" i="2" s="1"/>
  <c r="L1144" i="2"/>
  <c r="M1144" i="2" s="1"/>
  <c r="L1143" i="2"/>
  <c r="M1143" i="2" s="1"/>
  <c r="L1142" i="2"/>
  <c r="M1142" i="2" s="1"/>
  <c r="L1141" i="2"/>
  <c r="M1141" i="2" s="1"/>
  <c r="L1140" i="2"/>
  <c r="M1140" i="2" s="1"/>
  <c r="L1139" i="2"/>
  <c r="M1139" i="2" s="1"/>
  <c r="L1138" i="2"/>
  <c r="M1138" i="2" s="1"/>
  <c r="L1137" i="2"/>
  <c r="M1137" i="2" s="1"/>
  <c r="L1136" i="2"/>
  <c r="M1136" i="2" s="1"/>
  <c r="L1135" i="2"/>
  <c r="M1135" i="2" s="1"/>
  <c r="L1134" i="2"/>
  <c r="M1134" i="2" s="1"/>
  <c r="L1133" i="2"/>
  <c r="M1133" i="2" s="1"/>
  <c r="L1132" i="2"/>
  <c r="M1132" i="2" s="1"/>
  <c r="L1131" i="2"/>
  <c r="M1131" i="2" s="1"/>
  <c r="L1130" i="2"/>
  <c r="M1130" i="2" s="1"/>
  <c r="L1086" i="2"/>
  <c r="M1086" i="2" s="1"/>
  <c r="L1085" i="2"/>
  <c r="M1085" i="2" s="1"/>
  <c r="L1084" i="2"/>
  <c r="M1084" i="2" s="1"/>
  <c r="L1083" i="2"/>
  <c r="M1083" i="2" s="1"/>
  <c r="L1082" i="2"/>
  <c r="M1082" i="2" s="1"/>
  <c r="L1081" i="2"/>
  <c r="M1081" i="2" s="1"/>
  <c r="L1080" i="2"/>
  <c r="M1080" i="2" s="1"/>
  <c r="L1079" i="2"/>
  <c r="M1079" i="2" s="1"/>
  <c r="L1056" i="2"/>
  <c r="M1056" i="2" s="1"/>
  <c r="L1055" i="2"/>
  <c r="M1055" i="2" s="1"/>
  <c r="L1053" i="2"/>
  <c r="M1053" i="2" s="1"/>
  <c r="L1052" i="2"/>
  <c r="M1052" i="2" s="1"/>
  <c r="L1051" i="2"/>
  <c r="M1051" i="2" s="1"/>
  <c r="L1050" i="2"/>
  <c r="M1050" i="2" s="1"/>
  <c r="L1049" i="2"/>
  <c r="M1049" i="2" s="1"/>
  <c r="L1036" i="2"/>
  <c r="M1036" i="2" s="1"/>
  <c r="L1030" i="2"/>
  <c r="M1030" i="2" s="1"/>
  <c r="L1028" i="2"/>
  <c r="M1028" i="2" s="1"/>
  <c r="L1027" i="2"/>
  <c r="M1027" i="2" s="1"/>
  <c r="L1026" i="2"/>
  <c r="M1026" i="2" s="1"/>
  <c r="L1025" i="2"/>
  <c r="M1025" i="2" s="1"/>
  <c r="L1024" i="2"/>
  <c r="M1024" i="2" s="1"/>
  <c r="L1018" i="2"/>
  <c r="M1018" i="2" s="1"/>
  <c r="L1017" i="2"/>
  <c r="M1017" i="2" s="1"/>
  <c r="L1016" i="2"/>
  <c r="M1016" i="2" s="1"/>
  <c r="L1013" i="2"/>
  <c r="M1013" i="2" s="1"/>
  <c r="O1148" i="2"/>
  <c r="F1148" i="2"/>
  <c r="O1147" i="2"/>
  <c r="F1147" i="2"/>
  <c r="O1146" i="2"/>
  <c r="F1146" i="2"/>
  <c r="F1145" i="2"/>
  <c r="F1144" i="2"/>
  <c r="F1143" i="2"/>
  <c r="F1142" i="2"/>
  <c r="F1141" i="2"/>
  <c r="F1140" i="2"/>
  <c r="F1139" i="2"/>
  <c r="F1138" i="2"/>
  <c r="F1137" i="2"/>
  <c r="F1136" i="2"/>
  <c r="F1135" i="2"/>
  <c r="F1134" i="2"/>
  <c r="F1133" i="2"/>
  <c r="F1132" i="2"/>
  <c r="F1131" i="2"/>
  <c r="F1130" i="2"/>
  <c r="O1086" i="2"/>
  <c r="O1085" i="2"/>
  <c r="O1084" i="2"/>
  <c r="O1083" i="2"/>
  <c r="O1082" i="2"/>
  <c r="N1081" i="2"/>
  <c r="O1080" i="2"/>
  <c r="O1079" i="2"/>
  <c r="O1056" i="2"/>
  <c r="F1056" i="2"/>
  <c r="N1055" i="2"/>
  <c r="F1055" i="2"/>
  <c r="O1053" i="2"/>
  <c r="F1053" i="2"/>
  <c r="N1052" i="2"/>
  <c r="F1052" i="2"/>
  <c r="N1051" i="2"/>
  <c r="F1051" i="2"/>
  <c r="O1050" i="2"/>
  <c r="F1050" i="2"/>
  <c r="O1049" i="2"/>
  <c r="F1049" i="2"/>
  <c r="O1036" i="2"/>
  <c r="F1036" i="2"/>
  <c r="O1030" i="2"/>
  <c r="F1030" i="2"/>
  <c r="O1028" i="2"/>
  <c r="F1028" i="2"/>
  <c r="N1027" i="2"/>
  <c r="F1027" i="2"/>
  <c r="O1026" i="2"/>
  <c r="F1026" i="2"/>
  <c r="N1025" i="2"/>
  <c r="F1025" i="2"/>
  <c r="O1024" i="2"/>
  <c r="F1024" i="2"/>
  <c r="O1018" i="2"/>
  <c r="F1018" i="2"/>
  <c r="O1017" i="2"/>
  <c r="F1017" i="2"/>
  <c r="N1016" i="2"/>
  <c r="F1016" i="2"/>
  <c r="O1013" i="2"/>
  <c r="F1013" i="2"/>
  <c r="L564" i="2"/>
  <c r="M564" i="2" s="1"/>
  <c r="F564" i="2"/>
  <c r="O564" i="2"/>
  <c r="L386" i="2"/>
  <c r="L304" i="2"/>
  <c r="M304" i="2" s="1"/>
  <c r="O304" i="2"/>
  <c r="F304" i="2"/>
  <c r="F147" i="2"/>
  <c r="N147" i="2"/>
  <c r="L147" i="2"/>
  <c r="M147" i="2" s="1"/>
  <c r="F148" i="2"/>
  <c r="N148" i="2"/>
  <c r="L148" i="2"/>
  <c r="M148" i="2" s="1"/>
  <c r="F149" i="2"/>
  <c r="N149" i="2"/>
  <c r="L149" i="2"/>
  <c r="M149" i="2" s="1"/>
  <c r="F150" i="2"/>
  <c r="O150" i="2"/>
  <c r="L150" i="2"/>
  <c r="M150" i="2" s="1"/>
  <c r="F152" i="2"/>
  <c r="N152" i="2"/>
  <c r="L152" i="2"/>
  <c r="M152" i="2" s="1"/>
  <c r="F153" i="2"/>
  <c r="N153" i="2"/>
  <c r="L153" i="2"/>
  <c r="M153" i="2" s="1"/>
  <c r="F154" i="2"/>
  <c r="N154" i="2"/>
  <c r="L154" i="2"/>
  <c r="M154" i="2" s="1"/>
  <c r="F155" i="2"/>
  <c r="N155" i="2"/>
  <c r="L155" i="2"/>
  <c r="M155" i="2" s="1"/>
  <c r="F156" i="2"/>
  <c r="N156" i="2"/>
  <c r="L156" i="2"/>
  <c r="M156" i="2" s="1"/>
  <c r="F157" i="2"/>
  <c r="N157" i="2"/>
  <c r="L157" i="2"/>
  <c r="M157" i="2" s="1"/>
  <c r="F158" i="2"/>
  <c r="N158" i="2"/>
  <c r="L158" i="2"/>
  <c r="M158" i="2" s="1"/>
  <c r="F159" i="2"/>
  <c r="O159" i="2"/>
  <c r="L159" i="2"/>
  <c r="M159" i="2" s="1"/>
  <c r="F160" i="2"/>
  <c r="N160" i="2"/>
  <c r="L160" i="2"/>
  <c r="M160" i="2" s="1"/>
  <c r="N564" i="2" l="1"/>
  <c r="N1146" i="2"/>
  <c r="O1016" i="2"/>
  <c r="N1079" i="2"/>
  <c r="G217" i="3"/>
  <c r="O1138" i="2"/>
  <c r="N1142" i="2"/>
  <c r="O1051" i="2"/>
  <c r="N1145" i="2"/>
  <c r="N1083" i="2"/>
  <c r="O1027" i="2"/>
  <c r="N1018" i="2"/>
  <c r="N1080" i="2"/>
  <c r="N1137" i="2"/>
  <c r="N1147" i="2"/>
  <c r="N1028" i="2"/>
  <c r="N1084" i="2"/>
  <c r="N1132" i="2"/>
  <c r="N1141" i="2"/>
  <c r="O1136" i="2"/>
  <c r="N1134" i="2"/>
  <c r="N1131" i="2"/>
  <c r="N1130" i="2"/>
  <c r="O1055" i="2"/>
  <c r="N1050" i="2"/>
  <c r="N1049" i="2"/>
  <c r="N1024" i="2"/>
  <c r="O1140" i="2"/>
  <c r="O1025" i="2"/>
  <c r="O1052" i="2"/>
  <c r="O1081" i="2"/>
  <c r="O1133" i="2"/>
  <c r="O1139" i="2"/>
  <c r="N1036" i="2"/>
  <c r="N1086" i="2"/>
  <c r="N1144" i="2"/>
  <c r="N1026" i="2"/>
  <c r="N1082" i="2"/>
  <c r="N1017" i="2"/>
  <c r="N1030" i="2"/>
  <c r="N1056" i="2"/>
  <c r="N1085" i="2"/>
  <c r="N1143" i="2"/>
  <c r="N1013" i="2"/>
  <c r="N1053" i="2"/>
  <c r="N1135" i="2"/>
  <c r="N1148" i="2"/>
  <c r="N386" i="2"/>
  <c r="N304" i="2"/>
  <c r="N150" i="2"/>
  <c r="O158" i="2"/>
  <c r="N159" i="2"/>
  <c r="O154" i="2"/>
  <c r="O155" i="2"/>
  <c r="O149" i="2"/>
  <c r="O160" i="2"/>
  <c r="O156" i="2"/>
  <c r="O152" i="2"/>
  <c r="O147" i="2"/>
  <c r="O157" i="2"/>
  <c r="O153" i="2"/>
  <c r="O148" i="2"/>
  <c r="L1010" i="2"/>
  <c r="M1010" i="2" s="1"/>
  <c r="O1010" i="2"/>
  <c r="F1010" i="2"/>
  <c r="L1009" i="2"/>
  <c r="M1009" i="2" s="1"/>
  <c r="O1009" i="2"/>
  <c r="F1009" i="2"/>
  <c r="L1008" i="2"/>
  <c r="M1008" i="2" s="1"/>
  <c r="O1008" i="2"/>
  <c r="F1008" i="2"/>
  <c r="L1007" i="2"/>
  <c r="M1007" i="2" s="1"/>
  <c r="O1007" i="2"/>
  <c r="F1007" i="2"/>
  <c r="L1006" i="2"/>
  <c r="M1006" i="2" s="1"/>
  <c r="O1006" i="2"/>
  <c r="F1006" i="2"/>
  <c r="L1005" i="2"/>
  <c r="M1005" i="2" s="1"/>
  <c r="F1005" i="2"/>
  <c r="L1004" i="2"/>
  <c r="M1004" i="2" s="1"/>
  <c r="O1004" i="2"/>
  <c r="F1004" i="2"/>
  <c r="L1003" i="2"/>
  <c r="M1003" i="2" s="1"/>
  <c r="O1003" i="2"/>
  <c r="F1003" i="2"/>
  <c r="L1002" i="2"/>
  <c r="M1002" i="2" s="1"/>
  <c r="O1002" i="2"/>
  <c r="F1002" i="2"/>
  <c r="L1001" i="2"/>
  <c r="M1001" i="2" s="1"/>
  <c r="O1001" i="2"/>
  <c r="F1001" i="2"/>
  <c r="L1000" i="2"/>
  <c r="M1000" i="2" s="1"/>
  <c r="O1000" i="2"/>
  <c r="F1000" i="2"/>
  <c r="L999" i="2"/>
  <c r="M999" i="2" s="1"/>
  <c r="O999" i="2"/>
  <c r="F999" i="2"/>
  <c r="L998" i="2"/>
  <c r="M998" i="2" s="1"/>
  <c r="O998" i="2"/>
  <c r="F998" i="2"/>
  <c r="L997" i="2"/>
  <c r="M997" i="2" s="1"/>
  <c r="O997" i="2"/>
  <c r="F997" i="2"/>
  <c r="L996" i="2"/>
  <c r="M996" i="2" s="1"/>
  <c r="O996" i="2"/>
  <c r="F996" i="2"/>
  <c r="L981" i="2"/>
  <c r="M981" i="2" s="1"/>
  <c r="O981" i="2"/>
  <c r="F981" i="2"/>
  <c r="L980" i="2"/>
  <c r="M980" i="2" s="1"/>
  <c r="O980" i="2"/>
  <c r="F980" i="2"/>
  <c r="L979" i="2"/>
  <c r="M979" i="2" s="1"/>
  <c r="O979" i="2"/>
  <c r="F979" i="2"/>
  <c r="L978" i="2"/>
  <c r="M978" i="2" s="1"/>
  <c r="O978" i="2"/>
  <c r="F978" i="2"/>
  <c r="L977" i="2"/>
  <c r="M977" i="2" s="1"/>
  <c r="O977" i="2"/>
  <c r="F977" i="2"/>
  <c r="L976" i="2"/>
  <c r="M976" i="2" s="1"/>
  <c r="O976" i="2"/>
  <c r="F976" i="2"/>
  <c r="L975" i="2"/>
  <c r="M975" i="2" s="1"/>
  <c r="O975" i="2"/>
  <c r="F975" i="2"/>
  <c r="L974" i="2"/>
  <c r="M974" i="2" s="1"/>
  <c r="F974" i="2"/>
  <c r="L973" i="2"/>
  <c r="M973" i="2" s="1"/>
  <c r="O973" i="2"/>
  <c r="F973" i="2"/>
  <c r="L972" i="2"/>
  <c r="M972" i="2" s="1"/>
  <c r="F972" i="2"/>
  <c r="L971" i="2"/>
  <c r="M971" i="2" s="1"/>
  <c r="O971" i="2"/>
  <c r="F971" i="2"/>
  <c r="L970" i="2"/>
  <c r="M970" i="2" s="1"/>
  <c r="O970" i="2"/>
  <c r="F970" i="2"/>
  <c r="L969" i="2"/>
  <c r="M969" i="2" s="1"/>
  <c r="O969" i="2"/>
  <c r="F969" i="2"/>
  <c r="L968" i="2"/>
  <c r="M968" i="2" s="1"/>
  <c r="O968" i="2"/>
  <c r="F968" i="2"/>
  <c r="L967" i="2"/>
  <c r="M967" i="2" s="1"/>
  <c r="O967" i="2"/>
  <c r="F967" i="2"/>
  <c r="L966" i="2"/>
  <c r="M966" i="2" s="1"/>
  <c r="O966" i="2"/>
  <c r="F966" i="2"/>
  <c r="L965" i="2"/>
  <c r="M965" i="2" s="1"/>
  <c r="O965" i="2"/>
  <c r="F965" i="2"/>
  <c r="L964" i="2"/>
  <c r="M964" i="2" s="1"/>
  <c r="O964" i="2"/>
  <c r="F964" i="2"/>
  <c r="L963" i="2"/>
  <c r="M963" i="2" s="1"/>
  <c r="O963" i="2"/>
  <c r="F963" i="2"/>
  <c r="L962" i="2"/>
  <c r="M962" i="2" s="1"/>
  <c r="O962" i="2"/>
  <c r="F962" i="2"/>
  <c r="L961" i="2"/>
  <c r="M961" i="2" s="1"/>
  <c r="F961" i="2"/>
  <c r="L955" i="2"/>
  <c r="M955" i="2" s="1"/>
  <c r="F955" i="2"/>
  <c r="L954" i="2"/>
  <c r="M954" i="2" s="1"/>
  <c r="O954" i="2"/>
  <c r="F954" i="2"/>
  <c r="L953" i="2"/>
  <c r="M953" i="2" s="1"/>
  <c r="F953" i="2"/>
  <c r="L952" i="2"/>
  <c r="M952" i="2" s="1"/>
  <c r="O952" i="2"/>
  <c r="F952" i="2"/>
  <c r="L951" i="2"/>
  <c r="M951" i="2" s="1"/>
  <c r="F951" i="2"/>
  <c r="L950" i="2"/>
  <c r="M950" i="2" s="1"/>
  <c r="O950" i="2"/>
  <c r="F950" i="2"/>
  <c r="L949" i="2"/>
  <c r="M949" i="2" s="1"/>
  <c r="O949" i="2"/>
  <c r="F949" i="2"/>
  <c r="L948" i="2"/>
  <c r="M948" i="2" s="1"/>
  <c r="O948" i="2"/>
  <c r="F948" i="2"/>
  <c r="L946" i="2"/>
  <c r="M946" i="2" s="1"/>
  <c r="O946" i="2"/>
  <c r="F946" i="2"/>
  <c r="L945" i="2"/>
  <c r="M945" i="2" s="1"/>
  <c r="O945" i="2"/>
  <c r="F945" i="2"/>
  <c r="L944" i="2"/>
  <c r="M944" i="2" s="1"/>
  <c r="N944" i="2"/>
  <c r="F944" i="2"/>
  <c r="L943" i="2"/>
  <c r="M943" i="2" s="1"/>
  <c r="F943" i="2"/>
  <c r="L942" i="2"/>
  <c r="M942" i="2" s="1"/>
  <c r="O942" i="2"/>
  <c r="F942" i="2"/>
  <c r="L941" i="2"/>
  <c r="M941" i="2" s="1"/>
  <c r="O941" i="2"/>
  <c r="F941" i="2"/>
  <c r="L940" i="2"/>
  <c r="M940" i="2" s="1"/>
  <c r="N940" i="2"/>
  <c r="F940" i="2"/>
  <c r="L939" i="2"/>
  <c r="M939" i="2" s="1"/>
  <c r="O939" i="2"/>
  <c r="F939" i="2"/>
  <c r="L938" i="2"/>
  <c r="M938" i="2" s="1"/>
  <c r="O938" i="2"/>
  <c r="F938" i="2"/>
  <c r="L937" i="2"/>
  <c r="M937" i="2" s="1"/>
  <c r="O937" i="2"/>
  <c r="F937" i="2"/>
  <c r="L936" i="2"/>
  <c r="M936" i="2" s="1"/>
  <c r="F936" i="2"/>
  <c r="L935" i="2"/>
  <c r="M935" i="2" s="1"/>
  <c r="O935" i="2"/>
  <c r="F935" i="2"/>
  <c r="L934" i="2"/>
  <c r="M934" i="2" s="1"/>
  <c r="F934" i="2"/>
  <c r="L933" i="2"/>
  <c r="M933" i="2" s="1"/>
  <c r="O933" i="2"/>
  <c r="F933" i="2"/>
  <c r="L932" i="2"/>
  <c r="M932" i="2" s="1"/>
  <c r="O932" i="2"/>
  <c r="F932" i="2"/>
  <c r="L931" i="2"/>
  <c r="M931" i="2" s="1"/>
  <c r="O931" i="2"/>
  <c r="F931" i="2"/>
  <c r="L930" i="2"/>
  <c r="M930" i="2" s="1"/>
  <c r="F930" i="2"/>
  <c r="L929" i="2"/>
  <c r="M929" i="2" s="1"/>
  <c r="O929" i="2"/>
  <c r="F929" i="2"/>
  <c r="F928" i="2"/>
  <c r="L927" i="2"/>
  <c r="M927" i="2" s="1"/>
  <c r="F927" i="2"/>
  <c r="L926" i="2"/>
  <c r="M926" i="2" s="1"/>
  <c r="F926" i="2"/>
  <c r="L925" i="2"/>
  <c r="M925" i="2" s="1"/>
  <c r="O925" i="2"/>
  <c r="F925" i="2"/>
  <c r="L913" i="2"/>
  <c r="M913" i="2" s="1"/>
  <c r="O913" i="2"/>
  <c r="F913" i="2"/>
  <c r="L912" i="2"/>
  <c r="M912" i="2" s="1"/>
  <c r="O912" i="2"/>
  <c r="F912" i="2"/>
  <c r="L911" i="2"/>
  <c r="M911" i="2" s="1"/>
  <c r="O911" i="2"/>
  <c r="F911" i="2"/>
  <c r="L910" i="2"/>
  <c r="M910" i="2" s="1"/>
  <c r="O910" i="2"/>
  <c r="F910" i="2"/>
  <c r="L903" i="2"/>
  <c r="M903" i="2" s="1"/>
  <c r="O903" i="2"/>
  <c r="F903" i="2"/>
  <c r="L902" i="2"/>
  <c r="M902" i="2" s="1"/>
  <c r="O902" i="2"/>
  <c r="F902" i="2"/>
  <c r="L901" i="2"/>
  <c r="M901" i="2" s="1"/>
  <c r="O901" i="2"/>
  <c r="F901" i="2"/>
  <c r="L896" i="2"/>
  <c r="M896" i="2" s="1"/>
  <c r="O896" i="2"/>
  <c r="F896" i="2"/>
  <c r="L894" i="2"/>
  <c r="M894" i="2" s="1"/>
  <c r="O894" i="2"/>
  <c r="F894" i="2"/>
  <c r="L893" i="2"/>
  <c r="M893" i="2" s="1"/>
  <c r="N893" i="2"/>
  <c r="F893" i="2"/>
  <c r="L892" i="2"/>
  <c r="M892" i="2" s="1"/>
  <c r="F892" i="2"/>
  <c r="L891" i="2"/>
  <c r="M891" i="2" s="1"/>
  <c r="O891" i="2"/>
  <c r="F891" i="2"/>
  <c r="L890" i="2"/>
  <c r="M890" i="2" s="1"/>
  <c r="O890" i="2"/>
  <c r="F890" i="2"/>
  <c r="L889" i="2"/>
  <c r="M889" i="2" s="1"/>
  <c r="O889" i="2"/>
  <c r="F889" i="2"/>
  <c r="L888" i="2"/>
  <c r="M888" i="2" s="1"/>
  <c r="O888" i="2"/>
  <c r="F888" i="2"/>
  <c r="L887" i="2"/>
  <c r="M887" i="2" s="1"/>
  <c r="O887" i="2"/>
  <c r="F887" i="2"/>
  <c r="L886" i="2"/>
  <c r="M886" i="2" s="1"/>
  <c r="O886" i="2"/>
  <c r="F886" i="2"/>
  <c r="L885" i="2"/>
  <c r="M885" i="2" s="1"/>
  <c r="O885" i="2"/>
  <c r="F885" i="2"/>
  <c r="L882" i="2"/>
  <c r="M882" i="2" s="1"/>
  <c r="N882" i="2"/>
  <c r="F882" i="2"/>
  <c r="L881" i="2"/>
  <c r="M881" i="2" s="1"/>
  <c r="F881" i="2"/>
  <c r="L880" i="2"/>
  <c r="M880" i="2" s="1"/>
  <c r="O880" i="2"/>
  <c r="F880" i="2"/>
  <c r="L879" i="2"/>
  <c r="M879" i="2" s="1"/>
  <c r="O879" i="2"/>
  <c r="F879" i="2"/>
  <c r="L878" i="2"/>
  <c r="M878" i="2" s="1"/>
  <c r="O878" i="2"/>
  <c r="F878" i="2"/>
  <c r="L875" i="2"/>
  <c r="M875" i="2" s="1"/>
  <c r="O875" i="2"/>
  <c r="F875" i="2"/>
  <c r="L874" i="2"/>
  <c r="M874" i="2" s="1"/>
  <c r="O874" i="2"/>
  <c r="F874" i="2"/>
  <c r="L873" i="2"/>
  <c r="M873" i="2" s="1"/>
  <c r="N873" i="2"/>
  <c r="F873" i="2"/>
  <c r="L872" i="2"/>
  <c r="M872" i="2" s="1"/>
  <c r="F872" i="2"/>
  <c r="L871" i="2"/>
  <c r="M871" i="2" s="1"/>
  <c r="O871" i="2"/>
  <c r="F871" i="2"/>
  <c r="L869" i="2"/>
  <c r="M869" i="2" s="1"/>
  <c r="O869" i="2"/>
  <c r="F869" i="2"/>
  <c r="L852" i="2"/>
  <c r="M852" i="2" s="1"/>
  <c r="O852" i="2"/>
  <c r="F852" i="2"/>
  <c r="L851" i="2"/>
  <c r="M851" i="2" s="1"/>
  <c r="O851" i="2"/>
  <c r="F851" i="2"/>
  <c r="L850" i="2"/>
  <c r="M850" i="2" s="1"/>
  <c r="O850" i="2"/>
  <c r="F850" i="2"/>
  <c r="L849" i="2"/>
  <c r="M849" i="2" s="1"/>
  <c r="O849" i="2"/>
  <c r="F849" i="2"/>
  <c r="L848" i="2"/>
  <c r="M848" i="2" s="1"/>
  <c r="O848" i="2"/>
  <c r="F848" i="2"/>
  <c r="L847" i="2"/>
  <c r="M847" i="2" s="1"/>
  <c r="O847" i="2"/>
  <c r="F847" i="2"/>
  <c r="L846" i="2"/>
  <c r="M846" i="2" s="1"/>
  <c r="F846" i="2"/>
  <c r="L845" i="2"/>
  <c r="M845" i="2" s="1"/>
  <c r="O845" i="2"/>
  <c r="F845" i="2"/>
  <c r="L844" i="2"/>
  <c r="M844" i="2" s="1"/>
  <c r="N844" i="2"/>
  <c r="F844" i="2"/>
  <c r="L843" i="2"/>
  <c r="M843" i="2" s="1"/>
  <c r="N843" i="2"/>
  <c r="F843" i="2"/>
  <c r="L842" i="2"/>
  <c r="M842" i="2" s="1"/>
  <c r="O842" i="2"/>
  <c r="F842" i="2"/>
  <c r="L841" i="2"/>
  <c r="M841" i="2" s="1"/>
  <c r="O841" i="2"/>
  <c r="F841" i="2"/>
  <c r="L840" i="2"/>
  <c r="M840" i="2" s="1"/>
  <c r="O840" i="2"/>
  <c r="F840" i="2"/>
  <c r="L839" i="2"/>
  <c r="M839" i="2" s="1"/>
  <c r="O839" i="2"/>
  <c r="F839" i="2"/>
  <c r="L838" i="2"/>
  <c r="M838" i="2" s="1"/>
  <c r="O838" i="2"/>
  <c r="F838" i="2"/>
  <c r="L837" i="2"/>
  <c r="M837" i="2" s="1"/>
  <c r="O837" i="2"/>
  <c r="F837" i="2"/>
  <c r="L836" i="2"/>
  <c r="M836" i="2" s="1"/>
  <c r="O836" i="2"/>
  <c r="F836" i="2"/>
  <c r="L834" i="2"/>
  <c r="M834" i="2" s="1"/>
  <c r="O834" i="2"/>
  <c r="F834" i="2"/>
  <c r="L833" i="2"/>
  <c r="M833" i="2" s="1"/>
  <c r="O833" i="2"/>
  <c r="F833" i="2"/>
  <c r="L832" i="2"/>
  <c r="M832" i="2" s="1"/>
  <c r="O832" i="2"/>
  <c r="F832" i="2"/>
  <c r="L831" i="2"/>
  <c r="M831" i="2" s="1"/>
  <c r="F831" i="2"/>
  <c r="L830" i="2"/>
  <c r="M830" i="2" s="1"/>
  <c r="O830" i="2"/>
  <c r="F830" i="2"/>
  <c r="L829" i="2"/>
  <c r="M829" i="2" s="1"/>
  <c r="O829" i="2"/>
  <c r="F829" i="2"/>
  <c r="L828" i="2"/>
  <c r="M828" i="2" s="1"/>
  <c r="O828" i="2"/>
  <c r="F828" i="2"/>
  <c r="L827" i="2"/>
  <c r="M827" i="2" s="1"/>
  <c r="O827" i="2"/>
  <c r="F827" i="2"/>
  <c r="L826" i="2"/>
  <c r="M826" i="2" s="1"/>
  <c r="O826" i="2"/>
  <c r="F826" i="2"/>
  <c r="L825" i="2"/>
  <c r="M825" i="2" s="1"/>
  <c r="O825" i="2"/>
  <c r="F825" i="2"/>
  <c r="L824" i="2"/>
  <c r="M824" i="2" s="1"/>
  <c r="O824" i="2"/>
  <c r="F824" i="2"/>
  <c r="L823" i="2"/>
  <c r="M823" i="2" s="1"/>
  <c r="O823" i="2"/>
  <c r="F823" i="2"/>
  <c r="L821" i="2"/>
  <c r="M821" i="2" s="1"/>
  <c r="O821" i="2"/>
  <c r="F821" i="2"/>
  <c r="L820" i="2"/>
  <c r="M820" i="2" s="1"/>
  <c r="O820" i="2"/>
  <c r="F820" i="2"/>
  <c r="L819" i="2"/>
  <c r="M819" i="2" s="1"/>
  <c r="O819" i="2"/>
  <c r="F819" i="2"/>
  <c r="L818" i="2"/>
  <c r="M818" i="2" s="1"/>
  <c r="O818" i="2"/>
  <c r="F818" i="2"/>
  <c r="L817" i="2"/>
  <c r="M817" i="2" s="1"/>
  <c r="O817" i="2"/>
  <c r="F817" i="2"/>
  <c r="L816" i="2"/>
  <c r="M816" i="2" s="1"/>
  <c r="O816" i="2"/>
  <c r="F816" i="2"/>
  <c r="L815" i="2"/>
  <c r="M815" i="2" s="1"/>
  <c r="N815" i="2"/>
  <c r="F815" i="2"/>
  <c r="L814" i="2"/>
  <c r="M814" i="2" s="1"/>
  <c r="O814" i="2"/>
  <c r="F814" i="2"/>
  <c r="L813" i="2"/>
  <c r="M813" i="2" s="1"/>
  <c r="O813" i="2"/>
  <c r="F813" i="2"/>
  <c r="L812" i="2"/>
  <c r="M812" i="2" s="1"/>
  <c r="O812" i="2"/>
  <c r="F812" i="2"/>
  <c r="L811" i="2"/>
  <c r="M811" i="2" s="1"/>
  <c r="O811" i="2"/>
  <c r="F811" i="2"/>
  <c r="L809" i="2"/>
  <c r="M809" i="2" s="1"/>
  <c r="O809" i="2"/>
  <c r="F809" i="2"/>
  <c r="L808" i="2"/>
  <c r="M808" i="2" s="1"/>
  <c r="O808" i="2"/>
  <c r="F808" i="2"/>
  <c r="L807" i="2"/>
  <c r="M807" i="2" s="1"/>
  <c r="F807" i="2"/>
  <c r="L806" i="2"/>
  <c r="M806" i="2" s="1"/>
  <c r="O806" i="2"/>
  <c r="F806" i="2"/>
  <c r="L805" i="2"/>
  <c r="M805" i="2" s="1"/>
  <c r="O805" i="2"/>
  <c r="F805" i="2"/>
  <c r="L804" i="2"/>
  <c r="M804" i="2" s="1"/>
  <c r="O804" i="2"/>
  <c r="F804" i="2"/>
  <c r="L803" i="2"/>
  <c r="M803" i="2" s="1"/>
  <c r="F803" i="2"/>
  <c r="L802" i="2"/>
  <c r="M802" i="2" s="1"/>
  <c r="O802" i="2"/>
  <c r="F802" i="2"/>
  <c r="L801" i="2"/>
  <c r="M801" i="2" s="1"/>
  <c r="O801" i="2"/>
  <c r="F801" i="2"/>
  <c r="L800" i="2"/>
  <c r="M800" i="2" s="1"/>
  <c r="O800" i="2"/>
  <c r="F800" i="2"/>
  <c r="L799" i="2"/>
  <c r="M799" i="2" s="1"/>
  <c r="F799" i="2"/>
  <c r="L798" i="2"/>
  <c r="M798" i="2" s="1"/>
  <c r="O798" i="2"/>
  <c r="F798" i="2"/>
  <c r="L797" i="2"/>
  <c r="M797" i="2" s="1"/>
  <c r="O797" i="2"/>
  <c r="F797" i="2"/>
  <c r="L796" i="2"/>
  <c r="M796" i="2" s="1"/>
  <c r="O796" i="2"/>
  <c r="F796" i="2"/>
  <c r="L795" i="2"/>
  <c r="M795" i="2" s="1"/>
  <c r="O795" i="2"/>
  <c r="F795" i="2"/>
  <c r="L794" i="2"/>
  <c r="M794" i="2" s="1"/>
  <c r="F794" i="2"/>
  <c r="L793" i="2"/>
  <c r="M793" i="2" s="1"/>
  <c r="O793" i="2"/>
  <c r="F793" i="2"/>
  <c r="L792" i="2"/>
  <c r="M792" i="2" s="1"/>
  <c r="O792" i="2"/>
  <c r="F792" i="2"/>
  <c r="L791" i="2"/>
  <c r="M791" i="2" s="1"/>
  <c r="O791" i="2"/>
  <c r="F791" i="2"/>
  <c r="L790" i="2"/>
  <c r="M790" i="2" s="1"/>
  <c r="O790" i="2"/>
  <c r="F790" i="2"/>
  <c r="L789" i="2"/>
  <c r="M789" i="2" s="1"/>
  <c r="F789" i="2"/>
  <c r="L788" i="2"/>
  <c r="M788" i="2" s="1"/>
  <c r="O788" i="2"/>
  <c r="F788" i="2"/>
  <c r="L787" i="2"/>
  <c r="M787" i="2" s="1"/>
  <c r="F787" i="2"/>
  <c r="L786" i="2"/>
  <c r="M786" i="2" s="1"/>
  <c r="O786" i="2"/>
  <c r="F786" i="2"/>
  <c r="L785" i="2"/>
  <c r="M785" i="2" s="1"/>
  <c r="O785" i="2"/>
  <c r="F785" i="2"/>
  <c r="L784" i="2"/>
  <c r="M784" i="2" s="1"/>
  <c r="O784" i="2"/>
  <c r="F784" i="2"/>
  <c r="L783" i="2"/>
  <c r="M783" i="2" s="1"/>
  <c r="O783" i="2"/>
  <c r="F783" i="2"/>
  <c r="L782" i="2"/>
  <c r="M782" i="2" s="1"/>
  <c r="N782" i="2"/>
  <c r="F782" i="2"/>
  <c r="L781" i="2"/>
  <c r="M781" i="2" s="1"/>
  <c r="O781" i="2"/>
  <c r="F781" i="2"/>
  <c r="L780" i="2"/>
  <c r="M780" i="2" s="1"/>
  <c r="O780" i="2"/>
  <c r="F780" i="2"/>
  <c r="L779" i="2"/>
  <c r="M779" i="2" s="1"/>
  <c r="F779" i="2"/>
  <c r="L778" i="2"/>
  <c r="M778" i="2" s="1"/>
  <c r="N778" i="2"/>
  <c r="F778" i="2"/>
  <c r="L777" i="2"/>
  <c r="M777" i="2" s="1"/>
  <c r="O777" i="2"/>
  <c r="F777" i="2"/>
  <c r="L776" i="2"/>
  <c r="M776" i="2" s="1"/>
  <c r="F776" i="2"/>
  <c r="L775" i="2"/>
  <c r="M775" i="2" s="1"/>
  <c r="N775" i="2"/>
  <c r="F775" i="2"/>
  <c r="L774" i="2"/>
  <c r="M774" i="2" s="1"/>
  <c r="N774" i="2"/>
  <c r="F774" i="2"/>
  <c r="L773" i="2"/>
  <c r="M773" i="2" s="1"/>
  <c r="F773" i="2"/>
  <c r="L772" i="2"/>
  <c r="M772" i="2" s="1"/>
  <c r="F772" i="2"/>
  <c r="L771" i="2"/>
  <c r="M771" i="2" s="1"/>
  <c r="F771" i="2"/>
  <c r="L770" i="2"/>
  <c r="M770" i="2" s="1"/>
  <c r="O770" i="2"/>
  <c r="F770" i="2"/>
  <c r="L769" i="2"/>
  <c r="M769" i="2" s="1"/>
  <c r="O769" i="2"/>
  <c r="F769" i="2"/>
  <c r="L768" i="2"/>
  <c r="M768" i="2" s="1"/>
  <c r="F768" i="2"/>
  <c r="L767" i="2"/>
  <c r="M767" i="2" s="1"/>
  <c r="N767" i="2"/>
  <c r="F767" i="2"/>
  <c r="L766" i="2"/>
  <c r="M766" i="2" s="1"/>
  <c r="N766" i="2"/>
  <c r="F766" i="2"/>
  <c r="L765" i="2"/>
  <c r="M765" i="2" s="1"/>
  <c r="O765" i="2"/>
  <c r="F765" i="2"/>
  <c r="L764" i="2"/>
  <c r="M764" i="2" s="1"/>
  <c r="F764" i="2"/>
  <c r="L763" i="2"/>
  <c r="M763" i="2" s="1"/>
  <c r="N763" i="2"/>
  <c r="F763" i="2"/>
  <c r="L761" i="2"/>
  <c r="M761" i="2" s="1"/>
  <c r="O761" i="2"/>
  <c r="F761" i="2"/>
  <c r="L760" i="2"/>
  <c r="M760" i="2" s="1"/>
  <c r="O760" i="2"/>
  <c r="F760" i="2"/>
  <c r="L759" i="2"/>
  <c r="M759" i="2" s="1"/>
  <c r="F759" i="2"/>
  <c r="L758" i="2"/>
  <c r="M758" i="2" s="1"/>
  <c r="O758" i="2"/>
  <c r="F758" i="2"/>
  <c r="L757" i="2"/>
  <c r="M757" i="2" s="1"/>
  <c r="O757" i="2"/>
  <c r="F757" i="2"/>
  <c r="L755" i="2"/>
  <c r="M755" i="2" s="1"/>
  <c r="O755" i="2"/>
  <c r="F755" i="2"/>
  <c r="L754" i="2"/>
  <c r="M754" i="2" s="1"/>
  <c r="F754" i="2"/>
  <c r="L753" i="2"/>
  <c r="M753" i="2" s="1"/>
  <c r="O753" i="2"/>
  <c r="F753" i="2"/>
  <c r="L752" i="2"/>
  <c r="M752" i="2" s="1"/>
  <c r="O752" i="2"/>
  <c r="F752" i="2"/>
  <c r="L751" i="2"/>
  <c r="M751" i="2" s="1"/>
  <c r="O751" i="2"/>
  <c r="F751" i="2"/>
  <c r="L750" i="2"/>
  <c r="M750" i="2" s="1"/>
  <c r="F750" i="2"/>
  <c r="L749" i="2"/>
  <c r="M749" i="2" s="1"/>
  <c r="O749" i="2"/>
  <c r="F749" i="2"/>
  <c r="L748" i="2"/>
  <c r="M748" i="2" s="1"/>
  <c r="O748" i="2"/>
  <c r="F748" i="2"/>
  <c r="L747" i="2"/>
  <c r="M747" i="2" s="1"/>
  <c r="O747" i="2"/>
  <c r="F747" i="2"/>
  <c r="L746" i="2"/>
  <c r="M746" i="2" s="1"/>
  <c r="F746" i="2"/>
  <c r="L745" i="2"/>
  <c r="M745" i="2" s="1"/>
  <c r="O745" i="2"/>
  <c r="F745" i="2"/>
  <c r="L744" i="2"/>
  <c r="M744" i="2" s="1"/>
  <c r="O744" i="2"/>
  <c r="F744" i="2"/>
  <c r="L743" i="2"/>
  <c r="M743" i="2" s="1"/>
  <c r="O743" i="2"/>
  <c r="F743" i="2"/>
  <c r="L742" i="2"/>
  <c r="M742" i="2" s="1"/>
  <c r="O742" i="2"/>
  <c r="F742" i="2"/>
  <c r="L741" i="2"/>
  <c r="M741" i="2" s="1"/>
  <c r="O741" i="2"/>
  <c r="F741" i="2"/>
  <c r="L740" i="2"/>
  <c r="M740" i="2" s="1"/>
  <c r="O740" i="2"/>
  <c r="F740" i="2"/>
  <c r="L739" i="2"/>
  <c r="M739" i="2" s="1"/>
  <c r="F739" i="2"/>
  <c r="L738" i="2"/>
  <c r="M738" i="2" s="1"/>
  <c r="O738" i="2"/>
  <c r="F738" i="2"/>
  <c r="L737" i="2"/>
  <c r="M737" i="2" s="1"/>
  <c r="F737" i="2"/>
  <c r="L736" i="2"/>
  <c r="M736" i="2" s="1"/>
  <c r="O736" i="2"/>
  <c r="F736" i="2"/>
  <c r="L735" i="2"/>
  <c r="M735" i="2" s="1"/>
  <c r="O735" i="2"/>
  <c r="F735" i="2"/>
  <c r="L734" i="2"/>
  <c r="M734" i="2" s="1"/>
  <c r="O734" i="2"/>
  <c r="F734" i="2"/>
  <c r="L733" i="2"/>
  <c r="M733" i="2" s="1"/>
  <c r="O733" i="2"/>
  <c r="F733" i="2"/>
  <c r="L732" i="2"/>
  <c r="M732" i="2" s="1"/>
  <c r="O732" i="2"/>
  <c r="F732" i="2"/>
  <c r="L731" i="2"/>
  <c r="M731" i="2" s="1"/>
  <c r="O731" i="2"/>
  <c r="F731" i="2"/>
  <c r="L723" i="2"/>
  <c r="M723" i="2" s="1"/>
  <c r="O723" i="2"/>
  <c r="F723" i="2"/>
  <c r="L721" i="2"/>
  <c r="M721" i="2" s="1"/>
  <c r="O721" i="2"/>
  <c r="F721" i="2"/>
  <c r="L720" i="2"/>
  <c r="M720" i="2" s="1"/>
  <c r="O720" i="2"/>
  <c r="F720" i="2"/>
  <c r="L719" i="2"/>
  <c r="M719" i="2" s="1"/>
  <c r="O719" i="2"/>
  <c r="F719" i="2"/>
  <c r="L718" i="2"/>
  <c r="M718" i="2" s="1"/>
  <c r="O718" i="2"/>
  <c r="F718" i="2"/>
  <c r="L717" i="2"/>
  <c r="M717" i="2" s="1"/>
  <c r="O717" i="2"/>
  <c r="F717" i="2"/>
  <c r="L716" i="2"/>
  <c r="M716" i="2" s="1"/>
  <c r="F716" i="2"/>
  <c r="L715" i="2"/>
  <c r="M715" i="2" s="1"/>
  <c r="O715" i="2"/>
  <c r="F715" i="2"/>
  <c r="L714" i="2"/>
  <c r="M714" i="2" s="1"/>
  <c r="O714" i="2"/>
  <c r="F714" i="2"/>
  <c r="L713" i="2"/>
  <c r="M713" i="2" s="1"/>
  <c r="O713" i="2"/>
  <c r="F713" i="2"/>
  <c r="L712" i="2"/>
  <c r="M712" i="2" s="1"/>
  <c r="N712" i="2"/>
  <c r="F712" i="2"/>
  <c r="L711" i="2"/>
  <c r="M711" i="2" s="1"/>
  <c r="O711" i="2"/>
  <c r="F711" i="2"/>
  <c r="L710" i="2"/>
  <c r="M710" i="2" s="1"/>
  <c r="O710" i="2"/>
  <c r="F710" i="2"/>
  <c r="L709" i="2"/>
  <c r="M709" i="2" s="1"/>
  <c r="O709" i="2"/>
  <c r="F709" i="2"/>
  <c r="L708" i="2"/>
  <c r="M708" i="2" s="1"/>
  <c r="O708" i="2"/>
  <c r="F708" i="2"/>
  <c r="L707" i="2"/>
  <c r="M707" i="2" s="1"/>
  <c r="F707" i="2"/>
  <c r="L706" i="2"/>
  <c r="M706" i="2" s="1"/>
  <c r="O706" i="2"/>
  <c r="F706" i="2"/>
  <c r="L705" i="2"/>
  <c r="M705" i="2" s="1"/>
  <c r="O705" i="2"/>
  <c r="F705" i="2"/>
  <c r="L704" i="2"/>
  <c r="M704" i="2" s="1"/>
  <c r="O704" i="2"/>
  <c r="F704" i="2"/>
  <c r="L702" i="2"/>
  <c r="M702" i="2" s="1"/>
  <c r="O702" i="2"/>
  <c r="F702" i="2"/>
  <c r="L701" i="2"/>
  <c r="M701" i="2" s="1"/>
  <c r="O701" i="2"/>
  <c r="F701" i="2"/>
  <c r="L699" i="2"/>
  <c r="M699" i="2" s="1"/>
  <c r="O699" i="2"/>
  <c r="F699" i="2"/>
  <c r="L698" i="2"/>
  <c r="M698" i="2" s="1"/>
  <c r="O698" i="2"/>
  <c r="F698" i="2"/>
  <c r="L697" i="2"/>
  <c r="M697" i="2" s="1"/>
  <c r="F697" i="2"/>
  <c r="L696" i="2"/>
  <c r="M696" i="2" s="1"/>
  <c r="O696" i="2"/>
  <c r="F696" i="2"/>
  <c r="L695" i="2"/>
  <c r="M695" i="2" s="1"/>
  <c r="O695" i="2"/>
  <c r="F695" i="2"/>
  <c r="L694" i="2"/>
  <c r="M694" i="2" s="1"/>
  <c r="O694" i="2"/>
  <c r="F694" i="2"/>
  <c r="L693" i="2"/>
  <c r="M693" i="2" s="1"/>
  <c r="F693" i="2"/>
  <c r="L692" i="2"/>
  <c r="M692" i="2" s="1"/>
  <c r="O692" i="2"/>
  <c r="F692" i="2"/>
  <c r="L691" i="2"/>
  <c r="M691" i="2" s="1"/>
  <c r="O691" i="2"/>
  <c r="F691" i="2"/>
  <c r="L690" i="2"/>
  <c r="M690" i="2" s="1"/>
  <c r="O690" i="2"/>
  <c r="F690" i="2"/>
  <c r="L689" i="2"/>
  <c r="M689" i="2" s="1"/>
  <c r="O689" i="2"/>
  <c r="F689" i="2"/>
  <c r="L688" i="2"/>
  <c r="M688" i="2" s="1"/>
  <c r="O688" i="2"/>
  <c r="F688" i="2"/>
  <c r="L687" i="2"/>
  <c r="M687" i="2" s="1"/>
  <c r="O687" i="2"/>
  <c r="F687" i="2"/>
  <c r="L686" i="2"/>
  <c r="M686" i="2" s="1"/>
  <c r="F686" i="2"/>
  <c r="L685" i="2"/>
  <c r="M685" i="2" s="1"/>
  <c r="O685" i="2"/>
  <c r="F685" i="2"/>
  <c r="L684" i="2"/>
  <c r="M684" i="2" s="1"/>
  <c r="O684" i="2"/>
  <c r="F684" i="2"/>
  <c r="L683" i="2"/>
  <c r="M683" i="2" s="1"/>
  <c r="O683" i="2"/>
  <c r="F683" i="2"/>
  <c r="L682" i="2"/>
  <c r="M682" i="2" s="1"/>
  <c r="O682" i="2"/>
  <c r="F682" i="2"/>
  <c r="L681" i="2"/>
  <c r="M681" i="2" s="1"/>
  <c r="N681" i="2"/>
  <c r="F681" i="2"/>
  <c r="L680" i="2"/>
  <c r="M680" i="2" s="1"/>
  <c r="O680" i="2"/>
  <c r="F680" i="2"/>
  <c r="L679" i="2"/>
  <c r="M679" i="2" s="1"/>
  <c r="O679" i="2"/>
  <c r="F679" i="2"/>
  <c r="L678" i="2"/>
  <c r="M678" i="2" s="1"/>
  <c r="O678" i="2"/>
  <c r="F678" i="2"/>
  <c r="L677" i="2"/>
  <c r="M677" i="2" s="1"/>
  <c r="N677" i="2"/>
  <c r="F677" i="2"/>
  <c r="L676" i="2"/>
  <c r="M676" i="2" s="1"/>
  <c r="O676" i="2"/>
  <c r="F676" i="2"/>
  <c r="L675" i="2"/>
  <c r="M675" i="2" s="1"/>
  <c r="O675" i="2"/>
  <c r="F675" i="2"/>
  <c r="L674" i="2"/>
  <c r="M674" i="2" s="1"/>
  <c r="F674" i="2"/>
  <c r="L673" i="2"/>
  <c r="M673" i="2" s="1"/>
  <c r="F673" i="2"/>
  <c r="L672" i="2"/>
  <c r="M672" i="2" s="1"/>
  <c r="O672" i="2"/>
  <c r="F672" i="2"/>
  <c r="L671" i="2"/>
  <c r="M671" i="2" s="1"/>
  <c r="O671" i="2"/>
  <c r="F671" i="2"/>
  <c r="L670" i="2"/>
  <c r="M670" i="2" s="1"/>
  <c r="F670" i="2"/>
  <c r="L669" i="2"/>
  <c r="M669" i="2" s="1"/>
  <c r="F669" i="2"/>
  <c r="L668" i="2"/>
  <c r="M668" i="2" s="1"/>
  <c r="O668" i="2"/>
  <c r="F668" i="2"/>
  <c r="L667" i="2"/>
  <c r="M667" i="2" s="1"/>
  <c r="O667" i="2"/>
  <c r="F667" i="2"/>
  <c r="L666" i="2"/>
  <c r="M666" i="2" s="1"/>
  <c r="F666" i="2"/>
  <c r="L665" i="2"/>
  <c r="M665" i="2" s="1"/>
  <c r="F665" i="2"/>
  <c r="L663" i="2"/>
  <c r="M663" i="2" s="1"/>
  <c r="O663" i="2"/>
  <c r="F663" i="2"/>
  <c r="L662" i="2"/>
  <c r="M662" i="2" s="1"/>
  <c r="F662" i="2"/>
  <c r="L661" i="2"/>
  <c r="M661" i="2" s="1"/>
  <c r="F661" i="2"/>
  <c r="L660" i="2"/>
  <c r="M660" i="2" s="1"/>
  <c r="O660" i="2"/>
  <c r="F660" i="2"/>
  <c r="L659" i="2"/>
  <c r="M659" i="2" s="1"/>
  <c r="F659" i="2"/>
  <c r="L658" i="2"/>
  <c r="M658" i="2" s="1"/>
  <c r="O658" i="2"/>
  <c r="F658" i="2"/>
  <c r="L657" i="2"/>
  <c r="M657" i="2" s="1"/>
  <c r="O657" i="2"/>
  <c r="F657" i="2"/>
  <c r="L656" i="2"/>
  <c r="M656" i="2" s="1"/>
  <c r="N656" i="2"/>
  <c r="F656" i="2"/>
  <c r="L655" i="2"/>
  <c r="M655" i="2" s="1"/>
  <c r="O655" i="2"/>
  <c r="F655" i="2"/>
  <c r="L654" i="2"/>
  <c r="M654" i="2" s="1"/>
  <c r="O654" i="2"/>
  <c r="F654" i="2"/>
  <c r="L653" i="2"/>
  <c r="M653" i="2" s="1"/>
  <c r="N653" i="2"/>
  <c r="F653" i="2"/>
  <c r="L652" i="2"/>
  <c r="M652" i="2" s="1"/>
  <c r="F652" i="2"/>
  <c r="L651" i="2"/>
  <c r="M651" i="2" s="1"/>
  <c r="O651" i="2"/>
  <c r="F651" i="2"/>
  <c r="L650" i="2"/>
  <c r="M650" i="2" s="1"/>
  <c r="O650" i="2"/>
  <c r="F650" i="2"/>
  <c r="L649" i="2"/>
  <c r="M649" i="2" s="1"/>
  <c r="O649" i="2"/>
  <c r="F649" i="2"/>
  <c r="L648" i="2"/>
  <c r="M648" i="2" s="1"/>
  <c r="O648" i="2"/>
  <c r="F648" i="2"/>
  <c r="L647" i="2"/>
  <c r="M647" i="2" s="1"/>
  <c r="O647" i="2"/>
  <c r="F647" i="2"/>
  <c r="L646" i="2"/>
  <c r="M646" i="2" s="1"/>
  <c r="O646" i="2"/>
  <c r="F646" i="2"/>
  <c r="L645" i="2"/>
  <c r="M645" i="2" s="1"/>
  <c r="O645" i="2"/>
  <c r="F645" i="2"/>
  <c r="L644" i="2"/>
  <c r="M644" i="2" s="1"/>
  <c r="N644" i="2"/>
  <c r="F644" i="2"/>
  <c r="L643" i="2"/>
  <c r="M643" i="2" s="1"/>
  <c r="O643" i="2"/>
  <c r="F643" i="2"/>
  <c r="L642" i="2"/>
  <c r="M642" i="2" s="1"/>
  <c r="F642" i="2"/>
  <c r="L641" i="2"/>
  <c r="M641" i="2" s="1"/>
  <c r="F641" i="2"/>
  <c r="L640" i="2"/>
  <c r="M640" i="2" s="1"/>
  <c r="O640" i="2"/>
  <c r="F640" i="2"/>
  <c r="L639" i="2"/>
  <c r="M639" i="2" s="1"/>
  <c r="O639" i="2"/>
  <c r="F639" i="2"/>
  <c r="N637" i="2"/>
  <c r="L637" i="2"/>
  <c r="M637" i="2" s="1"/>
  <c r="O637" i="2"/>
  <c r="F637" i="2"/>
  <c r="L636" i="2"/>
  <c r="M636" i="2" s="1"/>
  <c r="O636" i="2"/>
  <c r="F636" i="2"/>
  <c r="L635" i="2"/>
  <c r="M635" i="2" s="1"/>
  <c r="O635" i="2"/>
  <c r="F635" i="2"/>
  <c r="L634" i="2"/>
  <c r="M634" i="2" s="1"/>
  <c r="O634" i="2"/>
  <c r="F634" i="2"/>
  <c r="L633" i="2"/>
  <c r="M633" i="2" s="1"/>
  <c r="O633" i="2"/>
  <c r="F633" i="2"/>
  <c r="L632" i="2"/>
  <c r="M632" i="2" s="1"/>
  <c r="O632" i="2"/>
  <c r="F632" i="2"/>
  <c r="L631" i="2"/>
  <c r="M631" i="2" s="1"/>
  <c r="F631" i="2"/>
  <c r="L630" i="2"/>
  <c r="M630" i="2" s="1"/>
  <c r="O630" i="2"/>
  <c r="F630" i="2"/>
  <c r="L629" i="2"/>
  <c r="M629" i="2" s="1"/>
  <c r="F629" i="2"/>
  <c r="L626" i="2"/>
  <c r="M626" i="2" s="1"/>
  <c r="F626" i="2"/>
  <c r="L624" i="2"/>
  <c r="M624" i="2" s="1"/>
  <c r="F624" i="2"/>
  <c r="L623" i="2"/>
  <c r="M623" i="2" s="1"/>
  <c r="O623" i="2"/>
  <c r="F623" i="2"/>
  <c r="L620" i="2"/>
  <c r="M620" i="2" s="1"/>
  <c r="O620" i="2"/>
  <c r="F620" i="2"/>
  <c r="L619" i="2"/>
  <c r="M619" i="2" s="1"/>
  <c r="O619" i="2"/>
  <c r="F619" i="2"/>
  <c r="L618" i="2"/>
  <c r="M618" i="2" s="1"/>
  <c r="O618" i="2"/>
  <c r="F618" i="2"/>
  <c r="L617" i="2"/>
  <c r="M617" i="2" s="1"/>
  <c r="O617" i="2"/>
  <c r="F617" i="2"/>
  <c r="L616" i="2"/>
  <c r="M616" i="2" s="1"/>
  <c r="O616" i="2"/>
  <c r="F616" i="2"/>
  <c r="L615" i="2"/>
  <c r="M615" i="2" s="1"/>
  <c r="O615" i="2"/>
  <c r="L614" i="2"/>
  <c r="M614" i="2" s="1"/>
  <c r="O614" i="2"/>
  <c r="F614" i="2"/>
  <c r="L613" i="2"/>
  <c r="M613" i="2" s="1"/>
  <c r="O613" i="2"/>
  <c r="F613" i="2"/>
  <c r="L612" i="2"/>
  <c r="M612" i="2" s="1"/>
  <c r="F612" i="2"/>
  <c r="L611" i="2"/>
  <c r="M611" i="2" s="1"/>
  <c r="O611" i="2"/>
  <c r="F611" i="2"/>
  <c r="L610" i="2"/>
  <c r="M610" i="2" s="1"/>
  <c r="F610" i="2"/>
  <c r="L609" i="2"/>
  <c r="M609" i="2" s="1"/>
  <c r="F609" i="2"/>
  <c r="L608" i="2"/>
  <c r="M608" i="2" s="1"/>
  <c r="F608" i="2"/>
  <c r="L607" i="2"/>
  <c r="M607" i="2" s="1"/>
  <c r="F607" i="2"/>
  <c r="L604" i="2"/>
  <c r="M604" i="2" s="1"/>
  <c r="O604" i="2"/>
  <c r="F604" i="2"/>
  <c r="L603" i="2"/>
  <c r="M603" i="2" s="1"/>
  <c r="O603" i="2"/>
  <c r="F603" i="2"/>
  <c r="L602" i="2"/>
  <c r="M602" i="2" s="1"/>
  <c r="O602" i="2"/>
  <c r="F602" i="2"/>
  <c r="L601" i="2"/>
  <c r="M601" i="2" s="1"/>
  <c r="O601" i="2"/>
  <c r="F601" i="2"/>
  <c r="L600" i="2"/>
  <c r="M600" i="2" s="1"/>
  <c r="O600" i="2"/>
  <c r="F600" i="2"/>
  <c r="L599" i="2"/>
  <c r="M599" i="2" s="1"/>
  <c r="O599" i="2"/>
  <c r="F599" i="2"/>
  <c r="L597" i="2"/>
  <c r="M597" i="2" s="1"/>
  <c r="N597" i="2"/>
  <c r="F597" i="2"/>
  <c r="L595" i="2"/>
  <c r="M595" i="2" s="1"/>
  <c r="O595" i="2"/>
  <c r="F595" i="2"/>
  <c r="L594" i="2"/>
  <c r="M594" i="2" s="1"/>
  <c r="O594" i="2"/>
  <c r="F594" i="2"/>
  <c r="L593" i="2"/>
  <c r="M593" i="2" s="1"/>
  <c r="O593" i="2"/>
  <c r="F593" i="2"/>
  <c r="L592" i="2"/>
  <c r="M592" i="2" s="1"/>
  <c r="N592" i="2"/>
  <c r="F592" i="2"/>
  <c r="L591" i="2"/>
  <c r="M591" i="2" s="1"/>
  <c r="O591" i="2"/>
  <c r="F591" i="2"/>
  <c r="L590" i="2"/>
  <c r="M590" i="2" s="1"/>
  <c r="O590" i="2"/>
  <c r="F590" i="2"/>
  <c r="L589" i="2"/>
  <c r="M589" i="2" s="1"/>
  <c r="N589" i="2"/>
  <c r="F589" i="2"/>
  <c r="L588" i="2"/>
  <c r="M588" i="2" s="1"/>
  <c r="O588" i="2"/>
  <c r="F588" i="2"/>
  <c r="L587" i="2"/>
  <c r="M587" i="2" s="1"/>
  <c r="O587" i="2"/>
  <c r="F587" i="2"/>
  <c r="L585" i="2"/>
  <c r="M585" i="2" s="1"/>
  <c r="O585" i="2"/>
  <c r="F585" i="2"/>
  <c r="L584" i="2"/>
  <c r="M584" i="2" s="1"/>
  <c r="O584" i="2"/>
  <c r="F584" i="2"/>
  <c r="L583" i="2"/>
  <c r="M583" i="2" s="1"/>
  <c r="N583" i="2"/>
  <c r="F583" i="2"/>
  <c r="L582" i="2"/>
  <c r="M582" i="2" s="1"/>
  <c r="O582" i="2"/>
  <c r="F582" i="2"/>
  <c r="L581" i="2"/>
  <c r="M581" i="2" s="1"/>
  <c r="O581" i="2"/>
  <c r="F581" i="2"/>
  <c r="L580" i="2"/>
  <c r="M580" i="2" s="1"/>
  <c r="N580" i="2"/>
  <c r="F580" i="2"/>
  <c r="L579" i="2"/>
  <c r="M579" i="2" s="1"/>
  <c r="O579" i="2"/>
  <c r="F579" i="2"/>
  <c r="L578" i="2"/>
  <c r="M578" i="2" s="1"/>
  <c r="O578" i="2"/>
  <c r="F578" i="2"/>
  <c r="L577" i="2"/>
  <c r="M577" i="2" s="1"/>
  <c r="O577" i="2"/>
  <c r="F577" i="2"/>
  <c r="L576" i="2"/>
  <c r="M576" i="2" s="1"/>
  <c r="O576" i="2"/>
  <c r="F576" i="2"/>
  <c r="L575" i="2"/>
  <c r="M575" i="2" s="1"/>
  <c r="O575" i="2"/>
  <c r="F575" i="2"/>
  <c r="L574" i="2"/>
  <c r="M574" i="2" s="1"/>
  <c r="O574" i="2"/>
  <c r="F574" i="2"/>
  <c r="L573" i="2"/>
  <c r="M573" i="2" s="1"/>
  <c r="N573" i="2"/>
  <c r="F573" i="2"/>
  <c r="L572" i="2"/>
  <c r="M572" i="2" s="1"/>
  <c r="O572" i="2"/>
  <c r="F572" i="2"/>
  <c r="L571" i="2"/>
  <c r="M571" i="2" s="1"/>
  <c r="F571" i="2"/>
  <c r="L570" i="2"/>
  <c r="M570" i="2" s="1"/>
  <c r="F570" i="2"/>
  <c r="L569" i="2"/>
  <c r="M569" i="2" s="1"/>
  <c r="O569" i="2"/>
  <c r="F569" i="2"/>
  <c r="L568" i="2"/>
  <c r="M568" i="2" s="1"/>
  <c r="O568" i="2"/>
  <c r="F568" i="2"/>
  <c r="L567" i="2"/>
  <c r="M567" i="2" s="1"/>
  <c r="O567" i="2"/>
  <c r="F567" i="2"/>
  <c r="L566" i="2"/>
  <c r="M566" i="2" s="1"/>
  <c r="O566" i="2"/>
  <c r="F566" i="2"/>
  <c r="L565" i="2"/>
  <c r="M565" i="2" s="1"/>
  <c r="N565" i="2"/>
  <c r="F565" i="2"/>
  <c r="L562" i="2"/>
  <c r="M562" i="2" s="1"/>
  <c r="F562" i="2"/>
  <c r="L557" i="2"/>
  <c r="M557" i="2" s="1"/>
  <c r="O557" i="2"/>
  <c r="F557" i="2"/>
  <c r="L553" i="2"/>
  <c r="M553" i="2" s="1"/>
  <c r="O553" i="2"/>
  <c r="F553" i="2"/>
  <c r="L549" i="2"/>
  <c r="M549" i="2" s="1"/>
  <c r="O549" i="2"/>
  <c r="F549" i="2"/>
  <c r="L547" i="2"/>
  <c r="M547" i="2" s="1"/>
  <c r="F547" i="2"/>
  <c r="L546" i="2"/>
  <c r="M546" i="2" s="1"/>
  <c r="F546" i="2"/>
  <c r="L545" i="2"/>
  <c r="M545" i="2" s="1"/>
  <c r="F545" i="2"/>
  <c r="L544" i="2"/>
  <c r="M544" i="2" s="1"/>
  <c r="O544" i="2"/>
  <c r="F544" i="2"/>
  <c r="L543" i="2"/>
  <c r="M543" i="2" s="1"/>
  <c r="O543" i="2"/>
  <c r="F543" i="2"/>
  <c r="L542" i="2"/>
  <c r="M542" i="2" s="1"/>
  <c r="O542" i="2"/>
  <c r="F542" i="2"/>
  <c r="L541" i="2"/>
  <c r="M541" i="2" s="1"/>
  <c r="N541" i="2"/>
  <c r="F541" i="2"/>
  <c r="L540" i="2"/>
  <c r="M540" i="2" s="1"/>
  <c r="F540" i="2"/>
  <c r="L539" i="2"/>
  <c r="M539" i="2" s="1"/>
  <c r="F539" i="2"/>
  <c r="L538" i="2"/>
  <c r="M538" i="2" s="1"/>
  <c r="F538" i="2"/>
  <c r="L537" i="2"/>
  <c r="M537" i="2" s="1"/>
  <c r="O537" i="2"/>
  <c r="F537" i="2"/>
  <c r="L536" i="2"/>
  <c r="M536" i="2" s="1"/>
  <c r="O536" i="2"/>
  <c r="F536" i="2"/>
  <c r="L535" i="2"/>
  <c r="M535" i="2" s="1"/>
  <c r="O535" i="2"/>
  <c r="F535" i="2"/>
  <c r="L534" i="2"/>
  <c r="M534" i="2" s="1"/>
  <c r="O534" i="2"/>
  <c r="F534" i="2"/>
  <c r="L533" i="2"/>
  <c r="M533" i="2" s="1"/>
  <c r="N533" i="2"/>
  <c r="F533" i="2"/>
  <c r="L532" i="2"/>
  <c r="M532" i="2" s="1"/>
  <c r="F532" i="2"/>
  <c r="L531" i="2"/>
  <c r="M531" i="2" s="1"/>
  <c r="F531" i="2"/>
  <c r="L530" i="2"/>
  <c r="M530" i="2" s="1"/>
  <c r="F530" i="2"/>
  <c r="L529" i="2"/>
  <c r="M529" i="2" s="1"/>
  <c r="F529" i="2"/>
  <c r="L528" i="2"/>
  <c r="M528" i="2" s="1"/>
  <c r="F528" i="2"/>
  <c r="N527" i="2"/>
  <c r="L527" i="2"/>
  <c r="M527" i="2" s="1"/>
  <c r="O527" i="2"/>
  <c r="L526" i="2"/>
  <c r="M526" i="2" s="1"/>
  <c r="F526" i="2"/>
  <c r="L525" i="2"/>
  <c r="M525" i="2" s="1"/>
  <c r="F525" i="2"/>
  <c r="L524" i="2"/>
  <c r="M524" i="2" s="1"/>
  <c r="O524" i="2"/>
  <c r="F524" i="2"/>
  <c r="L523" i="2"/>
  <c r="M523" i="2" s="1"/>
  <c r="O523" i="2"/>
  <c r="F523" i="2"/>
  <c r="L522" i="2"/>
  <c r="M522" i="2" s="1"/>
  <c r="O522" i="2"/>
  <c r="F522" i="2"/>
  <c r="L521" i="2"/>
  <c r="M521" i="2" s="1"/>
  <c r="O521" i="2"/>
  <c r="F521" i="2"/>
  <c r="L520" i="2"/>
  <c r="M520" i="2" s="1"/>
  <c r="O520" i="2"/>
  <c r="F520" i="2"/>
  <c r="L519" i="2"/>
  <c r="M519" i="2" s="1"/>
  <c r="O519" i="2"/>
  <c r="F519" i="2"/>
  <c r="L518" i="2"/>
  <c r="M518" i="2" s="1"/>
  <c r="O518" i="2"/>
  <c r="F518" i="2"/>
  <c r="L517" i="2"/>
  <c r="M517" i="2" s="1"/>
  <c r="O517" i="2"/>
  <c r="F517" i="2"/>
  <c r="L516" i="2"/>
  <c r="M516" i="2" s="1"/>
  <c r="N516" i="2"/>
  <c r="F516" i="2"/>
  <c r="L515" i="2"/>
  <c r="M515" i="2" s="1"/>
  <c r="F515" i="2"/>
  <c r="L514" i="2"/>
  <c r="M514" i="2" s="1"/>
  <c r="O514" i="2"/>
  <c r="F514" i="2"/>
  <c r="L513" i="2"/>
  <c r="M513" i="2" s="1"/>
  <c r="F513" i="2"/>
  <c r="L511" i="2"/>
  <c r="M511" i="2" s="1"/>
  <c r="O511" i="2"/>
  <c r="F511" i="2"/>
  <c r="L510" i="2"/>
  <c r="M510" i="2" s="1"/>
  <c r="O510" i="2"/>
  <c r="F510" i="2"/>
  <c r="L508" i="2"/>
  <c r="M508" i="2" s="1"/>
  <c r="O508" i="2"/>
  <c r="F508" i="2"/>
  <c r="L507" i="2"/>
  <c r="M507" i="2" s="1"/>
  <c r="O507" i="2"/>
  <c r="F507" i="2"/>
  <c r="L506" i="2"/>
  <c r="M506" i="2" s="1"/>
  <c r="O506" i="2"/>
  <c r="F506" i="2"/>
  <c r="L505" i="2"/>
  <c r="M505" i="2" s="1"/>
  <c r="O505" i="2"/>
  <c r="F505" i="2"/>
  <c r="L504" i="2"/>
  <c r="M504" i="2" s="1"/>
  <c r="N504" i="2"/>
  <c r="F504" i="2"/>
  <c r="L503" i="2"/>
  <c r="M503" i="2" s="1"/>
  <c r="F503" i="2"/>
  <c r="L502" i="2"/>
  <c r="M502" i="2" s="1"/>
  <c r="F502" i="2"/>
  <c r="L501" i="2"/>
  <c r="M501" i="2" s="1"/>
  <c r="F501" i="2"/>
  <c r="L500" i="2"/>
  <c r="M500" i="2" s="1"/>
  <c r="F500" i="2"/>
  <c r="L499" i="2"/>
  <c r="M499" i="2" s="1"/>
  <c r="O499" i="2"/>
  <c r="F499" i="2"/>
  <c r="L498" i="2"/>
  <c r="M498" i="2" s="1"/>
  <c r="O498" i="2"/>
  <c r="F498" i="2"/>
  <c r="L497" i="2"/>
  <c r="M497" i="2" s="1"/>
  <c r="O497" i="2"/>
  <c r="F497" i="2"/>
  <c r="L496" i="2"/>
  <c r="M496" i="2" s="1"/>
  <c r="O496" i="2"/>
  <c r="F496" i="2"/>
  <c r="L495" i="2"/>
  <c r="M495" i="2" s="1"/>
  <c r="O495" i="2"/>
  <c r="F495" i="2"/>
  <c r="L494" i="2"/>
  <c r="M494" i="2" s="1"/>
  <c r="O494" i="2"/>
  <c r="F494" i="2"/>
  <c r="L493" i="2"/>
  <c r="M493" i="2" s="1"/>
  <c r="O493" i="2"/>
  <c r="F493" i="2"/>
  <c r="L492" i="2"/>
  <c r="M492" i="2" s="1"/>
  <c r="N492" i="2"/>
  <c r="F492" i="2"/>
  <c r="L490" i="2"/>
  <c r="M490" i="2" s="1"/>
  <c r="F490" i="2"/>
  <c r="L488" i="2"/>
  <c r="M488" i="2" s="1"/>
  <c r="F488" i="2"/>
  <c r="L487" i="2"/>
  <c r="M487" i="2" s="1"/>
  <c r="F487" i="2"/>
  <c r="L485" i="2"/>
  <c r="M485" i="2" s="1"/>
  <c r="O485" i="2"/>
  <c r="F485" i="2"/>
  <c r="L483" i="2"/>
  <c r="M483" i="2" s="1"/>
  <c r="O483" i="2"/>
  <c r="F483" i="2"/>
  <c r="L482" i="2"/>
  <c r="M482" i="2" s="1"/>
  <c r="O482" i="2"/>
  <c r="F482" i="2"/>
  <c r="L480" i="2"/>
  <c r="M480" i="2" s="1"/>
  <c r="O480" i="2"/>
  <c r="F480" i="2"/>
  <c r="L479" i="2"/>
  <c r="M479" i="2" s="1"/>
  <c r="O479" i="2"/>
  <c r="F479" i="2"/>
  <c r="L477" i="2"/>
  <c r="M477" i="2" s="1"/>
  <c r="O477" i="2"/>
  <c r="F477" i="2"/>
  <c r="L476" i="2"/>
  <c r="M476" i="2" s="1"/>
  <c r="O476" i="2"/>
  <c r="F476" i="2"/>
  <c r="L474" i="2"/>
  <c r="M474" i="2" s="1"/>
  <c r="O474" i="2"/>
  <c r="F474" i="2"/>
  <c r="L473" i="2"/>
  <c r="M473" i="2" s="1"/>
  <c r="O473" i="2"/>
  <c r="F473" i="2"/>
  <c r="L472" i="2"/>
  <c r="M472" i="2" s="1"/>
  <c r="N472" i="2"/>
  <c r="F472" i="2"/>
  <c r="L471" i="2"/>
  <c r="M471" i="2" s="1"/>
  <c r="F471" i="2"/>
  <c r="L470" i="2"/>
  <c r="M470" i="2" s="1"/>
  <c r="F470" i="2"/>
  <c r="L469" i="2"/>
  <c r="M469" i="2" s="1"/>
  <c r="F469" i="2"/>
  <c r="L468" i="2"/>
  <c r="M468" i="2" s="1"/>
  <c r="F468" i="2"/>
  <c r="L467" i="2"/>
  <c r="M467" i="2" s="1"/>
  <c r="F467" i="2"/>
  <c r="L466" i="2"/>
  <c r="M466" i="2" s="1"/>
  <c r="F466" i="2"/>
  <c r="L465" i="2"/>
  <c r="M465" i="2" s="1"/>
  <c r="F465" i="2"/>
  <c r="L464" i="2"/>
  <c r="M464" i="2" s="1"/>
  <c r="F464" i="2"/>
  <c r="L463" i="2"/>
  <c r="M463" i="2" s="1"/>
  <c r="F463" i="2"/>
  <c r="L462" i="2"/>
  <c r="M462" i="2" s="1"/>
  <c r="F462" i="2"/>
  <c r="L461" i="2"/>
  <c r="M461" i="2" s="1"/>
  <c r="F461" i="2"/>
  <c r="L460" i="2"/>
  <c r="M460" i="2" s="1"/>
  <c r="F460" i="2"/>
  <c r="L459" i="2"/>
  <c r="M459" i="2" s="1"/>
  <c r="F459" i="2"/>
  <c r="L458" i="2"/>
  <c r="M458" i="2" s="1"/>
  <c r="O458" i="2"/>
  <c r="F458" i="2"/>
  <c r="L457" i="2"/>
  <c r="M457" i="2" s="1"/>
  <c r="O457" i="2"/>
  <c r="F457" i="2"/>
  <c r="L456" i="2"/>
  <c r="M456" i="2" s="1"/>
  <c r="O456" i="2"/>
  <c r="F456" i="2"/>
  <c r="L455" i="2"/>
  <c r="M455" i="2" s="1"/>
  <c r="O455" i="2"/>
  <c r="F455" i="2"/>
  <c r="L454" i="2"/>
  <c r="M454" i="2" s="1"/>
  <c r="O454" i="2"/>
  <c r="F454" i="2"/>
  <c r="L453" i="2"/>
  <c r="M453" i="2" s="1"/>
  <c r="O453" i="2"/>
  <c r="F453" i="2"/>
  <c r="L452" i="2"/>
  <c r="M452" i="2" s="1"/>
  <c r="O452" i="2"/>
  <c r="F452" i="2"/>
  <c r="L451" i="2"/>
  <c r="M451" i="2" s="1"/>
  <c r="O451" i="2"/>
  <c r="F451" i="2"/>
  <c r="L450" i="2"/>
  <c r="M450" i="2" s="1"/>
  <c r="O450" i="2"/>
  <c r="F450" i="2"/>
  <c r="L449" i="2"/>
  <c r="M449" i="2" s="1"/>
  <c r="O449" i="2"/>
  <c r="F449" i="2"/>
  <c r="L448" i="2"/>
  <c r="M448" i="2" s="1"/>
  <c r="O448" i="2"/>
  <c r="F448" i="2"/>
  <c r="L447" i="2"/>
  <c r="M447" i="2" s="1"/>
  <c r="O447" i="2"/>
  <c r="F447" i="2"/>
  <c r="L446" i="2"/>
  <c r="M446" i="2" s="1"/>
  <c r="O446" i="2"/>
  <c r="F446" i="2"/>
  <c r="L445" i="2"/>
  <c r="M445" i="2" s="1"/>
  <c r="O445" i="2"/>
  <c r="F445" i="2"/>
  <c r="L444" i="2"/>
  <c r="M444" i="2" s="1"/>
  <c r="O444" i="2"/>
  <c r="F444" i="2"/>
  <c r="L443" i="2"/>
  <c r="M443" i="2" s="1"/>
  <c r="O443" i="2"/>
  <c r="F443" i="2"/>
  <c r="L442" i="2"/>
  <c r="M442" i="2" s="1"/>
  <c r="O442" i="2"/>
  <c r="F442" i="2"/>
  <c r="L440" i="2"/>
  <c r="M440" i="2" s="1"/>
  <c r="O440" i="2"/>
  <c r="F440" i="2"/>
  <c r="L439" i="2"/>
  <c r="M439" i="2" s="1"/>
  <c r="O439" i="2"/>
  <c r="F439" i="2"/>
  <c r="L438" i="2"/>
  <c r="M438" i="2" s="1"/>
  <c r="O438" i="2"/>
  <c r="F438" i="2"/>
  <c r="L437" i="2"/>
  <c r="M437" i="2" s="1"/>
  <c r="O437" i="2"/>
  <c r="F437" i="2"/>
  <c r="L436" i="2"/>
  <c r="M436" i="2" s="1"/>
  <c r="O436" i="2"/>
  <c r="F436" i="2"/>
  <c r="O528" i="2" l="1"/>
  <c r="N528" i="2"/>
  <c r="N733" i="2"/>
  <c r="N847" i="2"/>
  <c r="N498" i="2"/>
  <c r="O873" i="2"/>
  <c r="N751" i="2"/>
  <c r="N783" i="2"/>
  <c r="N588" i="2"/>
  <c r="N645" i="2"/>
  <c r="N698" i="2"/>
  <c r="N705" i="2"/>
  <c r="N715" i="2"/>
  <c r="N438" i="2"/>
  <c r="N473" i="2"/>
  <c r="N479" i="2"/>
  <c r="N970" i="2"/>
  <c r="N975" i="2"/>
  <c r="O573" i="2"/>
  <c r="N524" i="2"/>
  <c r="N676" i="2"/>
  <c r="N689" i="2"/>
  <c r="N793" i="2"/>
  <c r="N601" i="2"/>
  <c r="N741" i="2"/>
  <c r="N449" i="2"/>
  <c r="N701" i="2"/>
  <c r="O656" i="2"/>
  <c r="N436" i="2"/>
  <c r="N505" i="2"/>
  <c r="N648" i="2"/>
  <c r="N691" i="2"/>
  <c r="N696" i="2"/>
  <c r="N795" i="2"/>
  <c r="O893" i="2"/>
  <c r="N485" i="2"/>
  <c r="N584" i="2"/>
  <c r="N654" i="2"/>
  <c r="N699" i="2"/>
  <c r="N702" i="2"/>
  <c r="N704" i="2"/>
  <c r="N879" i="2"/>
  <c r="N968" i="2"/>
  <c r="N1000" i="2"/>
  <c r="N680" i="2"/>
  <c r="N685" i="2"/>
  <c r="O712" i="2"/>
  <c r="N748" i="2"/>
  <c r="N824" i="2"/>
  <c r="N932" i="2"/>
  <c r="N966" i="2"/>
  <c r="N1006" i="2"/>
  <c r="N1010" i="2"/>
  <c r="N806" i="2"/>
  <c r="N979" i="2"/>
  <c r="N483" i="2"/>
  <c r="N566" i="2"/>
  <c r="N575" i="2"/>
  <c r="N760" i="2"/>
  <c r="O766" i="2"/>
  <c r="O844" i="2"/>
  <c r="N999" i="2"/>
  <c r="N455" i="2"/>
  <c r="N453" i="2"/>
  <c r="N507" i="2"/>
  <c r="N514" i="2"/>
  <c r="N534" i="2"/>
  <c r="N536" i="2"/>
  <c r="N633" i="2"/>
  <c r="N683" i="2"/>
  <c r="N735" i="2"/>
  <c r="N755" i="2"/>
  <c r="N809" i="2"/>
  <c r="N834" i="2"/>
  <c r="N840" i="2"/>
  <c r="N939" i="2"/>
  <c r="N946" i="2"/>
  <c r="N964" i="2"/>
  <c r="N973" i="2"/>
  <c r="N517" i="2"/>
  <c r="N522" i="2"/>
  <c r="N557" i="2"/>
  <c r="N658" i="2"/>
  <c r="N731" i="2"/>
  <c r="N1003" i="2"/>
  <c r="N447" i="2"/>
  <c r="N535" i="2"/>
  <c r="N537" i="2"/>
  <c r="N786" i="2"/>
  <c r="N851" i="2"/>
  <c r="O940" i="2"/>
  <c r="N945" i="2"/>
  <c r="O677" i="2"/>
  <c r="O681" i="2"/>
  <c r="N440" i="2"/>
  <c r="N457" i="2"/>
  <c r="O597" i="2"/>
  <c r="O644" i="2"/>
  <c r="N646" i="2"/>
  <c r="O653" i="2"/>
  <c r="N655" i="2"/>
  <c r="N657" i="2"/>
  <c r="N678" i="2"/>
  <c r="N682" i="2"/>
  <c r="N684" i="2"/>
  <c r="N714" i="2"/>
  <c r="N721" i="2"/>
  <c r="N740" i="2"/>
  <c r="N747" i="2"/>
  <c r="N797" i="2"/>
  <c r="N802" i="2"/>
  <c r="N814" i="2"/>
  <c r="N828" i="2"/>
  <c r="N832" i="2"/>
  <c r="N849" i="2"/>
  <c r="N875" i="2"/>
  <c r="N888" i="2"/>
  <c r="N451" i="2"/>
  <c r="N510" i="2"/>
  <c r="N519" i="2"/>
  <c r="O583" i="2"/>
  <c r="O592" i="2"/>
  <c r="N611" i="2"/>
  <c r="N616" i="2"/>
  <c r="N660" i="2"/>
  <c r="N675" i="2"/>
  <c r="N694" i="2"/>
  <c r="N717" i="2"/>
  <c r="N732" i="2"/>
  <c r="N734" i="2"/>
  <c r="N736" i="2"/>
  <c r="N752" i="2"/>
  <c r="N801" i="2"/>
  <c r="O843" i="2"/>
  <c r="O882" i="2"/>
  <c r="N931" i="2"/>
  <c r="N967" i="2"/>
  <c r="N969" i="2"/>
  <c r="N798" i="2"/>
  <c r="O815" i="2"/>
  <c r="N827" i="2"/>
  <c r="N839" i="2"/>
  <c r="N852" i="2"/>
  <c r="N878" i="2"/>
  <c r="N889" i="2"/>
  <c r="N949" i="2"/>
  <c r="N954" i="2"/>
  <c r="N981" i="2"/>
  <c r="N576" i="2"/>
  <c r="O589" i="2"/>
  <c r="N668" i="2"/>
  <c r="N445" i="2"/>
  <c r="N482" i="2"/>
  <c r="N497" i="2"/>
  <c r="N499" i="2"/>
  <c r="O541" i="2"/>
  <c r="N553" i="2"/>
  <c r="N567" i="2"/>
  <c r="N572" i="2"/>
  <c r="N650" i="2"/>
  <c r="N706" i="2"/>
  <c r="N744" i="2"/>
  <c r="O767" i="2"/>
  <c r="N812" i="2"/>
  <c r="N818" i="2"/>
  <c r="N823" i="2"/>
  <c r="N1008" i="2"/>
  <c r="N443" i="2"/>
  <c r="N437" i="2"/>
  <c r="N439" i="2"/>
  <c r="N442" i="2"/>
  <c r="N444" i="2"/>
  <c r="N446" i="2"/>
  <c r="N448" i="2"/>
  <c r="N450" i="2"/>
  <c r="N452" i="2"/>
  <c r="N454" i="2"/>
  <c r="N456" i="2"/>
  <c r="N458" i="2"/>
  <c r="N477" i="2"/>
  <c r="N480" i="2"/>
  <c r="N511" i="2"/>
  <c r="N521" i="2"/>
  <c r="N523" i="2"/>
  <c r="N543" i="2"/>
  <c r="N544" i="2"/>
  <c r="N549" i="2"/>
  <c r="N569" i="2"/>
  <c r="N614" i="2"/>
  <c r="N618" i="2"/>
  <c r="N640" i="2"/>
  <c r="N692" i="2"/>
  <c r="O778" i="2"/>
  <c r="N800" i="2"/>
  <c r="N821" i="2"/>
  <c r="N825" i="2"/>
  <c r="N842" i="2"/>
  <c r="N848" i="2"/>
  <c r="N850" i="2"/>
  <c r="N871" i="2"/>
  <c r="N902" i="2"/>
  <c r="N938" i="2"/>
  <c r="N977" i="2"/>
  <c r="N623" i="2"/>
  <c r="N632" i="2"/>
  <c r="N634" i="2"/>
  <c r="N636" i="2"/>
  <c r="N647" i="2"/>
  <c r="N649" i="2"/>
  <c r="N785" i="2"/>
  <c r="N833" i="2"/>
  <c r="N836" i="2"/>
  <c r="N948" i="2"/>
  <c r="N952" i="2"/>
  <c r="N997" i="2"/>
  <c r="O472" i="2"/>
  <c r="N474" i="2"/>
  <c r="N476" i="2"/>
  <c r="N495" i="2"/>
  <c r="O504" i="2"/>
  <c r="N506" i="2"/>
  <c r="N508" i="2"/>
  <c r="O516" i="2"/>
  <c r="N518" i="2"/>
  <c r="N520" i="2"/>
  <c r="N542" i="2"/>
  <c r="O565" i="2"/>
  <c r="N568" i="2"/>
  <c r="N604" i="2"/>
  <c r="N613" i="2"/>
  <c r="N617" i="2"/>
  <c r="N672" i="2"/>
  <c r="N743" i="2"/>
  <c r="N749" i="2"/>
  <c r="N761" i="2"/>
  <c r="N790" i="2"/>
  <c r="N792" i="2"/>
  <c r="N796" i="2"/>
  <c r="N820" i="2"/>
  <c r="N830" i="2"/>
  <c r="N887" i="2"/>
  <c r="N891" i="2"/>
  <c r="N910" i="2"/>
  <c r="O928" i="2"/>
  <c r="N937" i="2"/>
  <c r="N950" i="2"/>
  <c r="N971" i="2"/>
  <c r="N980" i="2"/>
  <c r="N757" i="2"/>
  <c r="N769" i="2"/>
  <c r="O774" i="2"/>
  <c r="O782" i="2"/>
  <c r="N784" i="2"/>
  <c r="N808" i="2"/>
  <c r="N811" i="2"/>
  <c r="N813" i="2"/>
  <c r="N816" i="2"/>
  <c r="N845" i="2"/>
  <c r="N896" i="2"/>
  <c r="N998" i="2"/>
  <c r="N1001" i="2"/>
  <c r="N929" i="2"/>
  <c r="N962" i="2"/>
  <c r="O463" i="2"/>
  <c r="N463" i="2"/>
  <c r="O471" i="2"/>
  <c r="N471" i="2"/>
  <c r="N493" i="2"/>
  <c r="O533" i="2"/>
  <c r="O547" i="2"/>
  <c r="N547" i="2"/>
  <c r="O631" i="2"/>
  <c r="N631" i="2"/>
  <c r="O665" i="2"/>
  <c r="N665" i="2"/>
  <c r="O670" i="2"/>
  <c r="N670" i="2"/>
  <c r="O771" i="2"/>
  <c r="N771" i="2"/>
  <c r="O794" i="2"/>
  <c r="N794" i="2"/>
  <c r="O926" i="2"/>
  <c r="N926" i="2"/>
  <c r="O934" i="2"/>
  <c r="N934" i="2"/>
  <c r="O466" i="2"/>
  <c r="N466" i="2"/>
  <c r="O487" i="2"/>
  <c r="N487" i="2"/>
  <c r="O526" i="2"/>
  <c r="N526" i="2"/>
  <c r="O562" i="2"/>
  <c r="N562" i="2"/>
  <c r="O607" i="2"/>
  <c r="N607" i="2"/>
  <c r="O612" i="2"/>
  <c r="N612" i="2"/>
  <c r="O624" i="2"/>
  <c r="N624" i="2"/>
  <c r="O652" i="2"/>
  <c r="N652" i="2"/>
  <c r="O716" i="2"/>
  <c r="N716" i="2"/>
  <c r="O737" i="2"/>
  <c r="N737" i="2"/>
  <c r="O872" i="2"/>
  <c r="N872" i="2"/>
  <c r="O943" i="2"/>
  <c r="N943" i="2"/>
  <c r="O461" i="2"/>
  <c r="N461" i="2"/>
  <c r="O469" i="2"/>
  <c r="N469" i="2"/>
  <c r="O502" i="2"/>
  <c r="N502" i="2"/>
  <c r="O531" i="2"/>
  <c r="N531" i="2"/>
  <c r="O540" i="2"/>
  <c r="N540" i="2"/>
  <c r="O545" i="2"/>
  <c r="N545" i="2"/>
  <c r="O610" i="2"/>
  <c r="N610" i="2"/>
  <c r="O642" i="2"/>
  <c r="N642" i="2"/>
  <c r="O673" i="2"/>
  <c r="N673" i="2"/>
  <c r="O707" i="2"/>
  <c r="N707" i="2"/>
  <c r="O803" i="2"/>
  <c r="N803" i="2"/>
  <c r="O961" i="2"/>
  <c r="N961" i="2"/>
  <c r="O464" i="2"/>
  <c r="N464" i="2"/>
  <c r="O570" i="2"/>
  <c r="N570" i="2"/>
  <c r="O661" i="2"/>
  <c r="N661" i="2"/>
  <c r="O666" i="2"/>
  <c r="N666" i="2"/>
  <c r="O881" i="2"/>
  <c r="N881" i="2"/>
  <c r="O955" i="2"/>
  <c r="N955" i="2"/>
  <c r="O459" i="2"/>
  <c r="N459" i="2"/>
  <c r="O467" i="2"/>
  <c r="N467" i="2"/>
  <c r="O488" i="2"/>
  <c r="N488" i="2"/>
  <c r="O492" i="2"/>
  <c r="N494" i="2"/>
  <c r="N496" i="2"/>
  <c r="O500" i="2"/>
  <c r="N500" i="2"/>
  <c r="O529" i="2"/>
  <c r="N529" i="2"/>
  <c r="O538" i="2"/>
  <c r="N538" i="2"/>
  <c r="O580" i="2"/>
  <c r="N595" i="2"/>
  <c r="O608" i="2"/>
  <c r="N608" i="2"/>
  <c r="O626" i="2"/>
  <c r="N626" i="2"/>
  <c r="O659" i="2"/>
  <c r="N659" i="2"/>
  <c r="O831" i="2"/>
  <c r="N831" i="2"/>
  <c r="O892" i="2"/>
  <c r="N892" i="2"/>
  <c r="O953" i="2"/>
  <c r="N953" i="2"/>
  <c r="O974" i="2"/>
  <c r="N974" i="2"/>
  <c r="O462" i="2"/>
  <c r="N462" i="2"/>
  <c r="O470" i="2"/>
  <c r="N470" i="2"/>
  <c r="O503" i="2"/>
  <c r="N503" i="2"/>
  <c r="O515" i="2"/>
  <c r="N515" i="2"/>
  <c r="O532" i="2"/>
  <c r="N532" i="2"/>
  <c r="O546" i="2"/>
  <c r="N546" i="2"/>
  <c r="O669" i="2"/>
  <c r="N669" i="2"/>
  <c r="O674" i="2"/>
  <c r="N674" i="2"/>
  <c r="O697" i="2"/>
  <c r="N697" i="2"/>
  <c r="O789" i="2"/>
  <c r="N789" i="2"/>
  <c r="O951" i="2"/>
  <c r="N951" i="2"/>
  <c r="O972" i="2"/>
  <c r="N972" i="2"/>
  <c r="O513" i="2"/>
  <c r="N513" i="2"/>
  <c r="O525" i="2"/>
  <c r="N525" i="2"/>
  <c r="O571" i="2"/>
  <c r="N571" i="2"/>
  <c r="O662" i="2"/>
  <c r="N662" i="2"/>
  <c r="O686" i="2"/>
  <c r="N686" i="2"/>
  <c r="O773" i="2"/>
  <c r="N773" i="2"/>
  <c r="O799" i="2"/>
  <c r="N799" i="2"/>
  <c r="O846" i="2"/>
  <c r="N846" i="2"/>
  <c r="O927" i="2"/>
  <c r="N927" i="2"/>
  <c r="O936" i="2"/>
  <c r="N936" i="2"/>
  <c r="O465" i="2"/>
  <c r="N465" i="2"/>
  <c r="O460" i="2"/>
  <c r="N460" i="2"/>
  <c r="O468" i="2"/>
  <c r="N468" i="2"/>
  <c r="O490" i="2"/>
  <c r="N490" i="2"/>
  <c r="O501" i="2"/>
  <c r="N501" i="2"/>
  <c r="O530" i="2"/>
  <c r="N530" i="2"/>
  <c r="O539" i="2"/>
  <c r="N539" i="2"/>
  <c r="O609" i="2"/>
  <c r="N609" i="2"/>
  <c r="O629" i="2"/>
  <c r="N629" i="2"/>
  <c r="O641" i="2"/>
  <c r="N641" i="2"/>
  <c r="O693" i="2"/>
  <c r="N693" i="2"/>
  <c r="O739" i="2"/>
  <c r="N739" i="2"/>
  <c r="O787" i="2"/>
  <c r="N787" i="2"/>
  <c r="O807" i="2"/>
  <c r="N807" i="2"/>
  <c r="O1005" i="2"/>
  <c r="N1005" i="2"/>
  <c r="N719" i="2"/>
  <c r="O763" i="2"/>
  <c r="N765" i="2"/>
  <c r="O775" i="2"/>
  <c r="N777" i="2"/>
  <c r="N781" i="2"/>
  <c r="N804" i="2"/>
  <c r="N838" i="2"/>
  <c r="O944" i="2"/>
  <c r="N941" i="2"/>
  <c r="N711" i="2"/>
  <c r="N720" i="2"/>
  <c r="N963" i="2"/>
  <c r="N965" i="2"/>
  <c r="N976" i="2"/>
  <c r="N978" i="2"/>
  <c r="N996" i="2"/>
  <c r="N620" i="2"/>
  <c r="N688" i="2"/>
  <c r="N709" i="2"/>
  <c r="N819" i="2"/>
  <c r="N885" i="2"/>
  <c r="N1007" i="2"/>
  <c r="N1009" i="2"/>
  <c r="N579" i="2"/>
  <c r="N690" i="2"/>
  <c r="N713" i="2"/>
  <c r="N745" i="2"/>
  <c r="N770" i="2"/>
  <c r="N791" i="2"/>
  <c r="N826" i="2"/>
  <c r="N911" i="2"/>
  <c r="N925" i="2"/>
  <c r="N1002" i="2"/>
  <c r="N630" i="2"/>
  <c r="N643" i="2"/>
  <c r="N738" i="2"/>
  <c r="N753" i="2"/>
  <c r="N758" i="2"/>
  <c r="N788" i="2"/>
  <c r="N880" i="2"/>
  <c r="N901" i="2"/>
  <c r="N913" i="2"/>
  <c r="N933" i="2"/>
  <c r="N935" i="2"/>
  <c r="N942" i="2"/>
  <c r="N1004" i="2"/>
  <c r="O930" i="2"/>
  <c r="N930" i="2"/>
  <c r="N817" i="2"/>
  <c r="N841" i="2"/>
  <c r="N894" i="2"/>
  <c r="N912" i="2"/>
  <c r="N805" i="2"/>
  <c r="N829" i="2"/>
  <c r="N869" i="2"/>
  <c r="N886" i="2"/>
  <c r="N874" i="2"/>
  <c r="N837" i="2"/>
  <c r="N890" i="2"/>
  <c r="N903" i="2"/>
  <c r="N602" i="2"/>
  <c r="N671" i="2"/>
  <c r="N687" i="2"/>
  <c r="O764" i="2"/>
  <c r="N764" i="2"/>
  <c r="O776" i="2"/>
  <c r="N776" i="2"/>
  <c r="O779" i="2"/>
  <c r="N779" i="2"/>
  <c r="O768" i="2"/>
  <c r="N768" i="2"/>
  <c r="N615" i="2"/>
  <c r="N635" i="2"/>
  <c r="N708" i="2"/>
  <c r="N718" i="2"/>
  <c r="N742" i="2"/>
  <c r="O746" i="2"/>
  <c r="N746" i="2"/>
  <c r="N574" i="2"/>
  <c r="N578" i="2"/>
  <c r="N582" i="2"/>
  <c r="N587" i="2"/>
  <c r="N591" i="2"/>
  <c r="N594" i="2"/>
  <c r="N600" i="2"/>
  <c r="N663" i="2"/>
  <c r="N679" i="2"/>
  <c r="N695" i="2"/>
  <c r="O750" i="2"/>
  <c r="N750" i="2"/>
  <c r="O772" i="2"/>
  <c r="N772" i="2"/>
  <c r="N603" i="2"/>
  <c r="N619" i="2"/>
  <c r="N639" i="2"/>
  <c r="N651" i="2"/>
  <c r="N723" i="2"/>
  <c r="O754" i="2"/>
  <c r="N754" i="2"/>
  <c r="N577" i="2"/>
  <c r="N581" i="2"/>
  <c r="N585" i="2"/>
  <c r="N590" i="2"/>
  <c r="N593" i="2"/>
  <c r="N599" i="2"/>
  <c r="N667" i="2"/>
  <c r="N710" i="2"/>
  <c r="O759" i="2"/>
  <c r="N759" i="2"/>
  <c r="N780" i="2"/>
  <c r="F24" i="2"/>
  <c r="F25" i="2"/>
  <c r="F29" i="2"/>
  <c r="F30" i="2"/>
  <c r="F31" i="2"/>
  <c r="F32" i="2"/>
  <c r="F33" i="2"/>
  <c r="F34" i="2"/>
  <c r="F35" i="2"/>
  <c r="F36" i="2"/>
  <c r="F37" i="2"/>
  <c r="F38" i="2"/>
  <c r="F39" i="2"/>
  <c r="F40" i="2"/>
  <c r="F41" i="2"/>
  <c r="F42" i="2"/>
  <c r="F43" i="2"/>
  <c r="F44" i="2"/>
  <c r="F45" i="2"/>
  <c r="F46" i="2"/>
  <c r="F51" i="2"/>
  <c r="F52" i="2"/>
  <c r="F53" i="2"/>
  <c r="F54" i="2"/>
  <c r="F55" i="2"/>
  <c r="F56" i="2"/>
  <c r="F57" i="2"/>
  <c r="F58" i="2"/>
  <c r="F59" i="2"/>
  <c r="F60" i="2"/>
  <c r="F61" i="2"/>
  <c r="F62" i="2"/>
  <c r="F63" i="2"/>
  <c r="F64" i="2"/>
  <c r="F66" i="2"/>
  <c r="F68" i="2"/>
  <c r="F70" i="2"/>
  <c r="F71" i="2"/>
  <c r="F72" i="2"/>
  <c r="F73" i="2"/>
  <c r="F74" i="2"/>
  <c r="F75" i="2"/>
  <c r="F76" i="2"/>
  <c r="F77" i="2"/>
  <c r="F78" i="2"/>
  <c r="F79"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30" i="2"/>
  <c r="F131" i="2"/>
  <c r="F132" i="2"/>
  <c r="F133" i="2"/>
  <c r="F134" i="2"/>
  <c r="F135" i="2"/>
  <c r="F136" i="2"/>
  <c r="F137" i="2"/>
  <c r="F140" i="2"/>
  <c r="F141" i="2"/>
  <c r="F142" i="2"/>
  <c r="F143" i="2"/>
  <c r="F144" i="2"/>
  <c r="F145" i="2"/>
  <c r="F184" i="2"/>
  <c r="F185" i="2"/>
  <c r="F186"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1" i="2"/>
  <c r="F222" i="2"/>
  <c r="F223"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4" i="2"/>
  <c r="F265" i="2"/>
  <c r="F266" i="2"/>
  <c r="F274" i="2"/>
  <c r="F275" i="2"/>
  <c r="F276" i="2"/>
  <c r="F277" i="2"/>
  <c r="F278" i="2"/>
  <c r="F279" i="2"/>
  <c r="F280" i="2"/>
  <c r="F281" i="2"/>
  <c r="F283" i="2"/>
  <c r="F284" i="2"/>
  <c r="F285" i="2"/>
  <c r="F286" i="2"/>
  <c r="F291" i="2"/>
  <c r="F292" i="2"/>
  <c r="F293" i="2"/>
  <c r="F294" i="2"/>
  <c r="F295" i="2"/>
  <c r="F296" i="2"/>
  <c r="F297" i="2"/>
  <c r="F298" i="2"/>
  <c r="F299" i="2"/>
  <c r="F300" i="2"/>
  <c r="F301" i="2"/>
  <c r="F302" i="2"/>
  <c r="F303" i="2"/>
  <c r="F305" i="2"/>
  <c r="F309" i="2"/>
  <c r="F310" i="2"/>
  <c r="F311" i="2"/>
  <c r="F312" i="2"/>
  <c r="F313" i="2"/>
  <c r="F314" i="2"/>
  <c r="F315" i="2"/>
  <c r="F316" i="2"/>
  <c r="F317" i="2"/>
  <c r="F318" i="2"/>
  <c r="F319" i="2"/>
  <c r="F325" i="2"/>
  <c r="F326" i="2"/>
  <c r="F327" i="2"/>
  <c r="F328"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5" i="2"/>
  <c r="F426" i="2"/>
  <c r="F427" i="2"/>
  <c r="F428" i="2"/>
  <c r="F429" i="2"/>
  <c r="F430" i="2"/>
  <c r="F431" i="2"/>
  <c r="F432" i="2"/>
  <c r="F433" i="2"/>
  <c r="F434" i="2"/>
  <c r="F435" i="2"/>
  <c r="F21" i="2"/>
  <c r="F8" i="2"/>
  <c r="F9" i="2"/>
  <c r="F10" i="2"/>
  <c r="F11" i="2"/>
  <c r="F12" i="2"/>
  <c r="F15" i="2"/>
  <c r="F16" i="2"/>
  <c r="F17" i="2"/>
  <c r="F18" i="2"/>
  <c r="F19" i="2"/>
  <c r="F7" i="2"/>
  <c r="L435" i="2"/>
  <c r="M435" i="2" s="1"/>
  <c r="O435" i="2"/>
  <c r="L434" i="2"/>
  <c r="M434" i="2" s="1"/>
  <c r="O434" i="2"/>
  <c r="L433" i="2"/>
  <c r="M433" i="2" s="1"/>
  <c r="O433" i="2"/>
  <c r="L432" i="2"/>
  <c r="M432" i="2" s="1"/>
  <c r="L431" i="2"/>
  <c r="M431" i="2" s="1"/>
  <c r="O431" i="2"/>
  <c r="L430" i="2"/>
  <c r="M430" i="2" s="1"/>
  <c r="O430" i="2"/>
  <c r="L429" i="2"/>
  <c r="M429" i="2" s="1"/>
  <c r="O429" i="2"/>
  <c r="L428" i="2"/>
  <c r="M428" i="2" s="1"/>
  <c r="L427" i="2"/>
  <c r="M427" i="2" s="1"/>
  <c r="O427" i="2"/>
  <c r="L426" i="2"/>
  <c r="M426" i="2" s="1"/>
  <c r="O426" i="2"/>
  <c r="L425" i="2"/>
  <c r="M425" i="2" s="1"/>
  <c r="L423" i="2"/>
  <c r="M423" i="2" s="1"/>
  <c r="O423" i="2"/>
  <c r="L422" i="2"/>
  <c r="M422" i="2" s="1"/>
  <c r="O422" i="2"/>
  <c r="L421" i="2"/>
  <c r="M421" i="2" s="1"/>
  <c r="O421" i="2"/>
  <c r="L420" i="2"/>
  <c r="M420" i="2" s="1"/>
  <c r="L419" i="2"/>
  <c r="M419" i="2" s="1"/>
  <c r="O419" i="2"/>
  <c r="L418" i="2"/>
  <c r="M418" i="2" s="1"/>
  <c r="O418" i="2"/>
  <c r="L417" i="2"/>
  <c r="M417" i="2" s="1"/>
  <c r="O417" i="2"/>
  <c r="L416" i="2"/>
  <c r="M416" i="2" s="1"/>
  <c r="L415" i="2"/>
  <c r="M415" i="2" s="1"/>
  <c r="O415" i="2"/>
  <c r="L414" i="2"/>
  <c r="M414" i="2" s="1"/>
  <c r="N414" i="2"/>
  <c r="L413" i="2"/>
  <c r="M413" i="2" s="1"/>
  <c r="O413" i="2"/>
  <c r="L412" i="2"/>
  <c r="M412" i="2" s="1"/>
  <c r="O412" i="2"/>
  <c r="L411" i="2"/>
  <c r="M411" i="2" s="1"/>
  <c r="O411" i="2"/>
  <c r="L410" i="2"/>
  <c r="M410" i="2" s="1"/>
  <c r="L409" i="2"/>
  <c r="M409" i="2" s="1"/>
  <c r="O409" i="2"/>
  <c r="L408" i="2"/>
  <c r="M408" i="2" s="1"/>
  <c r="O408" i="2"/>
  <c r="L407" i="2"/>
  <c r="M407" i="2" s="1"/>
  <c r="O407" i="2"/>
  <c r="L406" i="2"/>
  <c r="M406" i="2" s="1"/>
  <c r="L405" i="2"/>
  <c r="M405" i="2" s="1"/>
  <c r="O405" i="2"/>
  <c r="L404" i="2"/>
  <c r="M404" i="2" s="1"/>
  <c r="O404" i="2"/>
  <c r="L403" i="2"/>
  <c r="M403" i="2" s="1"/>
  <c r="O403" i="2"/>
  <c r="L402" i="2"/>
  <c r="M402" i="2" s="1"/>
  <c r="L401" i="2"/>
  <c r="M401" i="2" s="1"/>
  <c r="O401" i="2"/>
  <c r="L400" i="2"/>
  <c r="M400" i="2" s="1"/>
  <c r="O400" i="2"/>
  <c r="L399" i="2"/>
  <c r="M399" i="2" s="1"/>
  <c r="O399" i="2"/>
  <c r="L398" i="2"/>
  <c r="M398" i="2" s="1"/>
  <c r="L397" i="2"/>
  <c r="M397" i="2" s="1"/>
  <c r="O397" i="2"/>
  <c r="L396" i="2"/>
  <c r="M396" i="2" s="1"/>
  <c r="O396" i="2"/>
  <c r="L395" i="2"/>
  <c r="M395" i="2" s="1"/>
  <c r="O395" i="2"/>
  <c r="L394" i="2"/>
  <c r="M394" i="2" s="1"/>
  <c r="O394" i="2"/>
  <c r="L391" i="2"/>
  <c r="O391" i="2"/>
  <c r="L390" i="2"/>
  <c r="O390" i="2"/>
  <c r="L389" i="2"/>
  <c r="L388" i="2"/>
  <c r="N388" i="2"/>
  <c r="L384" i="2"/>
  <c r="M384" i="2" s="1"/>
  <c r="O384" i="2"/>
  <c r="L383" i="2"/>
  <c r="M383" i="2" s="1"/>
  <c r="O383" i="2"/>
  <c r="L382" i="2"/>
  <c r="M382" i="2" s="1"/>
  <c r="L381" i="2"/>
  <c r="M381" i="2" s="1"/>
  <c r="N381" i="2"/>
  <c r="L379" i="2"/>
  <c r="O379" i="2"/>
  <c r="L377" i="2"/>
  <c r="M377" i="2" s="1"/>
  <c r="O377" i="2"/>
  <c r="L375" i="2"/>
  <c r="M375" i="2" s="1"/>
  <c r="L373" i="2"/>
  <c r="M373" i="2" s="1"/>
  <c r="O373" i="2"/>
  <c r="L368" i="2"/>
  <c r="O368" i="2"/>
  <c r="L367" i="2"/>
  <c r="O367" i="2"/>
  <c r="L365" i="2"/>
  <c r="L364" i="2"/>
  <c r="N364" i="2"/>
  <c r="L363" i="2"/>
  <c r="O363" i="2"/>
  <c r="L362" i="2"/>
  <c r="O362" i="2"/>
  <c r="L361" i="2"/>
  <c r="L359" i="2"/>
  <c r="O359" i="2"/>
  <c r="L358" i="2"/>
  <c r="O358" i="2"/>
  <c r="L357" i="2"/>
  <c r="O357" i="2"/>
  <c r="L351" i="2"/>
  <c r="L350" i="2"/>
  <c r="O350" i="2"/>
  <c r="L349" i="2"/>
  <c r="N349" i="2"/>
  <c r="L348" i="2"/>
  <c r="O348" i="2"/>
  <c r="L346" i="2"/>
  <c r="L345" i="2"/>
  <c r="O345" i="2"/>
  <c r="L344" i="2"/>
  <c r="O344" i="2"/>
  <c r="L343" i="2"/>
  <c r="O343" i="2"/>
  <c r="L337" i="2"/>
  <c r="O337" i="2"/>
  <c r="L336" i="2"/>
  <c r="O336" i="2"/>
  <c r="L335" i="2"/>
  <c r="L334" i="2"/>
  <c r="O334" i="2"/>
  <c r="L333" i="2"/>
  <c r="O333" i="2"/>
  <c r="L331" i="2"/>
  <c r="O331" i="2"/>
  <c r="L330" i="2"/>
  <c r="M330" i="2" s="1"/>
  <c r="L328" i="2"/>
  <c r="M328" i="2" s="1"/>
  <c r="N328" i="2"/>
  <c r="L327" i="2"/>
  <c r="M327" i="2" s="1"/>
  <c r="O327" i="2"/>
  <c r="L326" i="2"/>
  <c r="M326" i="2" s="1"/>
  <c r="O326" i="2"/>
  <c r="L325" i="2"/>
  <c r="M325" i="2" s="1"/>
  <c r="L319" i="2"/>
  <c r="M319" i="2" s="1"/>
  <c r="O319" i="2"/>
  <c r="L318" i="2"/>
  <c r="M318" i="2" s="1"/>
  <c r="O318" i="2"/>
  <c r="L317" i="2"/>
  <c r="M317" i="2" s="1"/>
  <c r="O317" i="2"/>
  <c r="L316" i="2"/>
  <c r="M316" i="2" s="1"/>
  <c r="L315" i="2"/>
  <c r="M315" i="2" s="1"/>
  <c r="N315" i="2"/>
  <c r="L314" i="2"/>
  <c r="M314" i="2" s="1"/>
  <c r="O314" i="2"/>
  <c r="L313" i="2"/>
  <c r="M313" i="2" s="1"/>
  <c r="O313" i="2"/>
  <c r="L312" i="2"/>
  <c r="M312" i="2" s="1"/>
  <c r="L311" i="2"/>
  <c r="M311" i="2" s="1"/>
  <c r="N311" i="2"/>
  <c r="L310" i="2"/>
  <c r="M310" i="2" s="1"/>
  <c r="O310" i="2"/>
  <c r="L309" i="2"/>
  <c r="M309" i="2" s="1"/>
  <c r="O309" i="2"/>
  <c r="L305" i="2"/>
  <c r="M305" i="2" s="1"/>
  <c r="L303" i="2"/>
  <c r="M303" i="2" s="1"/>
  <c r="O303" i="2"/>
  <c r="L302" i="2"/>
  <c r="M302" i="2" s="1"/>
  <c r="L301" i="2"/>
  <c r="M301" i="2" s="1"/>
  <c r="O301" i="2"/>
  <c r="L300" i="2"/>
  <c r="M300" i="2" s="1"/>
  <c r="O300" i="2"/>
  <c r="L299" i="2"/>
  <c r="M299" i="2" s="1"/>
  <c r="O299" i="2"/>
  <c r="L298" i="2"/>
  <c r="M298" i="2" s="1"/>
  <c r="L297" i="2"/>
  <c r="M297" i="2" s="1"/>
  <c r="O297" i="2"/>
  <c r="L296" i="2"/>
  <c r="M296" i="2" s="1"/>
  <c r="O296" i="2"/>
  <c r="L295" i="2"/>
  <c r="M295" i="2" s="1"/>
  <c r="L294" i="2"/>
  <c r="M294" i="2" s="1"/>
  <c r="O294" i="2"/>
  <c r="L293" i="2"/>
  <c r="M293" i="2" s="1"/>
  <c r="O293" i="2"/>
  <c r="L292" i="2"/>
  <c r="M292" i="2" s="1"/>
  <c r="O292" i="2"/>
  <c r="L291" i="2"/>
  <c r="M291" i="2" s="1"/>
  <c r="L286" i="2"/>
  <c r="M286" i="2" s="1"/>
  <c r="N286" i="2"/>
  <c r="L285" i="2"/>
  <c r="M285" i="2" s="1"/>
  <c r="O285" i="2"/>
  <c r="L284" i="2"/>
  <c r="M284" i="2" s="1"/>
  <c r="O284" i="2"/>
  <c r="L283" i="2"/>
  <c r="M283" i="2" s="1"/>
  <c r="L281" i="2"/>
  <c r="M281" i="2" s="1"/>
  <c r="O281" i="2"/>
  <c r="L280" i="2"/>
  <c r="M280" i="2" s="1"/>
  <c r="O280" i="2"/>
  <c r="L279" i="2"/>
  <c r="M279" i="2" s="1"/>
  <c r="O279" i="2"/>
  <c r="L278" i="2"/>
  <c r="M278" i="2" s="1"/>
  <c r="L277" i="2"/>
  <c r="M277" i="2" s="1"/>
  <c r="L276" i="2"/>
  <c r="M276" i="2" s="1"/>
  <c r="O276" i="2"/>
  <c r="L275" i="2"/>
  <c r="M275" i="2" s="1"/>
  <c r="O275" i="2"/>
  <c r="L274" i="2"/>
  <c r="M274" i="2" s="1"/>
  <c r="L266" i="2"/>
  <c r="M266" i="2" s="1"/>
  <c r="N266" i="2"/>
  <c r="L265" i="2"/>
  <c r="M265" i="2" s="1"/>
  <c r="O265" i="2"/>
  <c r="L264" i="2"/>
  <c r="M264" i="2" s="1"/>
  <c r="O264" i="2"/>
  <c r="L261" i="2"/>
  <c r="M261" i="2" s="1"/>
  <c r="L260" i="2"/>
  <c r="M260" i="2" s="1"/>
  <c r="O260" i="2"/>
  <c r="L259" i="2"/>
  <c r="M259" i="2" s="1"/>
  <c r="N259" i="2"/>
  <c r="L258" i="2"/>
  <c r="M258" i="2" s="1"/>
  <c r="O258" i="2"/>
  <c r="L257" i="2"/>
  <c r="M257" i="2" s="1"/>
  <c r="L256" i="2"/>
  <c r="M256" i="2" s="1"/>
  <c r="O256" i="2"/>
  <c r="L255" i="2"/>
  <c r="M255" i="2" s="1"/>
  <c r="O255" i="2"/>
  <c r="L254" i="2"/>
  <c r="M254" i="2" s="1"/>
  <c r="L253" i="2"/>
  <c r="M253" i="2" s="1"/>
  <c r="N253" i="2"/>
  <c r="L252" i="2"/>
  <c r="M252" i="2" s="1"/>
  <c r="O252" i="2"/>
  <c r="L251" i="2"/>
  <c r="M251" i="2" s="1"/>
  <c r="L250" i="2"/>
  <c r="M250" i="2" s="1"/>
  <c r="O250" i="2"/>
  <c r="L249" i="2"/>
  <c r="M249" i="2" s="1"/>
  <c r="O249" i="2"/>
  <c r="L248" i="2"/>
  <c r="M248" i="2" s="1"/>
  <c r="O248" i="2"/>
  <c r="L247" i="2"/>
  <c r="M247" i="2" s="1"/>
  <c r="L246" i="2"/>
  <c r="M246" i="2" s="1"/>
  <c r="N246" i="2"/>
  <c r="L245" i="2"/>
  <c r="M245" i="2" s="1"/>
  <c r="O245" i="2"/>
  <c r="L244" i="2"/>
  <c r="M244" i="2" s="1"/>
  <c r="O244" i="2"/>
  <c r="L243" i="2"/>
  <c r="M243" i="2" s="1"/>
  <c r="L242" i="2"/>
  <c r="M242" i="2" s="1"/>
  <c r="O242" i="2"/>
  <c r="L241" i="2"/>
  <c r="M241" i="2" s="1"/>
  <c r="O241" i="2"/>
  <c r="L240" i="2"/>
  <c r="M240" i="2" s="1"/>
  <c r="O240" i="2"/>
  <c r="L239" i="2"/>
  <c r="M239" i="2" s="1"/>
  <c r="O239" i="2"/>
  <c r="L238" i="2"/>
  <c r="M238" i="2" s="1"/>
  <c r="O238" i="2"/>
  <c r="L237" i="2"/>
  <c r="M237" i="2" s="1"/>
  <c r="O237" i="2"/>
  <c r="L236" i="2"/>
  <c r="M236" i="2" s="1"/>
  <c r="L235" i="2"/>
  <c r="M235" i="2" s="1"/>
  <c r="O235" i="2"/>
  <c r="L234" i="2"/>
  <c r="M234" i="2" s="1"/>
  <c r="O234" i="2"/>
  <c r="L233" i="2"/>
  <c r="M233" i="2" s="1"/>
  <c r="O233" i="2"/>
  <c r="L232" i="2"/>
  <c r="M232" i="2" s="1"/>
  <c r="L231" i="2"/>
  <c r="M231" i="2" s="1"/>
  <c r="O231" i="2"/>
  <c r="L230" i="2"/>
  <c r="M230" i="2" s="1"/>
  <c r="N230" i="2"/>
  <c r="L229" i="2"/>
  <c r="M229" i="2" s="1"/>
  <c r="O229" i="2"/>
  <c r="L228" i="2"/>
  <c r="M228" i="2" s="1"/>
  <c r="L227" i="2"/>
  <c r="M227" i="2" s="1"/>
  <c r="O227" i="2"/>
  <c r="L226" i="2"/>
  <c r="M226" i="2" s="1"/>
  <c r="O226" i="2"/>
  <c r="L225" i="2"/>
  <c r="M225" i="2" s="1"/>
  <c r="O225" i="2"/>
  <c r="L224" i="2"/>
  <c r="M224" i="2" s="1"/>
  <c r="L223" i="2"/>
  <c r="M223" i="2" s="1"/>
  <c r="N223" i="2"/>
  <c r="L222" i="2"/>
  <c r="M222" i="2" s="1"/>
  <c r="N222" i="2"/>
  <c r="L221" i="2"/>
  <c r="M221" i="2" s="1"/>
  <c r="O221" i="2"/>
  <c r="L219" i="2"/>
  <c r="M219" i="2" s="1"/>
  <c r="O219" i="2"/>
  <c r="L218" i="2"/>
  <c r="M218" i="2" s="1"/>
  <c r="N218" i="2"/>
  <c r="L217" i="2"/>
  <c r="M217" i="2" s="1"/>
  <c r="O217" i="2"/>
  <c r="L216" i="2"/>
  <c r="M216" i="2" s="1"/>
  <c r="L215" i="2"/>
  <c r="M215" i="2" s="1"/>
  <c r="N215" i="2"/>
  <c r="L214" i="2"/>
  <c r="M214" i="2" s="1"/>
  <c r="O214" i="2"/>
  <c r="L213" i="2"/>
  <c r="M213" i="2" s="1"/>
  <c r="O213" i="2"/>
  <c r="L212" i="2"/>
  <c r="M212" i="2" s="1"/>
  <c r="L211" i="2"/>
  <c r="M211" i="2" s="1"/>
  <c r="O211" i="2"/>
  <c r="L210" i="2"/>
  <c r="M210" i="2" s="1"/>
  <c r="O210" i="2"/>
  <c r="L209" i="2"/>
  <c r="M209" i="2" s="1"/>
  <c r="L208" i="2"/>
  <c r="M208" i="2" s="1"/>
  <c r="O208" i="2"/>
  <c r="L207" i="2"/>
  <c r="M207" i="2" s="1"/>
  <c r="O207" i="2"/>
  <c r="L206" i="2"/>
  <c r="M206" i="2" s="1"/>
  <c r="O206" i="2"/>
  <c r="L205" i="2"/>
  <c r="M205" i="2" s="1"/>
  <c r="L204" i="2"/>
  <c r="M204" i="2" s="1"/>
  <c r="N204" i="2"/>
  <c r="L203" i="2"/>
  <c r="M203" i="2" s="1"/>
  <c r="O203" i="2"/>
  <c r="L202" i="2"/>
  <c r="M202" i="2" s="1"/>
  <c r="O202" i="2"/>
  <c r="L201" i="2"/>
  <c r="M201" i="2" s="1"/>
  <c r="L200" i="2"/>
  <c r="M200" i="2" s="1"/>
  <c r="O200" i="2"/>
  <c r="L199" i="2"/>
  <c r="M199" i="2" s="1"/>
  <c r="N199" i="2"/>
  <c r="L198" i="2"/>
  <c r="M198" i="2" s="1"/>
  <c r="O198" i="2"/>
  <c r="L197" i="2"/>
  <c r="M197" i="2" s="1"/>
  <c r="L196" i="2"/>
  <c r="M196" i="2" s="1"/>
  <c r="O196" i="2"/>
  <c r="L195" i="2"/>
  <c r="M195" i="2" s="1"/>
  <c r="O195" i="2"/>
  <c r="L194" i="2"/>
  <c r="M194" i="2" s="1"/>
  <c r="O194" i="2"/>
  <c r="L193" i="2"/>
  <c r="M193" i="2" s="1"/>
  <c r="L192" i="2"/>
  <c r="M192" i="2" s="1"/>
  <c r="N192" i="2"/>
  <c r="L191" i="2"/>
  <c r="M191" i="2" s="1"/>
  <c r="N191" i="2"/>
  <c r="L190" i="2"/>
  <c r="M190" i="2" s="1"/>
  <c r="O190" i="2"/>
  <c r="L186" i="2"/>
  <c r="M186" i="2" s="1"/>
  <c r="L185" i="2"/>
  <c r="M185" i="2" s="1"/>
  <c r="O185" i="2"/>
  <c r="L184" i="2"/>
  <c r="M184" i="2" s="1"/>
  <c r="O184" i="2"/>
  <c r="L145" i="2"/>
  <c r="M145" i="2" s="1"/>
  <c r="N145" i="2"/>
  <c r="L144" i="2"/>
  <c r="M144" i="2" s="1"/>
  <c r="N144" i="2"/>
  <c r="L143" i="2"/>
  <c r="M143" i="2" s="1"/>
  <c r="O143" i="2"/>
  <c r="L142" i="2"/>
  <c r="M142" i="2" s="1"/>
  <c r="O142" i="2"/>
  <c r="L141" i="2"/>
  <c r="M141" i="2" s="1"/>
  <c r="O141" i="2"/>
  <c r="L140" i="2"/>
  <c r="M140" i="2" s="1"/>
  <c r="O140" i="2"/>
  <c r="L137" i="2"/>
  <c r="M137" i="2" s="1"/>
  <c r="O137" i="2"/>
  <c r="L136" i="2"/>
  <c r="M136" i="2" s="1"/>
  <c r="O136" i="2"/>
  <c r="L135" i="2"/>
  <c r="M135" i="2" s="1"/>
  <c r="O135" i="2"/>
  <c r="L134" i="2"/>
  <c r="M134" i="2" s="1"/>
  <c r="O134" i="2"/>
  <c r="L133" i="2"/>
  <c r="M133" i="2" s="1"/>
  <c r="O133" i="2"/>
  <c r="L132" i="2"/>
  <c r="M132" i="2" s="1"/>
  <c r="N132" i="2"/>
  <c r="L131" i="2"/>
  <c r="M131" i="2" s="1"/>
  <c r="O131" i="2"/>
  <c r="L130" i="2"/>
  <c r="M130" i="2" s="1"/>
  <c r="O130" i="2"/>
  <c r="L126" i="2"/>
  <c r="M126" i="2" s="1"/>
  <c r="O126" i="2"/>
  <c r="L125" i="2"/>
  <c r="M125" i="2" s="1"/>
  <c r="O125" i="2"/>
  <c r="L124" i="2"/>
  <c r="M124" i="2" s="1"/>
  <c r="O124" i="2"/>
  <c r="L123" i="2"/>
  <c r="M123" i="2" s="1"/>
  <c r="O123" i="2"/>
  <c r="L122" i="2"/>
  <c r="M122" i="2" s="1"/>
  <c r="O122" i="2"/>
  <c r="L121" i="2"/>
  <c r="M121" i="2" s="1"/>
  <c r="O121" i="2"/>
  <c r="L120" i="2"/>
  <c r="M120" i="2" s="1"/>
  <c r="O120" i="2"/>
  <c r="L119" i="2"/>
  <c r="M119" i="2" s="1"/>
  <c r="O119" i="2"/>
  <c r="L118" i="2"/>
  <c r="M118" i="2" s="1"/>
  <c r="O118" i="2"/>
  <c r="L117" i="2"/>
  <c r="M117" i="2" s="1"/>
  <c r="N117" i="2"/>
  <c r="L116" i="2"/>
  <c r="M116" i="2" s="1"/>
  <c r="O116" i="2"/>
  <c r="L115" i="2"/>
  <c r="M115" i="2" s="1"/>
  <c r="O115" i="2"/>
  <c r="L114" i="2"/>
  <c r="M114" i="2" s="1"/>
  <c r="O114" i="2"/>
  <c r="L113" i="2"/>
  <c r="M113" i="2" s="1"/>
  <c r="O113" i="2"/>
  <c r="L112" i="2"/>
  <c r="M112" i="2" s="1"/>
  <c r="O112" i="2"/>
  <c r="L111" i="2"/>
  <c r="M111" i="2" s="1"/>
  <c r="O111" i="2"/>
  <c r="L110" i="2"/>
  <c r="M110" i="2" s="1"/>
  <c r="O110" i="2"/>
  <c r="L109" i="2"/>
  <c r="M109" i="2" s="1"/>
  <c r="O109" i="2"/>
  <c r="L108" i="2"/>
  <c r="M108" i="2" s="1"/>
  <c r="N108" i="2"/>
  <c r="L107" i="2"/>
  <c r="M107" i="2" s="1"/>
  <c r="O107" i="2"/>
  <c r="L106" i="2"/>
  <c r="M106" i="2" s="1"/>
  <c r="O106" i="2"/>
  <c r="L105" i="2"/>
  <c r="M105" i="2" s="1"/>
  <c r="O105" i="2"/>
  <c r="L104" i="2"/>
  <c r="M104" i="2" s="1"/>
  <c r="N104" i="2"/>
  <c r="L103" i="2"/>
  <c r="M103" i="2" s="1"/>
  <c r="N103" i="2"/>
  <c r="L102" i="2"/>
  <c r="M102" i="2" s="1"/>
  <c r="O102" i="2"/>
  <c r="L101" i="2"/>
  <c r="M101" i="2" s="1"/>
  <c r="O101" i="2"/>
  <c r="L100" i="2"/>
  <c r="M100" i="2" s="1"/>
  <c r="O100" i="2"/>
  <c r="L99" i="2"/>
  <c r="M99" i="2" s="1"/>
  <c r="O99" i="2"/>
  <c r="L98" i="2"/>
  <c r="M98" i="2" s="1"/>
  <c r="O98" i="2"/>
  <c r="L97" i="2"/>
  <c r="M97" i="2" s="1"/>
  <c r="O97" i="2"/>
  <c r="L96" i="2"/>
  <c r="M96" i="2" s="1"/>
  <c r="N96" i="2"/>
  <c r="L95" i="2"/>
  <c r="M95" i="2" s="1"/>
  <c r="N95" i="2"/>
  <c r="L94" i="2"/>
  <c r="M94" i="2" s="1"/>
  <c r="O94" i="2"/>
  <c r="L93" i="2"/>
  <c r="M93" i="2" s="1"/>
  <c r="O93" i="2"/>
  <c r="L92" i="2"/>
  <c r="M92" i="2" s="1"/>
  <c r="O92" i="2"/>
  <c r="L91" i="2"/>
  <c r="M91" i="2" s="1"/>
  <c r="O91" i="2"/>
  <c r="L90" i="2"/>
  <c r="M90" i="2" s="1"/>
  <c r="O90" i="2"/>
  <c r="L89" i="2"/>
  <c r="M89" i="2" s="1"/>
  <c r="O89" i="2"/>
  <c r="L88" i="2"/>
  <c r="M88" i="2" s="1"/>
  <c r="O88" i="2"/>
  <c r="L87" i="2"/>
  <c r="M87" i="2" s="1"/>
  <c r="O87" i="2"/>
  <c r="L86" i="2"/>
  <c r="M86" i="2" s="1"/>
  <c r="O86" i="2"/>
  <c r="L85" i="2"/>
  <c r="M85" i="2" s="1"/>
  <c r="O85" i="2"/>
  <c r="L84" i="2"/>
  <c r="M84" i="2" s="1"/>
  <c r="O84" i="2"/>
  <c r="L83" i="2"/>
  <c r="M83" i="2" s="1"/>
  <c r="O83" i="2"/>
  <c r="L82" i="2"/>
  <c r="M82" i="2" s="1"/>
  <c r="O82" i="2"/>
  <c r="L79" i="2"/>
  <c r="M79" i="2" s="1"/>
  <c r="O79" i="2"/>
  <c r="L78" i="2"/>
  <c r="M78" i="2" s="1"/>
  <c r="O78" i="2"/>
  <c r="L77" i="2"/>
  <c r="M77" i="2" s="1"/>
  <c r="O77" i="2"/>
  <c r="L76" i="2"/>
  <c r="M76" i="2" s="1"/>
  <c r="O76" i="2"/>
  <c r="L75" i="2"/>
  <c r="M75" i="2" s="1"/>
  <c r="N75" i="2"/>
  <c r="L74" i="2"/>
  <c r="M74" i="2" s="1"/>
  <c r="N74" i="2"/>
  <c r="L73" i="2"/>
  <c r="M73" i="2" s="1"/>
  <c r="O73" i="2"/>
  <c r="L72" i="2"/>
  <c r="M72" i="2" s="1"/>
  <c r="O72" i="2"/>
  <c r="L71" i="2"/>
  <c r="M71" i="2" s="1"/>
  <c r="O71" i="2"/>
  <c r="L70" i="2"/>
  <c r="M70" i="2" s="1"/>
  <c r="O70" i="2"/>
  <c r="L68" i="2"/>
  <c r="M68" i="2" s="1"/>
  <c r="O68" i="2"/>
  <c r="L66" i="2"/>
  <c r="M66" i="2" s="1"/>
  <c r="O66" i="2"/>
  <c r="L64" i="2"/>
  <c r="M64" i="2" s="1"/>
  <c r="N64" i="2"/>
  <c r="L63" i="2"/>
  <c r="M63" i="2" s="1"/>
  <c r="N63" i="2"/>
  <c r="L62" i="2"/>
  <c r="M62" i="2" s="1"/>
  <c r="O62" i="2"/>
  <c r="L61" i="2"/>
  <c r="M61" i="2" s="1"/>
  <c r="O61" i="2"/>
  <c r="L60" i="2"/>
  <c r="M60" i="2" s="1"/>
  <c r="O60" i="2"/>
  <c r="L59" i="2"/>
  <c r="M59" i="2" s="1"/>
  <c r="N59" i="2"/>
  <c r="L58" i="2"/>
  <c r="M58" i="2" s="1"/>
  <c r="O58" i="2"/>
  <c r="L57" i="2"/>
  <c r="M57" i="2" s="1"/>
  <c r="O57" i="2"/>
  <c r="L56" i="2"/>
  <c r="M56" i="2" s="1"/>
  <c r="N56" i="2"/>
  <c r="L55" i="2"/>
  <c r="M55" i="2" s="1"/>
  <c r="O55" i="2"/>
  <c r="L54" i="2"/>
  <c r="M54" i="2" s="1"/>
  <c r="O54" i="2"/>
  <c r="L53" i="2"/>
  <c r="M53" i="2" s="1"/>
  <c r="O53" i="2"/>
  <c r="L52" i="2"/>
  <c r="M52" i="2" s="1"/>
  <c r="O52" i="2"/>
  <c r="L51" i="2"/>
  <c r="M51" i="2" s="1"/>
  <c r="N51" i="2"/>
  <c r="N50" i="2"/>
  <c r="L50" i="2"/>
  <c r="M50" i="2" s="1"/>
  <c r="O50" i="2"/>
  <c r="N49" i="2"/>
  <c r="L49" i="2"/>
  <c r="M49" i="2" s="1"/>
  <c r="O49" i="2"/>
  <c r="O47" i="2"/>
  <c r="N47" i="2"/>
  <c r="L47" i="2"/>
  <c r="M47" i="2" s="1"/>
  <c r="L46" i="2"/>
  <c r="M46" i="2" s="1"/>
  <c r="N46" i="2"/>
  <c r="L45" i="2"/>
  <c r="M45" i="2" s="1"/>
  <c r="O45" i="2"/>
  <c r="L44" i="2"/>
  <c r="M44" i="2" s="1"/>
  <c r="O44" i="2"/>
  <c r="L43" i="2"/>
  <c r="M43" i="2" s="1"/>
  <c r="N43" i="2"/>
  <c r="L42" i="2"/>
  <c r="M42" i="2" s="1"/>
  <c r="N42" i="2"/>
  <c r="L41" i="2"/>
  <c r="M41" i="2" s="1"/>
  <c r="O41" i="2"/>
  <c r="L40" i="2"/>
  <c r="M40" i="2" s="1"/>
  <c r="O40" i="2"/>
  <c r="L39" i="2"/>
  <c r="M39" i="2" s="1"/>
  <c r="O39" i="2"/>
  <c r="L38" i="2"/>
  <c r="M38" i="2" s="1"/>
  <c r="N38" i="2"/>
  <c r="L37" i="2"/>
  <c r="M37" i="2" s="1"/>
  <c r="O37" i="2"/>
  <c r="L36" i="2"/>
  <c r="M36" i="2" s="1"/>
  <c r="O36" i="2"/>
  <c r="L35" i="2"/>
  <c r="M35" i="2" s="1"/>
  <c r="O35" i="2"/>
  <c r="L34" i="2"/>
  <c r="M34" i="2" s="1"/>
  <c r="N34" i="2"/>
  <c r="L33" i="2"/>
  <c r="M33" i="2" s="1"/>
  <c r="O33" i="2"/>
  <c r="L32" i="2"/>
  <c r="M32" i="2" s="1"/>
  <c r="O32" i="2"/>
  <c r="L31" i="2"/>
  <c r="M31" i="2" s="1"/>
  <c r="O31" i="2"/>
  <c r="L30" i="2"/>
  <c r="M30" i="2" s="1"/>
  <c r="N30" i="2"/>
  <c r="L29" i="2"/>
  <c r="M29" i="2" s="1"/>
  <c r="N29" i="2"/>
  <c r="L28" i="2"/>
  <c r="O28" i="2"/>
  <c r="L27" i="2"/>
  <c r="O27" i="2"/>
  <c r="L25" i="2"/>
  <c r="M25" i="2" s="1"/>
  <c r="N25" i="2"/>
  <c r="L24" i="2"/>
  <c r="M24" i="2" s="1"/>
  <c r="O24" i="2"/>
  <c r="L21" i="2"/>
  <c r="M21" i="2" s="1"/>
  <c r="O21" i="2"/>
  <c r="L20" i="2"/>
  <c r="M20" i="2" s="1"/>
  <c r="O20" i="2"/>
  <c r="L19" i="2"/>
  <c r="M19" i="2" s="1"/>
  <c r="O19" i="2"/>
  <c r="L18" i="2"/>
  <c r="M18" i="2" s="1"/>
  <c r="O18" i="2"/>
  <c r="L17" i="2"/>
  <c r="M17" i="2" s="1"/>
  <c r="N17" i="2"/>
  <c r="L16" i="2"/>
  <c r="M16" i="2" s="1"/>
  <c r="O16" i="2"/>
  <c r="L15" i="2"/>
  <c r="M15" i="2" s="1"/>
  <c r="O15" i="2"/>
  <c r="L12" i="2"/>
  <c r="N12" i="2"/>
  <c r="L11" i="2"/>
  <c r="M11" i="2" s="1"/>
  <c r="O11" i="2"/>
  <c r="L10" i="2"/>
  <c r="M10" i="2" s="1"/>
  <c r="O10" i="2"/>
  <c r="L9" i="2"/>
  <c r="M9" i="2" s="1"/>
  <c r="N9" i="2"/>
  <c r="L8" i="2"/>
  <c r="M8" i="2" s="1"/>
  <c r="O8" i="2"/>
  <c r="L7" i="2"/>
  <c r="M7" i="2" s="1"/>
  <c r="O7" i="2"/>
  <c r="N277" i="2" l="1"/>
  <c r="O277" i="2"/>
  <c r="M12" i="2"/>
  <c r="L1150" i="2"/>
  <c r="N227" i="2"/>
  <c r="O246" i="2"/>
  <c r="N407" i="2"/>
  <c r="N411" i="2"/>
  <c r="N86" i="2"/>
  <c r="N70" i="2"/>
  <c r="N238" i="2"/>
  <c r="N244" i="2"/>
  <c r="O56" i="2"/>
  <c r="N326" i="2"/>
  <c r="N292" i="2"/>
  <c r="O46" i="2"/>
  <c r="N397" i="2"/>
  <c r="N408" i="2"/>
  <c r="O414" i="2"/>
  <c r="O43" i="2"/>
  <c r="N88" i="2"/>
  <c r="N91" i="2"/>
  <c r="N418" i="2"/>
  <c r="O29" i="2"/>
  <c r="N140" i="2"/>
  <c r="N280" i="2"/>
  <c r="N310" i="2"/>
  <c r="N383" i="2"/>
  <c r="N430" i="2"/>
  <c r="N136" i="2"/>
  <c r="O223" i="2"/>
  <c r="O230" i="2"/>
  <c r="N419" i="2"/>
  <c r="O25" i="2"/>
  <c r="N37" i="2"/>
  <c r="O51" i="2"/>
  <c r="N61" i="2"/>
  <c r="N78" i="2"/>
  <c r="N337" i="2"/>
  <c r="N427" i="2"/>
  <c r="N434" i="2"/>
  <c r="O38" i="2"/>
  <c r="N58" i="2"/>
  <c r="N249" i="2"/>
  <c r="N301" i="2"/>
  <c r="N52" i="2"/>
  <c r="N68" i="2"/>
  <c r="N72" i="2"/>
  <c r="N102" i="2"/>
  <c r="N208" i="2"/>
  <c r="N358" i="2"/>
  <c r="N435" i="2"/>
  <c r="N124" i="2"/>
  <c r="N115" i="2"/>
  <c r="N415" i="2"/>
  <c r="N206" i="2"/>
  <c r="O191" i="2"/>
  <c r="N217" i="2"/>
  <c r="N211" i="2"/>
  <c r="N207" i="2"/>
  <c r="N196" i="2"/>
  <c r="O145" i="2"/>
  <c r="N121" i="2"/>
  <c r="N120" i="2"/>
  <c r="N53" i="2"/>
  <c r="N113" i="2"/>
  <c r="N275" i="2"/>
  <c r="O204" i="2"/>
  <c r="O218" i="2"/>
  <c r="O311" i="2"/>
  <c r="O59" i="2"/>
  <c r="N54" i="2"/>
  <c r="O108" i="2"/>
  <c r="N114" i="2"/>
  <c r="O117" i="2"/>
  <c r="N184" i="2"/>
  <c r="N239" i="2"/>
  <c r="N241" i="2"/>
  <c r="N256" i="2"/>
  <c r="O286" i="2"/>
  <c r="N293" i="2"/>
  <c r="O132" i="2"/>
  <c r="N7" i="2"/>
  <c r="N15" i="2"/>
  <c r="N18" i="2"/>
  <c r="N82" i="2"/>
  <c r="N85" i="2"/>
  <c r="N112" i="2"/>
  <c r="N130" i="2"/>
  <c r="N237" i="2"/>
  <c r="N248" i="2"/>
  <c r="O266" i="2"/>
  <c r="N276" i="2"/>
  <c r="N362" i="2"/>
  <c r="N422" i="2"/>
  <c r="N84" i="2"/>
  <c r="O215" i="2"/>
  <c r="O9" i="2"/>
  <c r="N41" i="2"/>
  <c r="N99" i="2"/>
  <c r="N100" i="2"/>
  <c r="N98" i="2"/>
  <c r="N101" i="2"/>
  <c r="O104" i="2"/>
  <c r="O95" i="2"/>
  <c r="N92" i="2"/>
  <c r="N87" i="2"/>
  <c r="N77" i="2"/>
  <c r="O75" i="2"/>
  <c r="N73" i="2"/>
  <c r="N71" i="2"/>
  <c r="O63" i="2"/>
  <c r="N60" i="2"/>
  <c r="N33" i="2"/>
  <c r="N19" i="2"/>
  <c r="N24" i="2"/>
  <c r="O42" i="2"/>
  <c r="N55" i="2"/>
  <c r="N62" i="2"/>
  <c r="O64" i="2"/>
  <c r="O74" i="2"/>
  <c r="N79" i="2"/>
  <c r="N89" i="2"/>
  <c r="N94" i="2"/>
  <c r="O96" i="2"/>
  <c r="O103" i="2"/>
  <c r="O144" i="2"/>
  <c r="O192" i="2"/>
  <c r="O199" i="2"/>
  <c r="N213" i="2"/>
  <c r="O222" i="2"/>
  <c r="N235" i="2"/>
  <c r="O253" i="2"/>
  <c r="O259" i="2"/>
  <c r="N284" i="2"/>
  <c r="N313" i="2"/>
  <c r="O315" i="2"/>
  <c r="N331" i="2"/>
  <c r="N348" i="2"/>
  <c r="N396" i="2"/>
  <c r="N413" i="2"/>
  <c r="N431" i="2"/>
  <c r="N394" i="2"/>
  <c r="N403" i="2"/>
  <c r="N10" i="2"/>
  <c r="N11" i="2"/>
  <c r="O34" i="2"/>
  <c r="N45" i="2"/>
  <c r="N66" i="2"/>
  <c r="N90" i="2"/>
  <c r="N97" i="2"/>
  <c r="N126" i="2"/>
  <c r="N233" i="2"/>
  <c r="N297" i="2"/>
  <c r="N309" i="2"/>
  <c r="N314" i="2"/>
  <c r="O328" i="2"/>
  <c r="N333" i="2"/>
  <c r="N426" i="2"/>
  <c r="N423" i="2"/>
  <c r="N16" i="2"/>
  <c r="O30" i="2"/>
  <c r="N44" i="2"/>
  <c r="N83" i="2"/>
  <c r="N105" i="2"/>
  <c r="N119" i="2"/>
  <c r="N202" i="2"/>
  <c r="N264" i="2"/>
  <c r="N318" i="2"/>
  <c r="N334" i="2"/>
  <c r="O364" i="2"/>
  <c r="N359" i="2"/>
  <c r="N401" i="2"/>
  <c r="N404" i="2"/>
  <c r="N417" i="2"/>
  <c r="N433" i="2"/>
  <c r="N357" i="2"/>
  <c r="N363" i="2"/>
  <c r="O381" i="2"/>
  <c r="N384" i="2"/>
  <c r="N399" i="2"/>
  <c r="N409" i="2"/>
  <c r="N412" i="2"/>
  <c r="N345" i="2"/>
  <c r="O349" i="2"/>
  <c r="N377" i="2"/>
  <c r="N391" i="2"/>
  <c r="N395" i="2"/>
  <c r="N400" i="2"/>
  <c r="N405" i="2"/>
  <c r="N421" i="2"/>
  <c r="N429" i="2"/>
  <c r="N368" i="2"/>
  <c r="O388" i="2"/>
  <c r="N110" i="2"/>
  <c r="N134" i="2"/>
  <c r="N194" i="2"/>
  <c r="N225" i="2"/>
  <c r="N255" i="2"/>
  <c r="N299" i="2"/>
  <c r="N343" i="2"/>
  <c r="N111" i="2"/>
  <c r="N125" i="2"/>
  <c r="N135" i="2"/>
  <c r="N137" i="2"/>
  <c r="N143" i="2"/>
  <c r="N190" i="2"/>
  <c r="N195" i="2"/>
  <c r="N221" i="2"/>
  <c r="N226" i="2"/>
  <c r="N242" i="2"/>
  <c r="N252" i="2"/>
  <c r="N281" i="2"/>
  <c r="N296" i="2"/>
  <c r="N300" i="2"/>
  <c r="N319" i="2"/>
  <c r="N336" i="2"/>
  <c r="N344" i="2"/>
  <c r="N373" i="2"/>
  <c r="N390" i="2"/>
  <c r="N109" i="2"/>
  <c r="N116" i="2"/>
  <c r="N118" i="2"/>
  <c r="N123" i="2"/>
  <c r="N200" i="2"/>
  <c r="N210" i="2"/>
  <c r="N214" i="2"/>
  <c r="N231" i="2"/>
  <c r="N240" i="2"/>
  <c r="N245" i="2"/>
  <c r="N260" i="2"/>
  <c r="N279" i="2"/>
  <c r="N285" i="2"/>
  <c r="N303" i="2"/>
  <c r="N317" i="2"/>
  <c r="N327" i="2"/>
  <c r="N350" i="2"/>
  <c r="N367" i="2"/>
  <c r="N379" i="2"/>
  <c r="N107" i="2"/>
  <c r="N131" i="2"/>
  <c r="N133" i="2"/>
  <c r="N141" i="2"/>
  <c r="N185" i="2"/>
  <c r="N198" i="2"/>
  <c r="N203" i="2"/>
  <c r="N219" i="2"/>
  <c r="N229" i="2"/>
  <c r="N234" i="2"/>
  <c r="N250" i="2"/>
  <c r="N258" i="2"/>
  <c r="N265" i="2"/>
  <c r="N294" i="2"/>
  <c r="O224" i="2"/>
  <c r="N224" i="2"/>
  <c r="O420" i="2"/>
  <c r="N420" i="2"/>
  <c r="O243" i="2"/>
  <c r="N243" i="2"/>
  <c r="O325" i="2"/>
  <c r="N325" i="2"/>
  <c r="O375" i="2"/>
  <c r="N375" i="2"/>
  <c r="O232" i="2"/>
  <c r="N232" i="2"/>
  <c r="O261" i="2"/>
  <c r="N261" i="2"/>
  <c r="O305" i="2"/>
  <c r="N305" i="2"/>
  <c r="O351" i="2"/>
  <c r="N351" i="2"/>
  <c r="O410" i="2"/>
  <c r="N410" i="2"/>
  <c r="N21" i="2"/>
  <c r="N28" i="2"/>
  <c r="N32" i="2"/>
  <c r="N36" i="2"/>
  <c r="N40" i="2"/>
  <c r="O186" i="2"/>
  <c r="N186" i="2"/>
  <c r="O251" i="2"/>
  <c r="N251" i="2"/>
  <c r="O295" i="2"/>
  <c r="N295" i="2"/>
  <c r="O335" i="2"/>
  <c r="N335" i="2"/>
  <c r="O389" i="2"/>
  <c r="N389" i="2"/>
  <c r="O254" i="2"/>
  <c r="N254" i="2"/>
  <c r="O201" i="2"/>
  <c r="N201" i="2"/>
  <c r="N57" i="2"/>
  <c r="N76" i="2"/>
  <c r="N93" i="2"/>
  <c r="N106" i="2"/>
  <c r="N122" i="2"/>
  <c r="N142" i="2"/>
  <c r="O209" i="2"/>
  <c r="N209" i="2"/>
  <c r="O278" i="2"/>
  <c r="N278" i="2"/>
  <c r="O316" i="2"/>
  <c r="N316" i="2"/>
  <c r="O365" i="2"/>
  <c r="N365" i="2"/>
  <c r="O416" i="2"/>
  <c r="N416" i="2"/>
  <c r="O425" i="2"/>
  <c r="N425" i="2"/>
  <c r="O432" i="2"/>
  <c r="N432" i="2"/>
  <c r="O298" i="2"/>
  <c r="N298" i="2"/>
  <c r="O428" i="2"/>
  <c r="N428" i="2"/>
  <c r="N8" i="2"/>
  <c r="O12" i="2"/>
  <c r="O17" i="2"/>
  <c r="N20" i="2"/>
  <c r="N27" i="2"/>
  <c r="N31" i="2"/>
  <c r="N35" i="2"/>
  <c r="N39" i="2"/>
  <c r="O197" i="2"/>
  <c r="N197" i="2"/>
  <c r="O228" i="2"/>
  <c r="N228" i="2"/>
  <c r="O257" i="2"/>
  <c r="N257" i="2"/>
  <c r="O302" i="2"/>
  <c r="N302" i="2"/>
  <c r="O346" i="2"/>
  <c r="N346" i="2"/>
  <c r="O398" i="2"/>
  <c r="N398" i="2"/>
  <c r="O216" i="2"/>
  <c r="N216" i="2"/>
  <c r="O247" i="2"/>
  <c r="N247" i="2"/>
  <c r="O291" i="2"/>
  <c r="N291" i="2"/>
  <c r="O330" i="2"/>
  <c r="N330" i="2"/>
  <c r="O382" i="2"/>
  <c r="N382" i="2"/>
  <c r="O406" i="2"/>
  <c r="N406" i="2"/>
  <c r="O193" i="2"/>
  <c r="N193" i="2"/>
  <c r="O212" i="2"/>
  <c r="N212" i="2"/>
  <c r="O283" i="2"/>
  <c r="N283" i="2"/>
  <c r="O402" i="2"/>
  <c r="N402" i="2"/>
  <c r="O205" i="2"/>
  <c r="N205" i="2"/>
  <c r="O236" i="2"/>
  <c r="N236" i="2"/>
  <c r="O274" i="2"/>
  <c r="N274" i="2"/>
  <c r="O312" i="2"/>
  <c r="N312" i="2"/>
  <c r="O361" i="2"/>
  <c r="N361" i="2"/>
  <c r="N1150" i="2" l="1"/>
</calcChain>
</file>

<file path=xl/sharedStrings.xml><?xml version="1.0" encoding="utf-8"?>
<sst xmlns="http://schemas.openxmlformats.org/spreadsheetml/2006/main" count="3891" uniqueCount="2292">
  <si>
    <t>Kód zboží</t>
  </si>
  <si>
    <t>BIO A/N</t>
  </si>
  <si>
    <t>Název</t>
  </si>
  <si>
    <t>Cena bez DPH</t>
  </si>
  <si>
    <t>v EUR bez DPH</t>
  </si>
  <si>
    <t>Cena s DPH</t>
  </si>
  <si>
    <t>Objednávka v kusech</t>
  </si>
  <si>
    <t>Počet ks v kartonu</t>
  </si>
  <si>
    <t>Objednávka v kartonech</t>
  </si>
  <si>
    <t>bez DPH</t>
  </si>
  <si>
    <t>Celkem v EUR</t>
  </si>
  <si>
    <t>Celkem s DPH</t>
  </si>
  <si>
    <t>Cena na obchodě</t>
  </si>
  <si>
    <t>Pro spočtení prodejní ceny s DPH zadejte svou přirážku v % zde:</t>
  </si>
  <si>
    <t>ODBĚRATEL:</t>
  </si>
  <si>
    <t>N</t>
  </si>
  <si>
    <t>Přírodní třtinový cukr SUROVÝ bio*nebio 500 g</t>
  </si>
  <si>
    <t>Přírodní třtinový cukr SUROVÝ bio*nebio 1 kg</t>
  </si>
  <si>
    <t>Přírodní třtinový cukr porcovaný bio*nebio 200 x 4 g</t>
  </si>
  <si>
    <t>Přírodní třtinový cukr DEMERARA bio*nebio 500 g</t>
  </si>
  <si>
    <t>Přírodní třtinový cukr MUSCOVADO bio*nebio 400 g</t>
  </si>
  <si>
    <t>Přírodní třtinový cukr MELASOVÝ bio*nebio 300 g</t>
  </si>
  <si>
    <t>Přírodní třtinový cukr MUSCOVADO bio*nebio 1000 g</t>
  </si>
  <si>
    <t>A</t>
  </si>
  <si>
    <t>Přírodní třtinový cukr NATURALA bio*nebio 400 g</t>
  </si>
  <si>
    <t>Kokosový cukr bio*nebio 300 g</t>
  </si>
  <si>
    <t>Sušená třtinová šťáva RAPADURA RAPUNZEL 500 g</t>
  </si>
  <si>
    <t>Sušená třtinová šťáva PANELA bio*nebio 300 g</t>
  </si>
  <si>
    <t>Pohankový med 500 g</t>
  </si>
  <si>
    <t>Květový med ze Železných hor bio*nebio 650 g</t>
  </si>
  <si>
    <t>Květový med ze Železných hor smíšený bio*nebio 650 g</t>
  </si>
  <si>
    <t>Květový med z Doupovských hor bio*nebio 500 g</t>
  </si>
  <si>
    <t>Pastový med z Doupovských hor bio*nebio 500 g</t>
  </si>
  <si>
    <t>Třtinová melasa nesířená bio*nebio 450 g</t>
  </si>
  <si>
    <t>Pšeničná mouka celozrnná hladká bio*nebio 1 kg</t>
  </si>
  <si>
    <t>Špaldová mouka hladká bio*nebio 1 kg</t>
  </si>
  <si>
    <t>Špaldová mouka celozrnná hladká bio*nebio 1 kg</t>
  </si>
  <si>
    <t>Žitná celozrnná mouka hladká bio*nebio 1 kg</t>
  </si>
  <si>
    <t>Javorový sirup 100% Grade C bio*nebio 250 ml</t>
  </si>
  <si>
    <t>Javorový sirup 100% Grade C bio*nebio 1 litr</t>
  </si>
  <si>
    <t>Javorový sirup 100% Grade A bio*nebio 250 ml</t>
  </si>
  <si>
    <t>Datlový sirup RAPUNZEL 250 g</t>
  </si>
  <si>
    <t>Kokosový sirup Maya Gold 250 ml (= 370 g)</t>
  </si>
  <si>
    <t>Sirup z agáve světlý bio*nebio 360 ml (= 490 g)</t>
  </si>
  <si>
    <t>Sirup z agáve tmavý Maya Gold 250 ml (= 350 g)</t>
  </si>
  <si>
    <t>Rýžový sirup bio*nebio 450 g</t>
  </si>
  <si>
    <t>Čekankový sirup bio*nebio 450 g</t>
  </si>
  <si>
    <t>Březové sladidlo bio*nebio 500 g</t>
  </si>
  <si>
    <t>Kukuřičné sladidlo bio*nebio 500 g</t>
  </si>
  <si>
    <t>Maca peruánská bio*nebio 150 g</t>
  </si>
  <si>
    <t>Chlorella tablety bio*nebio 100 g</t>
  </si>
  <si>
    <t>Spirulina tablety bio*nebio 100 g</t>
  </si>
  <si>
    <t>MOJE SUŠENKY javorové bio*nebio 130 g</t>
  </si>
  <si>
    <t>MOJE SUŠENKY kakaové s kokosem bio*nebio 130 g</t>
  </si>
  <si>
    <t>MOJE SUŠENKY čokoládové bio*nebio 130 g</t>
  </si>
  <si>
    <t>MOJE SUŠENKY kokosové bio*nebio 130 g</t>
  </si>
  <si>
    <t>Perníčky - celozrnné sušenky bio*nebio 130 g</t>
  </si>
  <si>
    <t>MELASKY - celozrnné sušenky s melasou bio*nebio 130 g</t>
  </si>
  <si>
    <t>KANABISKY - celozrnné sušenky bio*nebio 130 g</t>
  </si>
  <si>
    <t>Špaldové piškoty cukrářské Savoiardi  bio*nebio 200 g</t>
  </si>
  <si>
    <t>Špaldové piškoty cukrářské Savoiardi  bio*nebio 100 g</t>
  </si>
  <si>
    <t>Dětské špaldové piškoty bio*nebio 200 g</t>
  </si>
  <si>
    <t>Zázvorové dropsy RAPUNZEL 50 g</t>
  </si>
  <si>
    <t>Mátové dropsy RAPUNZEL 50 g</t>
  </si>
  <si>
    <t>Citrónové dropsy RAPUNZEL 50 g</t>
  </si>
  <si>
    <t>Šalvějové dropsy RAPUNZEL 50 g</t>
  </si>
  <si>
    <t>Žvýkačky Peppermint Hugo 9 g</t>
  </si>
  <si>
    <t>Žvýkačky Skořice Hugo 9 g</t>
  </si>
  <si>
    <t>SESAMINI – sezamové plátky RAPUNZEL 27 g</t>
  </si>
  <si>
    <t>SESAMINI v hořké čokoládě vegan RAPUNZEL 27 g</t>
  </si>
  <si>
    <t>Želé MEDVÍDCI vegan ÖKOVITAL 100 g</t>
  </si>
  <si>
    <t>Želé MEDVÍDCI vegan ÖKOVITAL 1,25 kg</t>
  </si>
  <si>
    <t>Želé BOBULE vegan ÖKOVITAL 100 g</t>
  </si>
  <si>
    <t>Želé BOBULE vegan ÖKOVITAL 2,5 kg</t>
  </si>
  <si>
    <t>Želé VINNÉ vegan ÖKOVITAL 100 g</t>
  </si>
  <si>
    <t>Želé ČERVÍCI vegan ÖKOVITAL 100 g</t>
  </si>
  <si>
    <t>Želé COLA LÁHVE ÖKOVITAL 100 g</t>
  </si>
  <si>
    <t>Želé LÉKOŘICOVÍ MEDVÍDCI ÖKOVITAL 80 g</t>
  </si>
  <si>
    <t>Lékořicoví ŠNECI ÖKOVITAL 100 g</t>
  </si>
  <si>
    <t xml:space="preserve">A </t>
  </si>
  <si>
    <t>Čokoládové dražé barevné ÖKOVITAL 2,5 kg</t>
  </si>
  <si>
    <t>Pěnové cukrovinky JO-FRUTTI ÖKOVITAL 80 g</t>
  </si>
  <si>
    <t>Ovocné marshmallow ÖKOVITAL 100 g</t>
  </si>
  <si>
    <t>Vanilkové marshmallow ÖKOVITAL 100 g</t>
  </si>
  <si>
    <t>Medový marcipán RAPUNZEL 250 g</t>
  </si>
  <si>
    <t>Raw tyčinka Jablečný štrúdl Makrol 40 g</t>
  </si>
  <si>
    <t>Raw tyčinka kakaová s malinami Makrol 30 g</t>
  </si>
  <si>
    <t>Raw tyčinka kakaová Makrol 40 g</t>
  </si>
  <si>
    <t>Raw tyčinka Mrkvový dort Makrol 40 g</t>
  </si>
  <si>
    <t>Raw tyčinka arašídová Makrol 40 g</t>
  </si>
  <si>
    <t>Tyčinka OVOCE RAPUNZEL 40 g</t>
  </si>
  <si>
    <t>Tyčinka KAKAO-POMERANČ RAPUNZEL 40 g</t>
  </si>
  <si>
    <t>Tyčinka BRUSNICE-KEŠU RAPUNZEL 40 g</t>
  </si>
  <si>
    <t>Tyčinka MANGO-BAOBAB RAPUNZEL 40 g</t>
  </si>
  <si>
    <t>Tyčinka KOKOS RAPUNZEL 40 g</t>
  </si>
  <si>
    <t>Ovocná tyčinka AYURVEDA RAPUNZEL 40 g</t>
  </si>
  <si>
    <t>Tyčinka VIŠEŇ RAPUNZEL 40 g</t>
  </si>
  <si>
    <t>Tyčinka BANÁN-JABLKO RAPUNZEL 40 g</t>
  </si>
  <si>
    <t>Tyčinka PROTEIN POWER RAPUNZEL 30 g</t>
  </si>
  <si>
    <t>Classic Chai sypaný Yogi Tea 90 g</t>
  </si>
  <si>
    <t>EAN</t>
  </si>
  <si>
    <t>X</t>
  </si>
  <si>
    <t>kurz EUR</t>
  </si>
  <si>
    <t>――→</t>
  </si>
  <si>
    <t>8594052889062</t>
  </si>
  <si>
    <t>8594052882278</t>
  </si>
  <si>
    <t>8595100823052</t>
  </si>
  <si>
    <t>8594052880052</t>
  </si>
  <si>
    <t>8594052880069</t>
  </si>
  <si>
    <t>8594052880038</t>
  </si>
  <si>
    <t>8594052880335</t>
  </si>
  <si>
    <t>SK</t>
  </si>
  <si>
    <t>Pro smysly - Přirozená energie Yogi Tea 17 x 2 g</t>
  </si>
  <si>
    <t>Pro smysly - Dobrou noc Yogi Tea 17 x 2,1 g</t>
  </si>
  <si>
    <t>Pro smysly - Čiré štěstí Yogi Tea 17 x 2,2 g</t>
  </si>
  <si>
    <t>Classic Yogi Tea 17 x 2,2 g</t>
  </si>
  <si>
    <t>Himalaya Yogi Tea 17 x 2 g</t>
  </si>
  <si>
    <t>Lékořice Yogi Tea 17 x 1,8 g</t>
  </si>
  <si>
    <t>Lékořice Máta Yogi Tea 17 x 1,8 g</t>
  </si>
  <si>
    <t>Rooibos Yogi Tea 17 x 1,8 g</t>
  </si>
  <si>
    <t>Choco Yogi Tea 17 x 2,2 g</t>
  </si>
  <si>
    <t>Sladké Chili Yogi Tea 17 x 1,8 g</t>
  </si>
  <si>
    <t>Čas ke spánku Yogi Tea  17 x 1,8 g</t>
  </si>
  <si>
    <t>Čas ke spánku Rooibos Vanilka Yogi Tea  17 x 1,8 g</t>
  </si>
  <si>
    <t>Dýchat zhluboka Yogi Tea  17 x 1,8 g</t>
  </si>
  <si>
    <t>Očisti se citrónem Yogi Tea  17 x 1,8 g</t>
  </si>
  <si>
    <t>Detox Yogi Tea  17 x 1,8 g</t>
  </si>
  <si>
    <t>Zásadité bylinky Yogi Tea  17 x 2,1 g</t>
  </si>
  <si>
    <t>Echinacea Yogi Tea  17 x 1,8 g</t>
  </si>
  <si>
    <t>Výběr nejlepších Yogi Tea  34,6 g</t>
  </si>
  <si>
    <t>Bzuč šťastný Yogi Tea 17 x 1,9 g</t>
  </si>
  <si>
    <t>Dýňový Chai Yogi Tea 17 x 1,9 g</t>
  </si>
  <si>
    <t>Zázvor Citrón Yogi Tea  17 x 1,8 g</t>
  </si>
  <si>
    <t>Zázvor Pomeranč s vanilkou Yogi Tea  17 x 1,8 g</t>
  </si>
  <si>
    <t>Kurkuma Pomeranč Yogi Tea 17 x 2 g</t>
  </si>
  <si>
    <t>Podpora imunity Yogi Tea  17 x 2 g</t>
  </si>
  <si>
    <t>Limetka Máta Yogi Tea  17 x 1,8 g</t>
  </si>
  <si>
    <t>Pro muže Yogi Tea  17 x 1,8 g</t>
  </si>
  <si>
    <t>Positivní energie Yogi Tea  17 x 1,8 g</t>
  </si>
  <si>
    <t>Relax Yogi Tea  17 x 1,8 g</t>
  </si>
  <si>
    <t>Růže Yogi Tea  17 x 2 g</t>
  </si>
  <si>
    <t>Klidné trávení Yogi Tea  17 x 1,8 g</t>
  </si>
  <si>
    <t>Vnitřní harmonie Yogi Tea  17 x 1,8 g</t>
  </si>
  <si>
    <t>Úleva pro krk Yogi Tea 17 x 1,9 g</t>
  </si>
  <si>
    <t>Životní pohoda Yogi Tea 17 x 1,8 g</t>
  </si>
  <si>
    <t>Bílý s aloe vera Yogi Tea 17 x 1,8 g</t>
  </si>
  <si>
    <t>Vánoční čaj Yogi Tea  17 x 2,1 g</t>
  </si>
  <si>
    <t>Pozdrav měsící Yogi Tea 17 x 2 g</t>
  </si>
  <si>
    <t>Rovnováha ženy Yogi Tea 17 x 1,8 g</t>
  </si>
  <si>
    <t>Energie ženy Yogi Tea 17 x 1,8 g</t>
  </si>
  <si>
    <t>Pro ženy Yogi Tea 17 x 1,8 g</t>
  </si>
  <si>
    <t>Zelená rovnováha Yogi Tea 17 x 1,8 g</t>
  </si>
  <si>
    <t>Zelená energie Yogi Tea 17 x 1,8 g</t>
  </si>
  <si>
    <t>Zelený jasmín Yogi Tea 17 x 1,8 g</t>
  </si>
  <si>
    <t>Zelený čaj Matcha Citrón Yogi Tea 17 x 1,8 g</t>
  </si>
  <si>
    <t>Černý chai Yogi Tea 17 x 2,2 g</t>
  </si>
  <si>
    <t>Sladký chai Yogi Tea 17 x 2 g</t>
  </si>
  <si>
    <t>Turmeric chai Yogi Tea 17 x 2 g</t>
  </si>
  <si>
    <t>Zelený chai Yogi Tea 17 x 1,8 g</t>
  </si>
  <si>
    <t>Yerba Maté sypaný 400 g</t>
  </si>
  <si>
    <t>Kávovina Jemnost ječmene bio*nebio 100 g</t>
  </si>
  <si>
    <t>Kávovina Čas čekanky bio*nebio 100 g</t>
  </si>
  <si>
    <t>Gusto Café Mild mletá RAPUNZEL 250 g</t>
  </si>
  <si>
    <t>Espresso zrnková káva RAPUNZEL 250 g</t>
  </si>
  <si>
    <t>Káva mletá DiCaf 250 g</t>
  </si>
  <si>
    <t>Káva zrnková DiCaf 1 kg</t>
  </si>
  <si>
    <t>Káva zrnková DiCaf 250 g</t>
  </si>
  <si>
    <t>Káva bez kofeinu mletá DiCaf 250 g</t>
  </si>
  <si>
    <t>Káva bez kofeinu polštářky DiCaf 25 x 7 g</t>
  </si>
  <si>
    <t>Káva bez kofeinu zrnková DiCaf 250 g</t>
  </si>
  <si>
    <t>Káva bez kofeinu zrnková DiCaf 1 kg</t>
  </si>
  <si>
    <t>Káva mletá Selection Destination 250 g</t>
  </si>
  <si>
    <t>Káva mletá Selection Destination 500 g</t>
  </si>
  <si>
    <t>Káva mletá Breakfast Destination 250 g</t>
  </si>
  <si>
    <t>Káva mletá Stretto Destination 250 g</t>
  </si>
  <si>
    <t>Káva mletá Mexiko Destination 250 g</t>
  </si>
  <si>
    <t>Káva mletá Etiopie Destination 250 g</t>
  </si>
  <si>
    <t>Káva mletá Peru Destination 250 g</t>
  </si>
  <si>
    <t>Káva mletá Kolumbie Destination 250 g</t>
  </si>
  <si>
    <t>Káva mletá Honduras Destination 250 g</t>
  </si>
  <si>
    <t>Káva mletá Guatemala Destination 250 g</t>
  </si>
  <si>
    <t>Káva mletá 100% arabika bez kofeinu Destination 250 g</t>
  </si>
  <si>
    <t>Káva mletá Espresso Destination 250 g</t>
  </si>
  <si>
    <t>Káva zrnková Selection Destination 250 g</t>
  </si>
  <si>
    <t>Káva zrnková Mexiko Destination 1 kg</t>
  </si>
  <si>
    <t>Káva zrnková Selection Destination 1 kg</t>
  </si>
  <si>
    <t>Káva zrnková 100% arabika bez kofeinu Destination 250 g</t>
  </si>
  <si>
    <t>Káva zrnková Etiopie Destination 500 g</t>
  </si>
  <si>
    <t>Káva zrnková Etiopie Destination 1 kg</t>
  </si>
  <si>
    <t>Káva zrnková Peru Destination 1 kg</t>
  </si>
  <si>
    <t>Káva zrnková Espresso Destination 500 g</t>
  </si>
  <si>
    <t>Instantní káva 100% arabika Destination 100 g</t>
  </si>
  <si>
    <t>Instantní káva bez kofeinu Destination 100 g</t>
  </si>
  <si>
    <t xml:space="preserve">Mléčná čokoláda VIVANI 100 g </t>
  </si>
  <si>
    <t>Bílá křupavá čokoláda VIVANI 100 g</t>
  </si>
  <si>
    <t>Hořká čokoláda 71% VIVANI 100 g</t>
  </si>
  <si>
    <t>Hořká čokoláda 71% björnsted 100 g</t>
  </si>
  <si>
    <t>Hořká čokoláda nugátová VIVANI 100 g</t>
  </si>
  <si>
    <t>Hořká čokoláda pomerančová VIVANI 100 g</t>
  </si>
  <si>
    <t>Hořká čokoláda MARZIPAN AMARETTO 100 g</t>
  </si>
  <si>
    <t>Hořká čokoláda CASSIS VIVANI 100 g</t>
  </si>
  <si>
    <t>Hořká čokoláda MÁTA VIVANI 100 g</t>
  </si>
  <si>
    <t>Cappuccino čokoláda VIVANI 100 g</t>
  </si>
  <si>
    <t>Latte Macchiato Praliné čokoláda VIVANI 100 g</t>
  </si>
  <si>
    <t>Mléčná čokoláda PRALINÉ VIVANI 100 g</t>
  </si>
  <si>
    <t>Mléčná čokoláda zimní VIVANI 100 g</t>
  </si>
  <si>
    <t>Mléčná čokoláda KIDS VIVANI 100 g</t>
  </si>
  <si>
    <t>Mléčná čokoláda Ekvádor VIVANI 100 g</t>
  </si>
  <si>
    <t>Hořká čokoláda s brusnicemi VIVANI 100 g</t>
  </si>
  <si>
    <t>Hořká čokoláda 89% Peru s kokosovým cukrem VIVANI 80 g</t>
  </si>
  <si>
    <t>Hořká čokoláda 85% VIVANI 100 g</t>
  </si>
  <si>
    <t xml:space="preserve">Hořká čokoláda 85% björnsted 100 g </t>
  </si>
  <si>
    <t>Hořká čokoláda 92% s kokosovým cukrem VIVANI 80 g</t>
  </si>
  <si>
    <t>Hořká čokoláda 75% s kokosovým cukrem VIVANI 80 g</t>
  </si>
  <si>
    <t>Mléčná čokoláda 50% s kokosovým cukrem VIVANI 80 g</t>
  </si>
  <si>
    <t>Mléčná čokoláda s karamelem a solí VIVANI 80 g</t>
  </si>
  <si>
    <t>Hořká čokoláda 99% s kokosovým cukrem VIVANI 80 g</t>
  </si>
  <si>
    <t>Hořká 100% s kousky kakaa VIVANI 80 g</t>
  </si>
  <si>
    <t>Hořká čokoláda s konopím a karamelem VIVANI 80 g</t>
  </si>
  <si>
    <t>Bílá čokoláda s vanilkou VIVANI 80 g</t>
  </si>
  <si>
    <t>Hořká čokoláda 70% s chilli VIVANI 100 g</t>
  </si>
  <si>
    <t>Hořká čokoláda s karamelem a solí VIVANI 80 g</t>
  </si>
  <si>
    <t>Hořká čokoláda se solí Fleur de Sel VIVANI 80 g</t>
  </si>
  <si>
    <t>Mléčná čokoláda s lískovými oříšky VIVANI 100 g</t>
  </si>
  <si>
    <t>Hořká čokoláda s mandlemi VIVANI 100 g</t>
  </si>
  <si>
    <t>Hořká čokoláda s lískovými oříšky VIVANI 100 g</t>
  </si>
  <si>
    <t>Mléčná čoko tyčinka KARAMEL VIVANI 40 g</t>
  </si>
  <si>
    <t>Mléčná čoko tyčinka ESPRESSO VIVANI 40 g</t>
  </si>
  <si>
    <t>Nugátová čoko tyčinka s oříšky VIVANI 35 g</t>
  </si>
  <si>
    <t>Čokoládová tyčinka hořká s višněmi VIVANI 35 g</t>
  </si>
  <si>
    <t>Vegan bílý nugát tyčinka s oříšky VIVANI 35 g</t>
  </si>
  <si>
    <t xml:space="preserve">Vegan čoko tyčinka mandle pomeranč VIVANI 35 g </t>
  </si>
  <si>
    <t>Hořká čoko tyčinka krémová VIVANI 35 g</t>
  </si>
  <si>
    <t>Vegan čoko tyčinka křupavý kokos VIVANI 35 g</t>
  </si>
  <si>
    <t>Vegan bílý nugát s oříšky iChoc 80 g</t>
  </si>
  <si>
    <t>Vegan čokoláda classic iChoc 80 g</t>
  </si>
  <si>
    <t>Vegan čokoláda mandle pomeranč iChoc 80 g</t>
  </si>
  <si>
    <t>Vegan čokoláda s oříšky iChoc 80 g</t>
  </si>
  <si>
    <t>Vegan bílá čokoláda s vanilkou iChoc 80 g</t>
  </si>
  <si>
    <t>Vegan čokoláda cookie iChoc 80 g</t>
  </si>
  <si>
    <t>Vegan čokoláda slaný preclík iChoc 80 g</t>
  </si>
  <si>
    <t>Vegan čokoláda bílý barista iChoc 80 g</t>
  </si>
  <si>
    <t>Hořké miničokoládky VIVANI 200 x 5 g (= 1 kg)</t>
  </si>
  <si>
    <t>Hořká čokoláda na vaření VIVANI 200 g</t>
  </si>
  <si>
    <t>Bílá čokoláda na vaření VIVANI 200 g</t>
  </si>
  <si>
    <t>Mléčná čkoláda na vaření VIVANI 200 g</t>
  </si>
  <si>
    <t>Čokoláda hořká 70% KAOKA 100 g</t>
  </si>
  <si>
    <t>Čokoláda hořká 75% São Tomé KAOKA 100 g</t>
  </si>
  <si>
    <t>Čokoláda hořká 80% Ekvádor KAOKA 100 g</t>
  </si>
  <si>
    <t>Čokoláda hořká 90% Ekvádor KAOKA 100 g</t>
  </si>
  <si>
    <t>Hořká čokoláda Fleur de sel KAOKA 100 g</t>
  </si>
  <si>
    <t>Hořká čokoláda s kousky kakaa KAOKA 100 g</t>
  </si>
  <si>
    <t>Hořká čokoláda citrón-zázvor KAOKA 100 g</t>
  </si>
  <si>
    <t>Hořká čokoláda s oříšky KAOKA 100 g</t>
  </si>
  <si>
    <t>Hořká čokoláda s malinami KAOKA 100 g</t>
  </si>
  <si>
    <t>Hořká čokoláda pomerančová KAOKA 100 g</t>
  </si>
  <si>
    <t>Hořká čokoláda s kokosem KAOKA 100 g</t>
  </si>
  <si>
    <t>Hořká 100% SOLÉ 25 g</t>
  </si>
  <si>
    <t>Hořká čokoláda 86% SOLÉ 100 g</t>
  </si>
  <si>
    <t>Hořká čokoláda 73% SOLÉ 25 g</t>
  </si>
  <si>
    <t>Hořká čokoláda s olivovým olejem SOLÉ 100 g</t>
  </si>
  <si>
    <t>Hořká čokoláda se sirupem z agáve SOLÉ 100 g</t>
  </si>
  <si>
    <t>Hořká čokoláda s mátou SOLÉ 100 g</t>
  </si>
  <si>
    <t>Hořká čokoláda s lékořicí SOLÉ 100 g</t>
  </si>
  <si>
    <t>Hořká čokoláda se skořicí SOLÉ 100 g</t>
  </si>
  <si>
    <t>Hořká čokoláda pomerančová SOLÉ 100 g</t>
  </si>
  <si>
    <t>Hořká čokoláda citrónová SOLÉ 100 g</t>
  </si>
  <si>
    <t>Bílá čokoláda SOLÉ 100 g</t>
  </si>
  <si>
    <t>Bílá čokoláda s jogurtem a jahodami SOLÉ 100 g</t>
  </si>
  <si>
    <t>Nugát s mandlemi vegan SOLÉ 200 g</t>
  </si>
  <si>
    <t>Hořká čokoláda 72% se stévií bez cukru SOLÉ</t>
  </si>
  <si>
    <t>Hořká čokoláda s mandlemi a stévií bez cukru SOLÉ 100 g</t>
  </si>
  <si>
    <t>Hořká čokoláda s oříšky a stévií bez cukru SOLÉ 100 g</t>
  </si>
  <si>
    <t>Mléčná čokoláda se stévií bez cukru SOLÉ 100 g</t>
  </si>
  <si>
    <t xml:space="preserve">Merlot DOC Venezia červené RAPUNZEL 0,75 l </t>
  </si>
  <si>
    <t>Merlot nesířené červené Stellar Organics 0,75 l</t>
  </si>
  <si>
    <t>Syrah nesířené červené Stellar Organics 0,75 l</t>
  </si>
  <si>
    <t>Fiore del Piave nesířené červené RAPUNZEL 0,75 l</t>
  </si>
  <si>
    <t>Camino Tinto červené 0,25 l</t>
  </si>
  <si>
    <t>Camino Lindo červené 0,75 l</t>
  </si>
  <si>
    <t>Merlot červené BECCO 1 l</t>
  </si>
  <si>
    <t>gens et pierres sud sud červené 0,75 l</t>
  </si>
  <si>
    <t>Svatovavřinecké červené 2018 Válka 0,75 l</t>
  </si>
  <si>
    <t>Pinot Grigio DOC Venezia bílé RAPUNZEL 0,75 l</t>
  </si>
  <si>
    <t>Camino Blanco bílé 0,25 l</t>
  </si>
  <si>
    <t>Gens et pierres nord sud bílé 0,75 l</t>
  </si>
  <si>
    <t>Pinot Grigio IGT bílé BECCO 1 l</t>
  </si>
  <si>
    <t>Chardonnay bílé BECCO 1 l</t>
  </si>
  <si>
    <t>Chardonnay pozdní sběr bílé 2019 Válka 0,75 l</t>
  </si>
  <si>
    <t>Ryzlink rýnský bílé 2019 Válka 0,75 l</t>
  </si>
  <si>
    <t>Blanc de Blanc nesířené bílé Stellar Organics 0,75 l</t>
  </si>
  <si>
    <t>Nosislavský Ryšák růžové pozdní sběr 2021 Válka 0,75 l</t>
  </si>
  <si>
    <t>Rosato růžové BECCO 1 l</t>
  </si>
  <si>
    <t>Chardonnay bílé nealkoholické VINNOCENCE 0,735 l</t>
  </si>
  <si>
    <t>Mousseux šumivé bílé nealkoholické VINNOCENCE 0,75 l</t>
  </si>
  <si>
    <t>Doupovská medovina 0,5 l</t>
  </si>
  <si>
    <t>Pivo nealkoholické LAMMSBRÄU 0,33 l</t>
  </si>
  <si>
    <t>Bezlepkové nealkoholické LAMMSBRÄU 0,33 l</t>
  </si>
  <si>
    <t>Weisse nealkoholické LAMMSBRÄU 0,5 l</t>
  </si>
  <si>
    <t>Weisse Grapefruit nealkoholický nápoj LAMMSBRÄU 0,33 l</t>
  </si>
  <si>
    <t>Pivo tmavé Doppelmalz SCHREMSER 0,5 l</t>
  </si>
  <si>
    <t>Žitné pivo SCHREMSER 0,5 l</t>
  </si>
  <si>
    <t>Nefiltrované pivo SCHREMSER 0,5 l</t>
  </si>
  <si>
    <t>Konopné pivo SCHREMSER 0,33 l</t>
  </si>
  <si>
    <t>Mléčná čokoláda s lískovými oříšky RAPUNZEL 300 g</t>
  </si>
  <si>
    <t>Marcipán v mléčné čokoládě RAPUNZEL 50 g</t>
  </si>
  <si>
    <t>Marcipán v hořké čokoládě RAPUNZEL 50 g</t>
  </si>
  <si>
    <t>Kokos v mléčné čokoládě RAPUNZEL 50 g</t>
  </si>
  <si>
    <t>Kokos v hořké čokoládě RAPUNZEL 50 g</t>
  </si>
  <si>
    <t>Pufovaná rýže v hořké čokoládě RUMBA RAPUNZEL 50 g</t>
  </si>
  <si>
    <t>Mléčná čokoláda RAPUNZEL 100 g</t>
  </si>
  <si>
    <t xml:space="preserve">Mléčná čokoláda studentská směs RAPUNZEL 100 g </t>
  </si>
  <si>
    <t>Hořká čokoláda s lískovými oříšky RAPUNZEL 100 g</t>
  </si>
  <si>
    <t>Mléčná čokoláda s mandlemi RAPUNZEL 100 g</t>
  </si>
  <si>
    <t>Mléčná čokoláda Milch Michl RAPUNZEL 100 g</t>
  </si>
  <si>
    <t>Bílá čokoláda RAPUNZEL 100 g</t>
  </si>
  <si>
    <t>Bílá čokoláda s kokosem RAPUNZEL 100 g</t>
  </si>
  <si>
    <t>Mléčná čokoláda s nugátem RAPUNZEL 100 g</t>
  </si>
  <si>
    <t>Hořká čokoláda s nugátem RAPUNZEL 100 g</t>
  </si>
  <si>
    <t>Čoko tyčinka TYGR RAPUNZEL 22 g</t>
  </si>
  <si>
    <t>Čoko tyčinka ESPRESSO RAPUNZEL 22 g</t>
  </si>
  <si>
    <t>Čoko tyčinka MALINA JOGURT RAPUNZEL 22 g</t>
  </si>
  <si>
    <t>Čoko tyčinka NIRWANA VEGAN RAPUNZEL 22 g</t>
  </si>
  <si>
    <t>Čoko tyčinka KOKOSOVÝ KRÉM RAPUNZEL 22 g</t>
  </si>
  <si>
    <t>Mini hořká čokoláda 85% RAPUNZEL 20 g</t>
  </si>
  <si>
    <t>Čokoláda NIRWANA MLÉČNÁ RAPUNZEL 100 g</t>
  </si>
  <si>
    <t>Čokoláda NIRWANA VEGAN RAPUNZEL 100 g</t>
  </si>
  <si>
    <t>Vegan čokoláda KOKOSOVÉ MLÉKO RAPUNZEL 80 g</t>
  </si>
  <si>
    <t>Rýžová čokoláda RAPUNZEL 100 g</t>
  </si>
  <si>
    <t>Hořká čokoláda se zázvorem RAPUNZEL 80 g</t>
  </si>
  <si>
    <t>Hořká čokoláda 85% RAPUNZEL 80 g</t>
  </si>
  <si>
    <t>Hořká čokoláda 70% RAPUNZEL 80 g</t>
  </si>
  <si>
    <t>Hořká čokoláda 90% s kokosovým cukrem RAPUNZEL 80 g</t>
  </si>
  <si>
    <t>Hořká čokoláda s perníkovým kořením RAPUNZEL 80 g</t>
  </si>
  <si>
    <t>Hořká čokoláda ESPRESSO RAPUNZEL 80 g</t>
  </si>
  <si>
    <t>Hořká čokoláda KOKOS RAPUNZEL 100 g</t>
  </si>
  <si>
    <t>Mléčná čokoláda KOKOS RAPUNZEL 100 g</t>
  </si>
  <si>
    <t>Mléčná čokoláda MANDLE TONKA RAPUNZEL 100 g</t>
  </si>
  <si>
    <t>Mléčná čokoláda KARAMEL RAPUNZEL 100 g</t>
  </si>
  <si>
    <t>Čokoláda RUM-VÍNO-OŘECHY RAPUNZEL 100 g</t>
  </si>
  <si>
    <t>Mléčná čokoláda s celými oříšky RAPUNZEL 100 g</t>
  </si>
  <si>
    <t>Mléčná čokoláda 38% RAPUNZEL 100 g</t>
  </si>
  <si>
    <t>Tmavá mléčná čokoláda 46% RAPUNZEL 100 g</t>
  </si>
  <si>
    <t>Čokoláda NIRWANA HOŘKÁ RAPUNZEL 100 g</t>
  </si>
  <si>
    <t>Čokoláda v prášku MÉĎA bio*nebio 150 g</t>
  </si>
  <si>
    <t>Kakaový prášek bio*nebio 150 g</t>
  </si>
  <si>
    <t>Prášek z nepraženého kakaa bio*nebio 150 g</t>
  </si>
  <si>
    <t>Kakao plné chuti bio*nebio 150 g</t>
  </si>
  <si>
    <t>Kakaové boby nepražené bio*nebio 100 g</t>
  </si>
  <si>
    <t>Kakaové boby drcené bio*nebio 100 g</t>
  </si>
  <si>
    <t>Pravá horká čokoláda VIVANI 280 g</t>
  </si>
  <si>
    <t>Pecičky z hořké čokolády bio*nebio 100 g</t>
  </si>
  <si>
    <t>Pudinkový prášek vanilkový RAPUNZEL 40 g</t>
  </si>
  <si>
    <t>Pudinkový prášek TONKA RAPUNZEL 40 g</t>
  </si>
  <si>
    <t>Pudinkový prášek čokoládový RAPUNZEL 43 g</t>
  </si>
  <si>
    <t>Dukátky z hořké čokolády bio*nebio 100 g</t>
  </si>
  <si>
    <t>100% arašídová pasta jemná RAPUNZEL 250 g</t>
  </si>
  <si>
    <t>Arašídová pomazánka křupavá RAPUNZEL 250 g</t>
  </si>
  <si>
    <t>Arašídová pomazánka jemná RAPUNZEL 250 g</t>
  </si>
  <si>
    <t>Tahini: 100% sezamová pasta RAPUNZEL 500 g</t>
  </si>
  <si>
    <t>Tahini: 100% sezamová pasta RAPUNZEL 250 g</t>
  </si>
  <si>
    <t>Bílé tahini: 100% sezamová pasta RAPUNZEL 250 g</t>
  </si>
  <si>
    <t>100% lískooříšková pasta RAPUNZEL 250 g</t>
  </si>
  <si>
    <t>100% pasta z pražených mandlí RAPUNZEL 250 g</t>
  </si>
  <si>
    <t>100% pasta z nepražených mandlí Evropa RAPUNZEL 250 g</t>
  </si>
  <si>
    <t>100% kešu pasta RAPUNZEL 250 g</t>
  </si>
  <si>
    <t>100% kokosová pasta RAPUNZEL 215 g</t>
  </si>
  <si>
    <t>SAMBA: oříšková pomazánka RAPUNZEL 250 g</t>
  </si>
  <si>
    <t>Mini SAMBA: oříšková pomazánka RAPUNZEL 45 g</t>
  </si>
  <si>
    <t>Jumbo SAMBA: oříšková pomazánka RAPUNZEL 750 g</t>
  </si>
  <si>
    <t>SAMBA DARK: oříšková pomazánka RAPUNZEL 250 g</t>
  </si>
  <si>
    <t>Mini SAMBA DARK: oříšková pomazánka RAPUNZEL 45 g</t>
  </si>
  <si>
    <t>Kokosovo mandlová pomazánka s datlemi RAPUNZEL 250 g</t>
  </si>
  <si>
    <t>Kokosovo oříšková pomazánka s datlemi RAPUNZEL 250 g</t>
  </si>
  <si>
    <t>Mandlový krém RAPUNZEL 250 g</t>
  </si>
  <si>
    <t>Mini mandlový krém RAPUNZEL 40 g</t>
  </si>
  <si>
    <t>Nugátová vegan pomazánka RAPUNZEL 250 g</t>
  </si>
  <si>
    <t>Mini nugátová vegan pomazánka RAPUNZEL 40 g</t>
  </si>
  <si>
    <t>Arašídovo-karamelová pomazánka RAPUNZEL 250 g</t>
  </si>
  <si>
    <t>Makadamová pomazánka RAPUNZEL 250 g</t>
  </si>
  <si>
    <t>Mini makadamová pomazánka RAPUNZEL 40 g</t>
  </si>
  <si>
    <t>Pomazánka MANDLE TONKA RAPUNZEL 250 g</t>
  </si>
  <si>
    <t>TYGR: nugátová pomazánka RAPUNZEL 400 g</t>
  </si>
  <si>
    <t>Čoko-kokosový krém RAPUNZEL 250 g</t>
  </si>
  <si>
    <t>CHOCO: čokoládová pomazánka RAPUNZEL 250 g</t>
  </si>
  <si>
    <t>Vlašské ořechy bio*nebio 100 g</t>
  </si>
  <si>
    <t>Lískové oříšky bio*nebio 200 g</t>
  </si>
  <si>
    <t>Lískové oříšky pražené bio*nebio 200 g</t>
  </si>
  <si>
    <t>Pistácie pražené solené bio*nebio 100 g</t>
  </si>
  <si>
    <t>Mandle loupané ECOATO 90 g</t>
  </si>
  <si>
    <t>Mandle VALENCIA bio*nebio 200 g</t>
  </si>
  <si>
    <t>Mandle VALENCIA bio*nebio 400 g</t>
  </si>
  <si>
    <t>Mandlová mouka ECOATO 200 g</t>
  </si>
  <si>
    <t>Chilli mandle pražené bio*nebio 100 g</t>
  </si>
  <si>
    <t>Slané mandle pražené bio*nebio 100 g</t>
  </si>
  <si>
    <t>Kešu ořechy bio*nebio 500 g</t>
  </si>
  <si>
    <t>Kešu ořechy bio*nebio 100 g</t>
  </si>
  <si>
    <t>Kešu ořechy bio*nebio 400 g</t>
  </si>
  <si>
    <t>Kešu ořechy pražené bio*nebio 100 g</t>
  </si>
  <si>
    <t>Kari kešu pražené bio*nebio 100 g</t>
  </si>
  <si>
    <t>Makadamové ořechy bio*nebio 100 g</t>
  </si>
  <si>
    <t>Para ořechy bio*nebio 100 g</t>
  </si>
  <si>
    <t>Para ořechy bio*nebio 400 g</t>
  </si>
  <si>
    <t>Arašídy loupané nepražené bio*nebio 200 g</t>
  </si>
  <si>
    <t>Arašídy loupané pražené bio*nebio 200 g</t>
  </si>
  <si>
    <t>Studentská pochoutka bio*nebio 120 g</t>
  </si>
  <si>
    <t>Soulad s chutí bio*nebio 100 g</t>
  </si>
  <si>
    <t>Příliv energie bio*nebio 100 g</t>
  </si>
  <si>
    <t>Kokos strouhaný bio*nebio 200 g</t>
  </si>
  <si>
    <t>Kokos strouhaný bio*nebio 400 g</t>
  </si>
  <si>
    <t>Kokosové plátky bio*nebio 100 g</t>
  </si>
  <si>
    <t>Kokosové plátky bio*nebio 250 g</t>
  </si>
  <si>
    <t>Kokosové mléko  RAPUNZEL 400 ml</t>
  </si>
  <si>
    <t>Kokosové mléko  RAPUNZEL 200 ml</t>
  </si>
  <si>
    <t>Kokosový krém RAPUNZEL 2 x 50 g</t>
  </si>
  <si>
    <t>Rozinky sultánky bio*nebio 150 g</t>
  </si>
  <si>
    <t>Rozinky sultánky bio*nebio 400 g</t>
  </si>
  <si>
    <t>Rozinky sultánky bio*nebio 1 kg</t>
  </si>
  <si>
    <t>Rozinky korintky bio*nebio 150 g</t>
  </si>
  <si>
    <t>Rozinky Modrý Thompson bio*nebio 200 g</t>
  </si>
  <si>
    <t>Rozinky Modrý Thompson bio*nebio 400 g</t>
  </si>
  <si>
    <t>Kustovnice čínská (goji) bio*nebio 100 g</t>
  </si>
  <si>
    <t>Sušené meruňky nesířené bio*nebio 150 g</t>
  </si>
  <si>
    <t>Sušené meruňky nesířené bio*nebio 300 g</t>
  </si>
  <si>
    <t>Sušené višně vypeckované bio*nebio 75 g</t>
  </si>
  <si>
    <t>Sušené švestky vypeckované bio*nebio 150 g</t>
  </si>
  <si>
    <t>Sušená jablka ČESKÉ BIO 50 g</t>
  </si>
  <si>
    <t>Sušená jablka kroužky bio*nebio 100 g</t>
  </si>
  <si>
    <t>Sušené datle Tunisko s peckou bio*nebio 200 g</t>
  </si>
  <si>
    <t>Datle s peckou v krabičce RAPUNZEL 250 g</t>
  </si>
  <si>
    <t>Sušené datle Tunisko bez pecky bio*nebio 200 g</t>
  </si>
  <si>
    <t>Sušené datle Tunisko bez pecky bio*nebio 1 kg</t>
  </si>
  <si>
    <t>Sušené fíky NATURAL bio*nebio 300 g</t>
  </si>
  <si>
    <t>Kandovaná pomerančová kůra RAPUNZEL 100 g</t>
  </si>
  <si>
    <t>Kandovaná citrónová kůra RAPUNZEL 100 g</t>
  </si>
  <si>
    <t>Kandovaný zázvor bio*nebio 100 g</t>
  </si>
  <si>
    <t>Sušené banány plátky bio*nebio 100 g</t>
  </si>
  <si>
    <t>Banánové chipsy bio*nebio 150 g</t>
  </si>
  <si>
    <t>Banánové chipsy bio*nebio 400 g</t>
  </si>
  <si>
    <t>Sušený ananas kousky bio*nebio 80 g</t>
  </si>
  <si>
    <t>Sušená moruše bílá bio*nebio 100 g</t>
  </si>
  <si>
    <t>Sušená moruše bílá bio*nebio 400 g</t>
  </si>
  <si>
    <t>Sušené mango plátky bio*nebio 80 g</t>
  </si>
  <si>
    <t>Sušená arónie s jablečnou šťávou bio*nebio 100 g</t>
  </si>
  <si>
    <t>Brusnice klikva s jablečnou šťávou bio*nebio 75 g</t>
  </si>
  <si>
    <t>Brusnice klikva s jablečnou šťávou bio*nebio 400 g</t>
  </si>
  <si>
    <t>Brusnice klikva se třtinovým cukrem bio*nebio 200 g</t>
  </si>
  <si>
    <t>Zavařenina z lesních plodů Annes Feinste 210 g</t>
  </si>
  <si>
    <t>Džem šípkový výběrový Annes Feinste 225 g</t>
  </si>
  <si>
    <t>Džem angreštový výběrový Annes Feinste 225 g</t>
  </si>
  <si>
    <t>Brusinky - zavařenina s agávovým sirupem Annes Feinste 250 g</t>
  </si>
  <si>
    <t>Maliny sušené mrazem kousky bio*nebio 20 g</t>
  </si>
  <si>
    <t>Slunečnicové semínko bio*nebio 200 g</t>
  </si>
  <si>
    <t>Slunečnicové semínko bio*nebio 400 g</t>
  </si>
  <si>
    <t>Piniové oříšky bio*nebio 50 g</t>
  </si>
  <si>
    <t>Chia semínka bio*nebio 200 g</t>
  </si>
  <si>
    <t>Chia semínka bio*nebio 400 g</t>
  </si>
  <si>
    <t>Sezam neloupaný bio*nebio 200 g</t>
  </si>
  <si>
    <t>Sezam černý neloupaný bio*nebio 100 g</t>
  </si>
  <si>
    <t>Lněné semínko bio*nebio 300 g</t>
  </si>
  <si>
    <t>Lněné semínko ČESKÉ BIO 200 g</t>
  </si>
  <si>
    <t>Lněné semínko zlaté Evropa bio*nebio 300 g</t>
  </si>
  <si>
    <t>Lněné semínko drcené RAPUNZEL 150 g</t>
  </si>
  <si>
    <t>Lněná mouka RAPUNZEL 250 g</t>
  </si>
  <si>
    <t>Konopné semínko loupané bio*nebio 200 g</t>
  </si>
  <si>
    <t>Konopný protein bio*nebio 150 g</t>
  </si>
  <si>
    <t>Konopný protein bio*nebio 500 kg</t>
  </si>
  <si>
    <t>Snídaně Inků bio*nebio 200 g</t>
  </si>
  <si>
    <t>Dýňové semínko bio*nebio 200 g</t>
  </si>
  <si>
    <t>Dýňové semínko bio*nebio 400 g</t>
  </si>
  <si>
    <t>Modrý mák český bio*nebio 200 g</t>
  </si>
  <si>
    <t>Červená čočka půlená bio*nebio 500 g</t>
  </si>
  <si>
    <t>Černá čočka beluga bio*nebio 300 g</t>
  </si>
  <si>
    <t>Cizrna bio*nebio 500 g</t>
  </si>
  <si>
    <t>Fazole mungo bio*nebio 500 g</t>
  </si>
  <si>
    <t>Černá fazole bio*nebio 500 g</t>
  </si>
  <si>
    <t>Hrách zelený půlený bio*nebio 500 g</t>
  </si>
  <si>
    <t>Cizrna sterilovaná RAPUNZEL 400 g</t>
  </si>
  <si>
    <t>Obří fazole sterilované RAPUNZEL 400 g</t>
  </si>
  <si>
    <t>Pečené fazole RAPUNZEL 400 g</t>
  </si>
  <si>
    <t>Červené fazole sterilované RAPUNZEL 400 g</t>
  </si>
  <si>
    <t>Zelená čočka sterilovaná RAPUNZEL 400 g</t>
  </si>
  <si>
    <t>Směs luštěnin sterilovaná RAPUNZEL 400 g</t>
  </si>
  <si>
    <t>Sója edamamé sterilovaná RAPUNZEL 200 g</t>
  </si>
  <si>
    <t>Černé fazole sterilované RAPUNZEL 400 g</t>
  </si>
  <si>
    <t>Bílé fazole sterilované RAPUNZEL 400 g</t>
  </si>
  <si>
    <t>Kukuřice cukrová sterilovaná RAPUNZEL 340 g</t>
  </si>
  <si>
    <t>Hrášek sterilovaný RAPUNZEL 340 g</t>
  </si>
  <si>
    <t>Rýže mléčná natural bio*nebio 500 g</t>
  </si>
  <si>
    <t>Rýže mléčná bílá bio*nebio 500 g</t>
  </si>
  <si>
    <t>Rýže jasmínová natural bio*nebio 500 g</t>
  </si>
  <si>
    <t>Rýže basmati bílá bio*nebio 500 g</t>
  </si>
  <si>
    <t>Rýže basmati natural bio*nebio 500 g</t>
  </si>
  <si>
    <t>Rýže indica natural bio*nebio 500 g</t>
  </si>
  <si>
    <t>Rýže indica bílá bio*nebio 500 g</t>
  </si>
  <si>
    <t>Kukuřice na popcorn bio*nebio 250 g</t>
  </si>
  <si>
    <t>Pohanka loupaná ČESKÉ BIO 400 g</t>
  </si>
  <si>
    <t>Jáhly EVROPA bio*nebio 500 g</t>
  </si>
  <si>
    <t>Quinoa bílá bio*nebio 250 g</t>
  </si>
  <si>
    <t>Quinoa barevná bio*nebio 250 g</t>
  </si>
  <si>
    <t>Quinoa červená bio*nebio 250 g</t>
  </si>
  <si>
    <t>Amarant bio*nebio 500 g</t>
  </si>
  <si>
    <t>Rýžové vločky natural bio*nebio 250 g</t>
  </si>
  <si>
    <t>Ovesné vločky bezlepkové malé bio*nebio 500 g</t>
  </si>
  <si>
    <t>Ovesné vločky bezlepkové velké bio*nebio 500 g</t>
  </si>
  <si>
    <t xml:space="preserve">Müsli Nebuď hloupý! Křupavé s čokoládou 300 g </t>
  </si>
  <si>
    <t>Müsli Nebuď hloupý! Křupavé s javorovým sirupem 270 g</t>
  </si>
  <si>
    <t>Müsli Nebuď hloupý! Křupavé s kokosem a medem 300 g</t>
  </si>
  <si>
    <t>Výchozí směs bio*nebio 350 g</t>
  </si>
  <si>
    <t>Müsli Nebuď hloupý! S chia semínky 350 g</t>
  </si>
  <si>
    <t>Müsli Nebuď hloupý! Ranní 350 g</t>
  </si>
  <si>
    <t>Křupavé müsli s malinami a kokosem bio*nebio 300 g</t>
  </si>
  <si>
    <t>Pohanková kaše instantní bio*nebio 200 g</t>
  </si>
  <si>
    <t>Rýžová kaše instantní bio*nebio 200 g</t>
  </si>
  <si>
    <t>Kakaové hvězdičky s Rapadurou bio*nebio 150 g</t>
  </si>
  <si>
    <t>Kakaová sluníčka rýžová bio*nebio 200 g</t>
  </si>
  <si>
    <t>Kukuřičné lupínky ochucené bio*nebio 250 g</t>
  </si>
  <si>
    <t>Kukuřičné lupínky natural bio*nebio 200 g</t>
  </si>
  <si>
    <t>Kukuřičné křupky natural bio*nebio 100 g</t>
  </si>
  <si>
    <t>Kuskus semolina bio*nebio 500 g</t>
  </si>
  <si>
    <t>Kuskus celozrnný bio*nebio 500 g</t>
  </si>
  <si>
    <t>Špagety celozrnné RAPUNZEL 500 g</t>
  </si>
  <si>
    <t>Penne celozrnné RAPUNZEL 500 g</t>
  </si>
  <si>
    <t>Spirálky celozrnné RAPUNZEL 500 g</t>
  </si>
  <si>
    <t>Lasagne celozrnné RAPUNZEL 250 g</t>
  </si>
  <si>
    <t>Špagety semolina RAPUNZEL 500 g</t>
  </si>
  <si>
    <t>Spirálky semolina RAPUNZEL 500 g</t>
  </si>
  <si>
    <t>Makaróny semolina RAPUNZEL 500 g</t>
  </si>
  <si>
    <t xml:space="preserve">Rýžové špagety RAPUNZEL 250 g </t>
  </si>
  <si>
    <t xml:space="preserve">Rýžové spirálky RAPUNZEL 250 g </t>
  </si>
  <si>
    <t>Pohankové špagety RAPUNZEL 250 g</t>
  </si>
  <si>
    <t>Špagety polocelozrnné Elibio 500 g</t>
  </si>
  <si>
    <t>Špagety semolina Elibio 500 g</t>
  </si>
  <si>
    <t>Kolínka polocelozrnná Elibio 500 g</t>
  </si>
  <si>
    <t>Spirálky polocelozrnné Elibio 500 g</t>
  </si>
  <si>
    <t>Penne semolina Elibio 500 g</t>
  </si>
  <si>
    <t xml:space="preserve">Krétský extra panenský olivový olej RAPUNZEL 500 ml </t>
  </si>
  <si>
    <t xml:space="preserve">Extra panenský olivový olej ECOATO 500 ml </t>
  </si>
  <si>
    <t>Extra panenský olivový olej ECOATO 3 l</t>
  </si>
  <si>
    <t>Olej na smažení bio*nebio 1 l</t>
  </si>
  <si>
    <t>Slunečnicový olej lisovaný za studena bio*nebio 1 l</t>
  </si>
  <si>
    <t>Lněný olej lisovaný za studena RAPUNZEL 500 ml</t>
  </si>
  <si>
    <t>Lněný olej lisovaný za studena RAPUNZEL 250 ml</t>
  </si>
  <si>
    <t>Dýňový štýrský olej Hamlitsch 250 ml</t>
  </si>
  <si>
    <t>Kakaové máslo pecičky bio*nebio 100 g</t>
  </si>
  <si>
    <t xml:space="preserve">Kokosový olej lisovaný za studena bio*nebio 250 g </t>
  </si>
  <si>
    <t>Kokosový olej lisovaný za studena RAPUNZEL 200 g</t>
  </si>
  <si>
    <t>Kokosový olej lisovaný za studena RAPUNZEL 400 g</t>
  </si>
  <si>
    <t>Kokosový olej lisovaný za studena Maya Gold 1,4 kg</t>
  </si>
  <si>
    <t>Kokosový olej MCT Maya Gold 250 ml</t>
  </si>
  <si>
    <t>Balsamikový ocet RUSTICO RAPUNZEL 500 ml</t>
  </si>
  <si>
    <t>Ocet z bílého vína  RAPUNZEL 500 ml</t>
  </si>
  <si>
    <t>Jablečný ocet nepasterovaný Beutelsbacher 0,75 l</t>
  </si>
  <si>
    <t>Jablečný ocet nepasterovaný čirý Beutelsbacher 0,75 l</t>
  </si>
  <si>
    <t>Balsamikový ocet jablečný Beutelsbacher 330 ml</t>
  </si>
  <si>
    <t xml:space="preserve">Passata: drcená rajčata RAPUNZEL 680 g </t>
  </si>
  <si>
    <t xml:space="preserve">Passata: drcená rajčata RAPUNZEL 410 g </t>
  </si>
  <si>
    <t xml:space="preserve">Passata RUSTICA s bazalkou RAPUNZEL 680 g </t>
  </si>
  <si>
    <t>Passata: drcená rajčata Elibio 680 g</t>
  </si>
  <si>
    <t xml:space="preserve">Kečup sklo RAPUNZEL 450 ml </t>
  </si>
  <si>
    <t>Dětský kečup TYGR RAPUNZEL ( ve skle ) 450 ml</t>
  </si>
  <si>
    <t>Rajský protlak RAPUNZEL 360 g</t>
  </si>
  <si>
    <t>Rajský protlak RAPUNZEL 100 g</t>
  </si>
  <si>
    <t>Rajský protlak v tubě RAPUNZEL 200 g</t>
  </si>
  <si>
    <t>Rajčata loupaná čtvrcená RAPUNZEL 400 g</t>
  </si>
  <si>
    <t>Rajčata loupaná RAPUNZEL 400 g</t>
  </si>
  <si>
    <t>Rajčatová omáčka s bazalkou Elibio 300 g</t>
  </si>
  <si>
    <t>TYGR dětská omáčka na těstoviny RAPUNZEL 360 g</t>
  </si>
  <si>
    <t>TOSKANA omáčka na těstoviny RAPUNZEL 550 g</t>
  </si>
  <si>
    <t>FAMILIA omáčka na těstoviny RAPUNZEL 550 g</t>
  </si>
  <si>
    <t xml:space="preserve">ARRABBIATA omáčka na těstoviny RAPUNZEL 340 g </t>
  </si>
  <si>
    <t>Kysané zelí bílé Svobodný statek 670 g</t>
  </si>
  <si>
    <t>Vítovo kimči 200 g</t>
  </si>
  <si>
    <t>Vítovo kimči vegan 200 g</t>
  </si>
  <si>
    <t>Vítovo kimči vegan 500 g</t>
  </si>
  <si>
    <t>Vítovo kimči habanero 200 g</t>
  </si>
  <si>
    <t>Křenová pasta s jablky Svobodný statek 125 g</t>
  </si>
  <si>
    <t>Feferonkový krém extra pálivý RAPUNZEL 120 g</t>
  </si>
  <si>
    <t>Kapary ve slaném nálevu RAPUNZEL 206 g</t>
  </si>
  <si>
    <t>Sušené throuba olivy bez nálevu bio*nebio 195 g</t>
  </si>
  <si>
    <t>Kalamata olivy v nálevu bio*nebio 280 g</t>
  </si>
  <si>
    <t>Pasta z oliv kalamata bio*nebio 195 g</t>
  </si>
  <si>
    <t>Zelené olivy v extra panenském olivovém oleji bio*nebio 250 g</t>
  </si>
  <si>
    <t>Zelené olivy s peckou v nálevu bio*nebio 370 g</t>
  </si>
  <si>
    <t>Zelené olivy plněné česnekem bio*nebio 320 g</t>
  </si>
  <si>
    <t>Zelené olivy plněné mandlí bio*nebio 320 g</t>
  </si>
  <si>
    <t>Pesto ligure RAPUNZEL 120 g</t>
  </si>
  <si>
    <t>Pesto siciliano RAPUNZEL 120 g</t>
  </si>
  <si>
    <t>Pesto verde vegan RAPUNZEL 120 g</t>
  </si>
  <si>
    <t>Pesto rosso vegan RAPUNZEL 120 g</t>
  </si>
  <si>
    <t>Sušená rajčata sekaná bio*nebio 100 g</t>
  </si>
  <si>
    <t>Středomořská sůl nerafinovaná bio*nebio 500 g</t>
  </si>
  <si>
    <t>Himálajská růžová sůl bio*nebio 500 g</t>
  </si>
  <si>
    <t>Mořská sůl jodovaná mořskými řasami bio*nebio 500 g</t>
  </si>
  <si>
    <t>Kala Namak černá indická sůl bio*nebio 300 g</t>
  </si>
  <si>
    <t>Zeleninový vývar čirý RAPUNZEL 250 g</t>
  </si>
  <si>
    <t>Zeleninový vývar bez droždí RAPUNZEL 160 g</t>
  </si>
  <si>
    <t>Zeleninový vývar v kostce RAPUNZEL 8 ks</t>
  </si>
  <si>
    <t>Zeleninový vývar bylinkový v kostce RAPUNZEL 8 ks</t>
  </si>
  <si>
    <t>Zeleninový vývar bez droždí v kostce RAPUNZEL 8 ks</t>
  </si>
  <si>
    <t>Dýňové gomasio ČESKÉ BIO 100 g</t>
  </si>
  <si>
    <t>Sojanéza vegan v tubě Zwergenwiese 200 ml</t>
  </si>
  <si>
    <t>Starofrancouzská hořčice 195 g</t>
  </si>
  <si>
    <t>Jemná hořčice 205 g</t>
  </si>
  <si>
    <t>Novodvorská hořčice 195 g</t>
  </si>
  <si>
    <t>Hořčice Bohemia 205 g</t>
  </si>
  <si>
    <t>Hořčice středně pálivá Zwergenwiese 160 ml</t>
  </si>
  <si>
    <t>Sladká paprika sáček bio*nebio 40 g</t>
  </si>
  <si>
    <t>Pepř černý mletý bio*nebio 50 g</t>
  </si>
  <si>
    <t>Kmín celý ČESKÉ BIO 40 g</t>
  </si>
  <si>
    <t>Kmín celý ČESKÉ BIO 500 g</t>
  </si>
  <si>
    <t>Majoránka drhnutá sáček bio*nebio 10 g</t>
  </si>
  <si>
    <t>Skořice cassia mletá bio*nebio 500 g</t>
  </si>
  <si>
    <t>Cejlonská skořice mletá sáček bio*nebio 50 g</t>
  </si>
  <si>
    <t>Kurkuma mletá bio*nebio 50 g</t>
  </si>
  <si>
    <t>Vanilkové lusky vcelku RAPUNZEL 2 ks</t>
  </si>
  <si>
    <t>Bio Bourbon vanilka mletá kořenka bio*nebio 8 g</t>
  </si>
  <si>
    <t>Citrónová kůra strouhaná sáček bio*nebio 30 g</t>
  </si>
  <si>
    <t>Zázvor mletý sáček bio*nebio 30 g</t>
  </si>
  <si>
    <t>Česnek sušený sáček bio*nebio 50 g</t>
  </si>
  <si>
    <t>Pizza koření bio*nebio 10 g</t>
  </si>
  <si>
    <t>Koření na brambory bio*nebio 30 g</t>
  </si>
  <si>
    <t>Asijská směs bio*nebio 40 g</t>
  </si>
  <si>
    <t>Koření Hot Bombay bio*nebio 40 g</t>
  </si>
  <si>
    <t>Koření steak bio*nebio 20 g</t>
  </si>
  <si>
    <t>Směs na ryby bio*nebio 30 g</t>
  </si>
  <si>
    <t>Perníkové koření bio*nebio 30 g</t>
  </si>
  <si>
    <t>Koření na svařené víno bio*nebio 20 g</t>
  </si>
  <si>
    <t>Vanilkový cukr bio*nebio 40 g</t>
  </si>
  <si>
    <t>Skořicový cukr bio*nebio 40 g</t>
  </si>
  <si>
    <t>Kokosový nápoj sušený bio*nebio 120 g</t>
  </si>
  <si>
    <t>Sójový nápoj neslazený BERIEF 1 l</t>
  </si>
  <si>
    <t>Rýžový nápoj Natur BERIEF 1 l</t>
  </si>
  <si>
    <t>Ovesno-mandlový nápoj BERIEF 1 l</t>
  </si>
  <si>
    <t>Ovesný nápoj Natur BERIEF 1 l</t>
  </si>
  <si>
    <t>Ovesný nápoj bez lepku BERIEF 1 l</t>
  </si>
  <si>
    <t>Mandlový nápoj BERIEF 1 l</t>
  </si>
  <si>
    <t>Ovesný nápoj Barista BERIEF 1 l</t>
  </si>
  <si>
    <t>Zakysaný mandlový bílý My Love My Life 125 g</t>
  </si>
  <si>
    <t>Zakysaný mandlový bílý My Love My Life 400 g</t>
  </si>
  <si>
    <t>Zakysaný mandlový Malina My Love My Life 180 g</t>
  </si>
  <si>
    <t>Zakysaný mandlový Vanilka My Love My Life 180 g</t>
  </si>
  <si>
    <t>Zakysaný mandlový Mango My Love My Life 180 g</t>
  </si>
  <si>
    <t>Zakysaný ovesný bílý My Love My Life 400 g</t>
  </si>
  <si>
    <t>Zakysaný ovesný Borůvka My Love My Life 400 g</t>
  </si>
  <si>
    <t>Zakysaný ovesný Müsli Jablko My Love My Life 400 g</t>
  </si>
  <si>
    <t>Zakysaný kokosový bílý My Love My Life 125 g</t>
  </si>
  <si>
    <t>Zakysaný kokosový bílý My Love My Life 400 g</t>
  </si>
  <si>
    <t>Zakysaný kokosový Mango Marakuja My Love My Life 180 g</t>
  </si>
  <si>
    <t>Zakysaný kokosový Vanilka My Love My Life 180 g</t>
  </si>
  <si>
    <t>Zakysaný kokosový Borůvka My Love My Life 180 g</t>
  </si>
  <si>
    <t>Kozí tučný tvaroh LEEB 150 g</t>
  </si>
  <si>
    <t>Kozí jogurt bílý LEEB 125 g</t>
  </si>
  <si>
    <t>Kozí jogurt bílý LEEB 400 g</t>
  </si>
  <si>
    <t>Kozí jogurt mangový LEEB 125 g</t>
  </si>
  <si>
    <t>Kozí jogurt borůvkový LEEB 125 g</t>
  </si>
  <si>
    <t>Kozí jogurt vanilkový LEEB 125 g</t>
  </si>
  <si>
    <t>Ovčí tučný tvaroh LEEB 200 g</t>
  </si>
  <si>
    <t>Ovčí jogurt bílý LEEB 125 g</t>
  </si>
  <si>
    <t>Ovčí jogurt bílý LEEB 400 g</t>
  </si>
  <si>
    <t>Ovčí jogurt řecký LEEB 150 g</t>
  </si>
  <si>
    <t>Ovčí jogurt mangový LEEB 125 g</t>
  </si>
  <si>
    <t>Ovčí jogurt borůvkový LEEB 125 g</t>
  </si>
  <si>
    <t>Ovčí jogurt vanilkový LEEB 125 g</t>
  </si>
  <si>
    <t>Ovčí jogurt malinový LEEB 125 g</t>
  </si>
  <si>
    <t>Čerstvé alpské mléko bez laktózy plnotučné BGL 1 l</t>
  </si>
  <si>
    <t>Čerstvé alpské mléko bez laktózy polotučné BGL 1 l</t>
  </si>
  <si>
    <t>Čerstvé alpské mléko plnotučné BGL 1 l</t>
  </si>
  <si>
    <t>Čerstvé alpské mléko polotučné BGL 1 l</t>
  </si>
  <si>
    <t>Čerstvé alpské mléko plnotučné SKLO BGL 1 l</t>
  </si>
  <si>
    <t>Trvanlivé alpské mléko plnotučné BGL 1 l</t>
  </si>
  <si>
    <t>Trvanlivé alpské mléko polotučné BGL 1 l</t>
  </si>
  <si>
    <t>Kefír 1,5 % tuku BGL 400 g</t>
  </si>
  <si>
    <t>Podmáslí neochucené BGL 400 g</t>
  </si>
  <si>
    <t>Smetana ke šlehání SKLO BGL 500 g</t>
  </si>
  <si>
    <t>Smetana ke šlehání 32 % tuku BGL 200 g</t>
  </si>
  <si>
    <t>Smetana ke šlehání 32 % tuku BGL 250 g</t>
  </si>
  <si>
    <t>Smetana ke šlehání bez laktózy BGL 200 g</t>
  </si>
  <si>
    <t>Zakysaná smetana 10 % tuku BGL 200 g</t>
  </si>
  <si>
    <t>Bílý jogurt krémový BGL 500 g</t>
  </si>
  <si>
    <t>Bílý jogurt krémový BGL 150 g</t>
  </si>
  <si>
    <t>Jahodový jogurt BGL 150 g</t>
  </si>
  <si>
    <t>Vanilkový jogurt BGL 150 g</t>
  </si>
  <si>
    <t>Broskvovo-mangový jogurt BGL 150 g</t>
  </si>
  <si>
    <t>Borůvkový jogurt BGL 150 g</t>
  </si>
  <si>
    <t>Vanilkový jogurt bez laktózy BGL 150 g</t>
  </si>
  <si>
    <t>Malinový jogurt bez laktózy BGL 150 g</t>
  </si>
  <si>
    <t>Banánový jogurt s čokoládovými kuličkami BGL 150 g</t>
  </si>
  <si>
    <t>Malinový jogurt s čokoládovými kuličkami  BGL 150 g</t>
  </si>
  <si>
    <t>Vanilkový jogurt s čokoládovým dražé BGL 137 g</t>
  </si>
  <si>
    <t>Bilý jogurt bez laktózy BGL 150 g</t>
  </si>
  <si>
    <t>Bílý jogurt bez laktózy BGL 400 g</t>
  </si>
  <si>
    <t>Tvaroh bez laktózy BGL 250 g</t>
  </si>
  <si>
    <t>Tučný tvaroh BGL 250 g</t>
  </si>
  <si>
    <t>Krémový tvaroh 0,2 % tuku BGL 350 g</t>
  </si>
  <si>
    <t>Borůvkový tvaroh BGL 150 g</t>
  </si>
  <si>
    <t>Jahodový tvaroh BGL 150 g</t>
  </si>
  <si>
    <t>Vanilkový tvaroh BGL 150 g</t>
  </si>
  <si>
    <t>Mangový tvaroh BGL 150 g</t>
  </si>
  <si>
    <t>Bylinkový tvaroh se smetanou BGL 200 g</t>
  </si>
  <si>
    <t xml:space="preserve">Přepuštěné máslo ghí ČESKÉ BIO 210 ml </t>
  </si>
  <si>
    <t xml:space="preserve">Přepuštěné máslo ghí ČESKÉ BIO 330 ml </t>
  </si>
  <si>
    <t xml:space="preserve">Přepuštěné máslo ghí ČESKÉ BIO 425 ml </t>
  </si>
  <si>
    <t>Přepuštěné máslo ČESKÉ GHÍČKO 340 ml</t>
  </si>
  <si>
    <t>Čerstvé alpské máslo BGL 250 g</t>
  </si>
  <si>
    <t>Čokoládové mléko BGL 236 ml</t>
  </si>
  <si>
    <t>Čerstvá vejce z farmy 10 ks</t>
  </si>
  <si>
    <t>Žitný chléb PEMA 500 g</t>
  </si>
  <si>
    <t>Žitný chléb se lněným semínkem PEMA 500 g</t>
  </si>
  <si>
    <t>Vícezrnný chléb PEMA 500 g</t>
  </si>
  <si>
    <t>Špaldový chléb PEMA 375 g</t>
  </si>
  <si>
    <t>Rýžový chléb bez lepku PEMA 375 g</t>
  </si>
  <si>
    <t>Plátky křupavé kukuřičné bio*nebio 100 g</t>
  </si>
  <si>
    <t>Plátky křupavé se špaldou bio*nebio 100 g</t>
  </si>
  <si>
    <t>Plátky křupavé s pohankou bio*nebio 100 g</t>
  </si>
  <si>
    <t>Plátky křupavé s amarantem bio*nebio 100 g</t>
  </si>
  <si>
    <t>Plátky křupavé s kaštany bio*nebio 100 g</t>
  </si>
  <si>
    <t>Kuličky do polévky bio*nebio 130 g</t>
  </si>
  <si>
    <t>Česnekové krekry s olivovým olejem bio*nebio 130 g</t>
  </si>
  <si>
    <t>Chilli krekry s olivovým olejem bio*nebio 130 g</t>
  </si>
  <si>
    <t>Parmezánové krekry s olivovým olejem bio*nebio 130 g</t>
  </si>
  <si>
    <t>Chia krekry pikantní s olivovým olejem bio*nebio 130 g</t>
  </si>
  <si>
    <t>Sýrové krekry bio*nebio 130 g</t>
  </si>
  <si>
    <t>Pizza krekry bio*nebio 130 g</t>
  </si>
  <si>
    <t>Tortilla chipsy mořská sůl Acapulco 125 g</t>
  </si>
  <si>
    <t>Tortilla chipsy zakysaná smetana Acapulco 125 g</t>
  </si>
  <si>
    <t>Slané tyčinky bez lepku Biopont 45 g</t>
  </si>
  <si>
    <t>Čočkové křupky s arašídy Biopont 60 g</t>
  </si>
  <si>
    <t>Tyčinky jemně solené Crispins Extrudo 50 g</t>
  </si>
  <si>
    <t>Tyčinky amarantové Crispins Extrudo 50 g</t>
  </si>
  <si>
    <t>Tyčinky kukuřičné Crispins Extrudo 50 g</t>
  </si>
  <si>
    <t>Sušené droždí aktivní RAPUNZEL 9 g</t>
  </si>
  <si>
    <t>Kypřící prášek z vinného kamene bio*nebio 150 g</t>
  </si>
  <si>
    <t>Jedlá soda potravinářská bio*nebio 250 g</t>
  </si>
  <si>
    <t>Jedlá soda potravinářská bio*nebio 1 kg</t>
  </si>
  <si>
    <t>Jablečný mošt 100% Beutelsbacher 0,7 l</t>
  </si>
  <si>
    <t>Jablečný mošt 100% Beutelsbacher 1 l</t>
  </si>
  <si>
    <t>Hruškový mošt 100% Beutelsbacher 0,7 l</t>
  </si>
  <si>
    <t>Hruškový mošt 100% Beutelsbacher Demeter 0,7 l</t>
  </si>
  <si>
    <t>Pomerančová šťáva 100% Beutelsbacher 0,7 l</t>
  </si>
  <si>
    <t>Pomerančová šťáva 100% Beutelsbacher 0,2 l</t>
  </si>
  <si>
    <t>Růžová grepová šťáva 100% Beutelsbacher 0,7 l</t>
  </si>
  <si>
    <t>Klementinková šťáva 100% Beutelsbacher 0,7 l</t>
  </si>
  <si>
    <t>Hroznová šťáva bílá 100% Beutelsbacher 0,7 l</t>
  </si>
  <si>
    <t>Hroznová šťáva červená 100% Beutelsbacher 0,7 l</t>
  </si>
  <si>
    <t>Ananasová šťáva 100% Beutelsbacher 0,7 l</t>
  </si>
  <si>
    <t>Šťáva z černého rybízu Beutelsbacher 0,33 l</t>
  </si>
  <si>
    <t>Citrónová šťáva 100% Beutelsbacher 0,2 l</t>
  </si>
  <si>
    <t>Citrónová šťáva 100% Beutelsbacher 0,7 l</t>
  </si>
  <si>
    <t>Limetková šťáva 100% Beutelsbacher 0,2 l</t>
  </si>
  <si>
    <t>Bezinková šťáva 100% Beutelsbacher 0,7 l</t>
  </si>
  <si>
    <t>Zázvorová šťáva Beutelsbacher 0,2 l</t>
  </si>
  <si>
    <t>Šťáva z divokého ovoce 100% Beutelsbacher 0,7 l</t>
  </si>
  <si>
    <t>Jablečno-mangová šťáva 100% Beutelsbacher 0,2 l</t>
  </si>
  <si>
    <t>KINDER šťáva 100% Beutelsbacher 0,2 l</t>
  </si>
  <si>
    <t>Kokosovo-mangový nápoj Beutelsbacher 0,7 l</t>
  </si>
  <si>
    <t>Kokosovo-ananasový nápoj Beutelsbacher 0,2 l</t>
  </si>
  <si>
    <t>Šťáva z ovoce Multi AC 100% Beutelsbacher 0,2 l</t>
  </si>
  <si>
    <t>Ovocný nápoj Rakytník ACE Beutelsbacher 0,2 l</t>
  </si>
  <si>
    <t>Šťáva z ovoce Multi + Železo Beutelsbacher 0,2 l</t>
  </si>
  <si>
    <t>Isis Tonic 0,330 l</t>
  </si>
  <si>
    <t>Isis Cola 0,33 l</t>
  </si>
  <si>
    <t>Isis Cola Pomeranč 0,33 l</t>
  </si>
  <si>
    <t>Isis limonáda Granátové jablko 0,33 l</t>
  </si>
  <si>
    <t>Isis limonáda Pomeranč 0,33 l</t>
  </si>
  <si>
    <t>Isis limonáda Citrón 0,33 l</t>
  </si>
  <si>
    <t>Isis limonáda Bezový květ 0,33 l</t>
  </si>
  <si>
    <t>Isis tonic Bitter Lemon 0,33 l</t>
  </si>
  <si>
    <t>Isis limonáda Ginger Ale 0,33 l</t>
  </si>
  <si>
    <t>Isis ledový zelený čaj 0,33 l</t>
  </si>
  <si>
    <t>Isis ledový alpský čaj 0,33 l</t>
  </si>
  <si>
    <t>Jablečné schorle Beutelsbacher 0,33 l</t>
  </si>
  <si>
    <t>Mrkvová šťáva Rodelika Beutelsbacher 0,7 l</t>
  </si>
  <si>
    <t>Mrkvovo-rakytníková šťáva Beutelsbacher 0,7 l</t>
  </si>
  <si>
    <t>Rajčatová šťáva  Beutelsbacher 0,2 l</t>
  </si>
  <si>
    <t>Řepná šťáva mléčně kvašená Beutelsbacher 0,7 l</t>
  </si>
  <si>
    <t>Řepná šťáva mléčně kvašená Beutelsbacher 0,2 l</t>
  </si>
  <si>
    <t>Zelná šťáva mléčně kvašená Beutelsbacher 0,7 l</t>
  </si>
  <si>
    <t>Zeleninový koktejl mléčně kvašený Beutelsbacher 0,7 l</t>
  </si>
  <si>
    <t>Vítova zelná šťáva z kysaného zelí 330 ml</t>
  </si>
  <si>
    <t>Vítův zákvas z červené řepy 330 ml</t>
  </si>
  <si>
    <t>Mixit preclíky - Slaný karamel Mixit 250 g</t>
  </si>
  <si>
    <t>Dětská výživa hrušková s jablky OVKO 190 g</t>
  </si>
  <si>
    <t>Dětská výživa broskvová s banány a jablky OVKO 190 g</t>
  </si>
  <si>
    <t>Kapsička 100% hruška OVKO 90 g</t>
  </si>
  <si>
    <t>Kapsička 100% jablko OVKO 90 g</t>
  </si>
  <si>
    <t>Kapsička jablko, karotka OVKO 90 g</t>
  </si>
  <si>
    <t>Kapsička jablko, karotka, banán OVKO 90 g</t>
  </si>
  <si>
    <t>Kapsička zahradní směs OVKO 90 g</t>
  </si>
  <si>
    <t>Dětská výživa špenát s rýží OVKO 190 g</t>
  </si>
  <si>
    <t>Dětská výživa karotka s kuřecím masem OVKO 190 g</t>
  </si>
  <si>
    <t>Dětská výživa s bramborami a hovězím OVKO 190 g</t>
  </si>
  <si>
    <t>Kapsička zeleninová směs s rýží OVKO 90 g</t>
  </si>
  <si>
    <t>Kapsička brambory, hrášek, cuketa OVKO 90 g</t>
  </si>
  <si>
    <t>Kapsička brokolice, brambory OVKO 90 g</t>
  </si>
  <si>
    <t>Ovocný mošt Jablko 100% Ovocňák 200 ml</t>
  </si>
  <si>
    <t>Ovocný mošt Jablko-Jahoda 100% Ovocňák 200 ml</t>
  </si>
  <si>
    <t>Ovocný mošt Jablko-Hruška 100% Ovocňák 250 ml</t>
  </si>
  <si>
    <t>Ovocný mošt Jablko-Lesní ovoce 100% Ovocňák 250 ml</t>
  </si>
  <si>
    <t>Ovocný mošt Jablko-Rakytník 100% Ovocňák 250 ml</t>
  </si>
  <si>
    <t>Kapsička Jablko-Meruňka Ovocňák 120 g</t>
  </si>
  <si>
    <t>Kapsička Jablko-Jahoda Ovocňák 120 g</t>
  </si>
  <si>
    <t>Kapsička Jablko-Hruška Ovocňák 120 g</t>
  </si>
  <si>
    <t>Kapsička Jablko-Malina Ovocňák 120 g</t>
  </si>
  <si>
    <t>Kapsička Jablko-Švestka Ovocňák 200 g</t>
  </si>
  <si>
    <t>Kapsička Jablko-Hruška-Rakytník Ovocňák 200 g</t>
  </si>
  <si>
    <t>Ovocné plátky mix 5-ti chutí Ovocňák 20 x 20 g</t>
  </si>
  <si>
    <t>Fermentovaná limonáda Fizzy ginger Bacilli 330 ml</t>
  </si>
  <si>
    <t>Fermentovaná limonáda Malinovka Bacilli 330 ml</t>
  </si>
  <si>
    <t>Fermentovaná limonáda Bloody orange Bacilli 330 ml</t>
  </si>
  <si>
    <t>Kombucha Jasmín Bacilli 330  ml</t>
  </si>
  <si>
    <t>Kombucha Maté Bacilli 330 ml</t>
  </si>
  <si>
    <t>Ledový čaj Jasmín-Citrón Yestea 330 ml</t>
  </si>
  <si>
    <t>Ledový čaj Meduňka-Levandule Yestea 330 ml</t>
  </si>
  <si>
    <t>Fermentovaný tempeh marinovaný Soyka 200 g</t>
  </si>
  <si>
    <t>Fermentovaný tempeh uzený Soyka 200 g</t>
  </si>
  <si>
    <t>Chilli omáčka s tempehem Soyka 500 g</t>
  </si>
  <si>
    <t>Boloňská omáčka s tempehem Soyka 500 g</t>
  </si>
  <si>
    <t>Sojový suk se zázvorem Soyka 50 g</t>
  </si>
  <si>
    <t>Sojový suk s kokosem Soyka 50 g</t>
  </si>
  <si>
    <t>Tofu natur Soyka 200 g</t>
  </si>
  <si>
    <t>Tofu uzené Soyka 200 g</t>
  </si>
  <si>
    <t>Vonné tyčinky olibanum Atelier Blanche</t>
  </si>
  <si>
    <t>Vonné tyčinky se smrkovým dřevem Atelier Blanche</t>
  </si>
  <si>
    <t>Vonné tyčinky se smrkovou pryskyřicí Atelier Blanche</t>
  </si>
  <si>
    <t>Vonné tyčinky kyphi Atelier Blanche</t>
  </si>
  <si>
    <t>Vonné tyčinky myrha Atelier Blanche</t>
  </si>
  <si>
    <t>Vonné tyčinky skořice Atelier Blanche</t>
  </si>
  <si>
    <t>Stojánek na vonné tyčinky Atelier Blanche</t>
  </si>
  <si>
    <t>Hygienický gel na ruce Levandule Tierra Verde 10 ml</t>
  </si>
  <si>
    <t>Hygienický gel na ruce Citron Tierra Verde 10 ml</t>
  </si>
  <si>
    <t>Taška z fair trade biobavlny bio*nebio</t>
  </si>
  <si>
    <t>Taška pevná z recyklovaného PET velká RAPUNZEL</t>
  </si>
  <si>
    <t>Taška z odbouratelného plastu česká bio*nebio 40 ks</t>
  </si>
  <si>
    <t>Keramický mlýnek na sůl</t>
  </si>
  <si>
    <t>Víme, co jíme aneb Průvodce „Éčky“ v potravinách</t>
  </si>
  <si>
    <t>Leták Oleje lisované za studena</t>
  </si>
  <si>
    <t>Kartička do regálu AKCE</t>
  </si>
  <si>
    <t>Leták Zacíleno na kokos</t>
  </si>
  <si>
    <t>Na položky 12414, 12416 je nutná předobjednávka s týdenním předstihem, vždy do pondělí do 10 hodin!</t>
  </si>
  <si>
    <t>Při odběru 10 ks a více chlazeného sortimentu od jednoho druhu je rovněž nutná předobjednávka!</t>
  </si>
  <si>
    <t>Garantované minimální trvanlivosti vybraných výrobků:</t>
  </si>
  <si>
    <t>3 dny - čerstvé mléko ve skle</t>
  </si>
  <si>
    <t>9 dní - kravské/ovčí/kozí jogurty, tvarohy, kefíry, podmáslí, smetany atd.</t>
  </si>
  <si>
    <t>6 dní - bezlaktózová mléka, bezlaktózová smetana, bezlaktózový tvaroh</t>
  </si>
  <si>
    <t>11 dní - máslo</t>
  </si>
  <si>
    <t>15 dní - smetanové sýry</t>
  </si>
  <si>
    <t>60 dní - lněné oleje, konopný olej</t>
  </si>
  <si>
    <t>9 dní - výrobky od My Love My Life</t>
  </si>
  <si>
    <t>6 dní - kozí produkty firmy Zahrádka</t>
  </si>
  <si>
    <t>8594052880267</t>
  </si>
  <si>
    <t>8594052883053</t>
  </si>
  <si>
    <t>4006040301110</t>
  </si>
  <si>
    <t>8594052881219</t>
  </si>
  <si>
    <t>8594187180133</t>
  </si>
  <si>
    <t>8594052882346</t>
  </si>
  <si>
    <t>8594052882353</t>
  </si>
  <si>
    <t>8594052880458</t>
  </si>
  <si>
    <t>8594052880465</t>
  </si>
  <si>
    <t>8594052880014</t>
  </si>
  <si>
    <t>8594052884111</t>
  </si>
  <si>
    <t>8594052884128</t>
  </si>
  <si>
    <t>8594052884135</t>
  </si>
  <si>
    <t>8594052884142</t>
  </si>
  <si>
    <t>8594052880328</t>
  </si>
  <si>
    <t>8594052881790</t>
  </si>
  <si>
    <t>8594052881523</t>
  </si>
  <si>
    <t>8594052880274</t>
  </si>
  <si>
    <t>4006040350064</t>
  </si>
  <si>
    <t>8719324204149</t>
  </si>
  <si>
    <t>8594052882247</t>
  </si>
  <si>
    <t>8719324204255</t>
  </si>
  <si>
    <t>8594052882544</t>
  </si>
  <si>
    <t>8594052882551</t>
  </si>
  <si>
    <t>8594052883879</t>
  </si>
  <si>
    <t>8594052883886</t>
  </si>
  <si>
    <t>8594052883824</t>
  </si>
  <si>
    <t>8594052882865</t>
  </si>
  <si>
    <t>8594052882872</t>
  </si>
  <si>
    <t>8594052881493</t>
  </si>
  <si>
    <t>8594052882001</t>
  </si>
  <si>
    <t>8594052881530</t>
  </si>
  <si>
    <t>8594052881547</t>
  </si>
  <si>
    <t>8594052884203</t>
  </si>
  <si>
    <t>8594052889024</t>
  </si>
  <si>
    <t>8594052880731</t>
  </si>
  <si>
    <t>8594052883459</t>
  </si>
  <si>
    <t>8594052881127</t>
  </si>
  <si>
    <t>8594052883848</t>
  </si>
  <si>
    <t>4006040065463</t>
  </si>
  <si>
    <t>4006040065296</t>
  </si>
  <si>
    <t>4006040065777</t>
  </si>
  <si>
    <t>4006040065623</t>
  </si>
  <si>
    <t>8594176530109</t>
  </si>
  <si>
    <t>8594176530123</t>
  </si>
  <si>
    <t>4006040325239</t>
  </si>
  <si>
    <t>4006040293811</t>
  </si>
  <si>
    <t>4038857215014</t>
  </si>
  <si>
    <t>4038857116908</t>
  </si>
  <si>
    <t>4038857120318</t>
  </si>
  <si>
    <t>4038857120332</t>
  </si>
  <si>
    <t>4038857120110</t>
  </si>
  <si>
    <t>4038857120219</t>
  </si>
  <si>
    <t>4038857130119</t>
  </si>
  <si>
    <t>4038857120417</t>
  </si>
  <si>
    <t>4038857116618</t>
  </si>
  <si>
    <t>4038857112016</t>
  </si>
  <si>
    <t>4038857112214</t>
  </si>
  <si>
    <t>4038857121414</t>
  </si>
  <si>
    <t>4038857401110</t>
  </si>
  <si>
    <t>4038857401103</t>
  </si>
  <si>
    <t>4038857114010</t>
  </si>
  <si>
    <t>4038857101119</t>
  </si>
  <si>
    <t>4038857101010</t>
  </si>
  <si>
    <t>4006040090946</t>
  </si>
  <si>
    <t>8594178508106</t>
  </si>
  <si>
    <t>8594178508137</t>
  </si>
  <si>
    <t>8594178508120</t>
  </si>
  <si>
    <t>8594178508113</t>
  </si>
  <si>
    <t>8594178508144</t>
  </si>
  <si>
    <t>4006040208907</t>
  </si>
  <si>
    <t>4006040312826</t>
  </si>
  <si>
    <t>4006040312833</t>
  </si>
  <si>
    <t>4006040202325</t>
  </si>
  <si>
    <t>4006040369998</t>
  </si>
  <si>
    <t>4006040371311</t>
  </si>
  <si>
    <t>4006040202158</t>
  </si>
  <si>
    <t>4006040312857</t>
  </si>
  <si>
    <t>4006040202363</t>
  </si>
  <si>
    <t>4012824529267</t>
  </si>
  <si>
    <t>4012824405776</t>
  </si>
  <si>
    <t>4012824405684</t>
  </si>
  <si>
    <t>4012824405714</t>
  </si>
  <si>
    <t>4012824402409</t>
  </si>
  <si>
    <t>4012824400108</t>
  </si>
  <si>
    <t>4012824402423</t>
  </si>
  <si>
    <t>4012824402447</t>
  </si>
  <si>
    <t>4012824400252</t>
  </si>
  <si>
    <t>4012824402416</t>
  </si>
  <si>
    <t>4012824402430</t>
  </si>
  <si>
    <t>4012824402485</t>
  </si>
  <si>
    <t>4012824402263</t>
  </si>
  <si>
    <t>4012824401037</t>
  </si>
  <si>
    <t>4012824401860</t>
  </si>
  <si>
    <t>4012824402492</t>
  </si>
  <si>
    <t>4012824404281</t>
  </si>
  <si>
    <t>4012824402522</t>
  </si>
  <si>
    <t>4012824404403</t>
  </si>
  <si>
    <t>4012824405110</t>
  </si>
  <si>
    <t>4012824405455</t>
  </si>
  <si>
    <t>4012824402508</t>
  </si>
  <si>
    <t>4012824402546</t>
  </si>
  <si>
    <t>4012824404526</t>
  </si>
  <si>
    <t>4012824403222</t>
  </si>
  <si>
    <t>4012824400542</t>
  </si>
  <si>
    <t>4012824401389</t>
  </si>
  <si>
    <t>4012824402218</t>
  </si>
  <si>
    <t>4012824401167</t>
  </si>
  <si>
    <t>4012824402461</t>
  </si>
  <si>
    <t>4012824402478</t>
  </si>
  <si>
    <t>4012824403796</t>
  </si>
  <si>
    <t>4012824402515</t>
  </si>
  <si>
    <t>4012824401587</t>
  </si>
  <si>
    <t>4012824404366</t>
  </si>
  <si>
    <t>4012824404212</t>
  </si>
  <si>
    <t>4012824405479</t>
  </si>
  <si>
    <t>4012824401631</t>
  </si>
  <si>
    <t>4012824402539</t>
  </si>
  <si>
    <t>4012824401112</t>
  </si>
  <si>
    <t>4012824401914</t>
  </si>
  <si>
    <t>4012824401969</t>
  </si>
  <si>
    <t>4012824402003</t>
  </si>
  <si>
    <t>4012824403277</t>
  </si>
  <si>
    <t>4012824400658</t>
  </si>
  <si>
    <t>4012824402454</t>
  </si>
  <si>
    <t>4012824404168</t>
  </si>
  <si>
    <t>4012824400757</t>
  </si>
  <si>
    <t>5906874131121</t>
  </si>
  <si>
    <t>8594052881608</t>
  </si>
  <si>
    <t>8594052881844</t>
  </si>
  <si>
    <t>4006040092957</t>
  </si>
  <si>
    <t>4006040092919</t>
  </si>
  <si>
    <t>8031086010500</t>
  </si>
  <si>
    <t>8594052883206</t>
  </si>
  <si>
    <t>8031086011019</t>
  </si>
  <si>
    <t>8594052883183</t>
  </si>
  <si>
    <t>8031086010517</t>
  </si>
  <si>
    <t>8031086094722</t>
  </si>
  <si>
    <t>8594052882568</t>
  </si>
  <si>
    <t>8031086011026</t>
  </si>
  <si>
    <t>3700110005397</t>
  </si>
  <si>
    <t>3700110005380</t>
  </si>
  <si>
    <t>3700110001764</t>
  </si>
  <si>
    <t>3700112016513</t>
  </si>
  <si>
    <t>3700110049711</t>
  </si>
  <si>
    <t>3700110050502</t>
  </si>
  <si>
    <t>3700110049704</t>
  </si>
  <si>
    <t>3700110049698</t>
  </si>
  <si>
    <t>3700110049681</t>
  </si>
  <si>
    <t>3700110049674</t>
  </si>
  <si>
    <t xml:space="preserve">3700112016414   </t>
  </si>
  <si>
    <t>3700110045768</t>
  </si>
  <si>
    <t>3700112011051</t>
  </si>
  <si>
    <t>3700110052070</t>
  </si>
  <si>
    <t>3700110016034</t>
  </si>
  <si>
    <t xml:space="preserve">3700112016629   </t>
  </si>
  <si>
    <t>3700110052100</t>
  </si>
  <si>
    <t xml:space="preserve">3700110052117 </t>
  </si>
  <si>
    <t>3700110016874</t>
  </si>
  <si>
    <t>3700110048493</t>
  </si>
  <si>
    <t>3700110005373</t>
  </si>
  <si>
    <t>4044889001037</t>
  </si>
  <si>
    <t>4044889001068</t>
  </si>
  <si>
    <t>4044889001006</t>
  </si>
  <si>
    <t>4044889000382</t>
  </si>
  <si>
    <t>4044889001501</t>
  </si>
  <si>
    <t>4044889001013</t>
  </si>
  <si>
    <t>4044889002171</t>
  </si>
  <si>
    <t>4044889001044</t>
  </si>
  <si>
    <t>4044889001051</t>
  </si>
  <si>
    <t>4044889001075</t>
  </si>
  <si>
    <t>4044889003215</t>
  </si>
  <si>
    <t>4044889001082</t>
  </si>
  <si>
    <t>4044889001129</t>
  </si>
  <si>
    <t>4044889004472</t>
  </si>
  <si>
    <t>4044889000627</t>
  </si>
  <si>
    <t>4044889002119</t>
  </si>
  <si>
    <t>4044889003420</t>
  </si>
  <si>
    <t>4044889000054</t>
  </si>
  <si>
    <t>4044889000498</t>
  </si>
  <si>
    <t>4044889002249</t>
  </si>
  <si>
    <t>4044889002713</t>
  </si>
  <si>
    <t>4044889002560</t>
  </si>
  <si>
    <t>4044889003253</t>
  </si>
  <si>
    <t>4044889002904</t>
  </si>
  <si>
    <t>4044889004106</t>
  </si>
  <si>
    <t>4044889004113</t>
  </si>
  <si>
    <t>4044889003222</t>
  </si>
  <si>
    <t>4044889004335</t>
  </si>
  <si>
    <t>4044889004342</t>
  </si>
  <si>
    <t>4044889000078</t>
  </si>
  <si>
    <t>4044889003208</t>
  </si>
  <si>
    <t>4044889003192</t>
  </si>
  <si>
    <t>4044889002515</t>
  </si>
  <si>
    <t>4044889004502</t>
  </si>
  <si>
    <t>4044889002553</t>
  </si>
  <si>
    <t>4044889002522</t>
  </si>
  <si>
    <t>4044889002546</t>
  </si>
  <si>
    <t>4044889002539</t>
  </si>
  <si>
    <t>4044889004496</t>
  </si>
  <si>
    <t>4044889004489</t>
  </si>
  <si>
    <t>4044889004120</t>
  </si>
  <si>
    <t>4044889004632</t>
  </si>
  <si>
    <t>4044889004595</t>
  </si>
  <si>
    <t>4044889004618</t>
  </si>
  <si>
    <t>4044889004625</t>
  </si>
  <si>
    <t>4044889004571</t>
  </si>
  <si>
    <t>4044889004601</t>
  </si>
  <si>
    <t>4044889004649</t>
  </si>
  <si>
    <t xml:space="preserve">4044889004588   </t>
  </si>
  <si>
    <t>4044889012262</t>
  </si>
  <si>
    <t>4044889002225</t>
  </si>
  <si>
    <t>4044889002232</t>
  </si>
  <si>
    <t>4044889002218</t>
  </si>
  <si>
    <t>3477730001206</t>
  </si>
  <si>
    <t>3477730001251</t>
  </si>
  <si>
    <t>3477730001305</t>
  </si>
  <si>
    <t>3477730001701</t>
  </si>
  <si>
    <t>3477730007079</t>
  </si>
  <si>
    <t>3477730001404</t>
  </si>
  <si>
    <t>3477730001732</t>
  </si>
  <si>
    <t>3477730001503</t>
  </si>
  <si>
    <t>3477730001602</t>
  </si>
  <si>
    <t>3477730001213</t>
  </si>
  <si>
    <t>3477730001725</t>
  </si>
  <si>
    <t>3477730002500</t>
  </si>
  <si>
    <t>8411066002846</t>
  </si>
  <si>
    <t>8411066003140</t>
  </si>
  <si>
    <t>8411066003096</t>
  </si>
  <si>
    <t>8411066002877</t>
  </si>
  <si>
    <t>8411066003102</t>
  </si>
  <si>
    <t>8411066003119</t>
  </si>
  <si>
    <t>8411066003188</t>
  </si>
  <si>
    <t>8411066003942</t>
  </si>
  <si>
    <t>8411066003010</t>
  </si>
  <si>
    <t>8411066002884</t>
  </si>
  <si>
    <t>8411066003911</t>
  </si>
  <si>
    <t>8411066003027</t>
  </si>
  <si>
    <t>8411066002891</t>
  </si>
  <si>
    <t>8411066002938</t>
  </si>
  <si>
    <t>8411066002310</t>
  </si>
  <si>
    <t>8411066002518</t>
  </si>
  <si>
    <t>8411066002532</t>
  </si>
  <si>
    <t>8411066002242</t>
  </si>
  <si>
    <t>4006040605379</t>
  </si>
  <si>
    <t>6009679891760</t>
  </si>
  <si>
    <t>6009679891074</t>
  </si>
  <si>
    <t>4006040605331</t>
  </si>
  <si>
    <t>8437001679348</t>
  </si>
  <si>
    <t>8437001679171</t>
  </si>
  <si>
    <t>4024967228204</t>
  </si>
  <si>
    <t>3760206311030</t>
  </si>
  <si>
    <t>8594204500074</t>
  </si>
  <si>
    <t>4006040605393</t>
  </si>
  <si>
    <t>8437001679072</t>
  </si>
  <si>
    <t>3760206310620</t>
  </si>
  <si>
    <t>4024967228402</t>
  </si>
  <si>
    <t>8022138013099</t>
  </si>
  <si>
    <t>8594204500869</t>
  </si>
  <si>
    <t>8594204500616</t>
  </si>
  <si>
    <t>4024967228853</t>
  </si>
  <si>
    <t xml:space="preserve">4024967011622   </t>
  </si>
  <si>
    <t>4024967011608</t>
  </si>
  <si>
    <t xml:space="preserve">4024967011646 </t>
  </si>
  <si>
    <t>8594196080059</t>
  </si>
  <si>
    <t>4012852001650</t>
  </si>
  <si>
    <t>4012852001681</t>
  </si>
  <si>
    <t>4012852001629</t>
  </si>
  <si>
    <t>4012852001766</t>
  </si>
  <si>
    <t>90207044</t>
  </si>
  <si>
    <t>90207020</t>
  </si>
  <si>
    <t>90207327</t>
  </si>
  <si>
    <t>90207037</t>
  </si>
  <si>
    <t>90207389</t>
  </si>
  <si>
    <t>Vánoční pivo Bock SCHREMSER 500 ml</t>
  </si>
  <si>
    <t>SEZÓNNÍ POLOŽKA</t>
  </si>
  <si>
    <t>4006040202554</t>
  </si>
  <si>
    <t>4006040644101</t>
  </si>
  <si>
    <t>4006040646716</t>
  </si>
  <si>
    <t>4006040054337</t>
  </si>
  <si>
    <t>4006040054429</t>
  </si>
  <si>
    <t>4006040329138</t>
  </si>
  <si>
    <t>4006040209904</t>
  </si>
  <si>
    <t>4006040068594</t>
  </si>
  <si>
    <t>4006040413509</t>
  </si>
  <si>
    <t>4006040196006</t>
  </si>
  <si>
    <t>4006040510239</t>
  </si>
  <si>
    <t>4006040314820</t>
  </si>
  <si>
    <t>4006040189008</t>
  </si>
  <si>
    <t>4006040294108</t>
  </si>
  <si>
    <t>4006040396017</t>
  </si>
  <si>
    <t>4006040201601</t>
  </si>
  <si>
    <t>4006040431626</t>
  </si>
  <si>
    <t>4006040125693</t>
  </si>
  <si>
    <t>4006040165668</t>
  </si>
  <si>
    <t>4006040131304</t>
  </si>
  <si>
    <t>4006040412892</t>
  </si>
  <si>
    <t>4006040320517</t>
  </si>
  <si>
    <t>4006040488897</t>
  </si>
  <si>
    <t>4006040218388</t>
  </si>
  <si>
    <t>4006040422013</t>
  </si>
  <si>
    <t>4006040013440</t>
  </si>
  <si>
    <t>4006040013464</t>
  </si>
  <si>
    <t>4006040195245</t>
  </si>
  <si>
    <t>4006040027287</t>
  </si>
  <si>
    <t>4006040217411</t>
  </si>
  <si>
    <t>4006040013402</t>
  </si>
  <si>
    <t>4006040294009</t>
  </si>
  <si>
    <t>4006040104308</t>
  </si>
  <si>
    <t>4006040535515</t>
  </si>
  <si>
    <t>4006040197959</t>
  </si>
  <si>
    <t>4006040320074</t>
  </si>
  <si>
    <t>4006040320715</t>
  </si>
  <si>
    <t>4006040320319</t>
  </si>
  <si>
    <t>4006040013624</t>
  </si>
  <si>
    <t>4006040202844</t>
  </si>
  <si>
    <t>8594052880229</t>
  </si>
  <si>
    <t>8594052880311</t>
  </si>
  <si>
    <t>8594052882339</t>
  </si>
  <si>
    <t>8594052884005</t>
  </si>
  <si>
    <t>8594052883473</t>
  </si>
  <si>
    <t>8594052883831</t>
  </si>
  <si>
    <t>4044889000900</t>
  </si>
  <si>
    <t>8594052880212</t>
  </si>
  <si>
    <t>4006040305231</t>
  </si>
  <si>
    <t>4006040081128</t>
  </si>
  <si>
    <t>4006040305217</t>
  </si>
  <si>
    <t>8594052880663</t>
  </si>
  <si>
    <t>4006040000112</t>
  </si>
  <si>
    <t>4006040004998</t>
  </si>
  <si>
    <t>4006040424802</t>
  </si>
  <si>
    <t>4006040004110</t>
  </si>
  <si>
    <t>4006040004011</t>
  </si>
  <si>
    <t>4006040004134</t>
  </si>
  <si>
    <t>4006040300601</t>
  </si>
  <si>
    <t>4006040001515</t>
  </si>
  <si>
    <t>4006040001737</t>
  </si>
  <si>
    <t>4006040002017</t>
  </si>
  <si>
    <t>4006040005216</t>
  </si>
  <si>
    <t>4006040003014</t>
  </si>
  <si>
    <t>4006040003908</t>
  </si>
  <si>
    <t>4006040003410</t>
  </si>
  <si>
    <t>4006040293279</t>
  </si>
  <si>
    <t>4006040003922</t>
  </si>
  <si>
    <t>4006040016533</t>
  </si>
  <si>
    <t>4006040007043</t>
  </si>
  <si>
    <t>4006040013341</t>
  </si>
  <si>
    <t>4006040003984</t>
  </si>
  <si>
    <t>4006040003069</t>
  </si>
  <si>
    <t>4006040002482</t>
  </si>
  <si>
    <t>4006040000389</t>
  </si>
  <si>
    <t>4006040003885</t>
  </si>
  <si>
    <t>4006040003946</t>
  </si>
  <si>
    <t>4006040164517</t>
  </si>
  <si>
    <t>4006040076896</t>
  </si>
  <si>
    <t>4006040013266</t>
  </si>
  <si>
    <t>4006040321392</t>
  </si>
  <si>
    <t>8594052880472</t>
  </si>
  <si>
    <t>8594052882384</t>
  </si>
  <si>
    <t>8594052883596</t>
  </si>
  <si>
    <t>8594052883978</t>
  </si>
  <si>
    <t>8424691621016</t>
  </si>
  <si>
    <t>8594052882391</t>
  </si>
  <si>
    <t>8594052883336</t>
  </si>
  <si>
    <t>8594052883343</t>
  </si>
  <si>
    <t>8594052880847</t>
  </si>
  <si>
    <t>8594052883619</t>
  </si>
  <si>
    <t>8594052882780</t>
  </si>
  <si>
    <t>8594052880113</t>
  </si>
  <si>
    <t>8594052883251</t>
  </si>
  <si>
    <t>8594052883626</t>
  </si>
  <si>
    <t>8594052883633</t>
  </si>
  <si>
    <t>8594052883657</t>
  </si>
  <si>
    <t>8594052880106</t>
  </si>
  <si>
    <t>8594052883268</t>
  </si>
  <si>
    <t>8594052880144</t>
  </si>
  <si>
    <t>8594052883640</t>
  </si>
  <si>
    <t>8594052884173</t>
  </si>
  <si>
    <t>8594052884180</t>
  </si>
  <si>
    <t>8594052884197</t>
  </si>
  <si>
    <t>8594052880243</t>
  </si>
  <si>
    <t>8594052883305</t>
  </si>
  <si>
    <t>8594052881448</t>
  </si>
  <si>
    <t>8594052883145</t>
  </si>
  <si>
    <t>4006040216902</t>
  </si>
  <si>
    <t>4006040538196</t>
  </si>
  <si>
    <t>4006040070993</t>
  </si>
  <si>
    <t>8594052880120</t>
  </si>
  <si>
    <t>8594052881325</t>
  </si>
  <si>
    <t>8594052883169</t>
  </si>
  <si>
    <t>8594052880526</t>
  </si>
  <si>
    <t>8594052880588</t>
  </si>
  <si>
    <t>8594052880595</t>
  </si>
  <si>
    <t>8594052883244</t>
  </si>
  <si>
    <t>8594052880564</t>
  </si>
  <si>
    <t>8594052881332</t>
  </si>
  <si>
    <t>8594052882124</t>
  </si>
  <si>
    <t>8594052881998</t>
  </si>
  <si>
    <t>8594052881202</t>
  </si>
  <si>
    <t>8594052883497</t>
  </si>
  <si>
    <t>8594052880298</t>
  </si>
  <si>
    <t>4006040883074</t>
  </si>
  <si>
    <t>8594052881707</t>
  </si>
  <si>
    <t>8594052883176</t>
  </si>
  <si>
    <t>8594052881301</t>
  </si>
  <si>
    <t>4006040307679</t>
  </si>
  <si>
    <t>4006040307723</t>
  </si>
  <si>
    <t>8594052881622</t>
  </si>
  <si>
    <t>8594052881257</t>
  </si>
  <si>
    <t>8594052881240</t>
  </si>
  <si>
    <t>8594052883299</t>
  </si>
  <si>
    <t>8594052881738</t>
  </si>
  <si>
    <t>8594052881165</t>
  </si>
  <si>
    <t>8594052883282</t>
  </si>
  <si>
    <t>8594052882377</t>
  </si>
  <si>
    <t>8594052883480</t>
  </si>
  <si>
    <t>8594052881363</t>
  </si>
  <si>
    <t>8594052883312</t>
  </si>
  <si>
    <t>8594052881370</t>
  </si>
  <si>
    <t>4003740033228</t>
  </si>
  <si>
    <t>4003740032719</t>
  </si>
  <si>
    <t>4003740032528</t>
  </si>
  <si>
    <t>4003740032788</t>
  </si>
  <si>
    <t>8594052882827</t>
  </si>
  <si>
    <t>8594052880137</t>
  </si>
  <si>
    <t>8594052881349</t>
  </si>
  <si>
    <t>8594052881400</t>
  </si>
  <si>
    <t>8594052882087</t>
  </si>
  <si>
    <t>8594052883329</t>
  </si>
  <si>
    <t>8594052881271</t>
  </si>
  <si>
    <t>8594052882179</t>
  </si>
  <si>
    <t>8594052881264</t>
  </si>
  <si>
    <t>8594052881226</t>
  </si>
  <si>
    <t>8594052882933</t>
  </si>
  <si>
    <t>4006040265832</t>
  </si>
  <si>
    <t>4006040349365</t>
  </si>
  <si>
    <t>8594052883091</t>
  </si>
  <si>
    <t>8594052883114</t>
  </si>
  <si>
    <t>8594052883510</t>
  </si>
  <si>
    <t>8594052882223</t>
  </si>
  <si>
    <t>8594052881288</t>
  </si>
  <si>
    <t>8594052883152</t>
  </si>
  <si>
    <t>8594052880939</t>
  </si>
  <si>
    <t>8594052881813</t>
  </si>
  <si>
    <t>8594052883022</t>
  </si>
  <si>
    <t>8594052881721</t>
  </si>
  <si>
    <t>8594052880809</t>
  </si>
  <si>
    <t>8594052882896</t>
  </si>
  <si>
    <t>8594052882902</t>
  </si>
  <si>
    <t>4006040552499</t>
  </si>
  <si>
    <t>4006040012047</t>
  </si>
  <si>
    <t>4006040401773</t>
  </si>
  <si>
    <t>4006040552390</t>
  </si>
  <si>
    <t>4006040404347</t>
  </si>
  <si>
    <t>4006040404330</t>
  </si>
  <si>
    <t>4006040063339</t>
  </si>
  <si>
    <t>4006040411611</t>
  </si>
  <si>
    <t>4006040552314</t>
  </si>
  <si>
    <t>4006040045236</t>
  </si>
  <si>
    <t>4006040042594</t>
  </si>
  <si>
    <t>8594052881417</t>
  </si>
  <si>
    <t>8594052882148</t>
  </si>
  <si>
    <t>8594052882131</t>
  </si>
  <si>
    <t>8594052880540</t>
  </si>
  <si>
    <t>8594052880717</t>
  </si>
  <si>
    <t>8594052881752</t>
  </si>
  <si>
    <t>8594052883138</t>
  </si>
  <si>
    <t>8594052883954</t>
  </si>
  <si>
    <t>8594052882155</t>
  </si>
  <si>
    <t>8594052881424</t>
  </si>
  <si>
    <t>8594052881639</t>
  </si>
  <si>
    <t>8594052881073</t>
  </si>
  <si>
    <t>8594052881660</t>
  </si>
  <si>
    <t>8594052880816</t>
  </si>
  <si>
    <t>8594052882186</t>
  </si>
  <si>
    <t>8594052881196</t>
  </si>
  <si>
    <t>8594052881394</t>
  </si>
  <si>
    <t>8594052882025</t>
  </si>
  <si>
    <t>8594052882094</t>
  </si>
  <si>
    <t>8594052882100</t>
  </si>
  <si>
    <t>8594052882063</t>
  </si>
  <si>
    <t>8594052882209</t>
  </si>
  <si>
    <t>8594052882049</t>
  </si>
  <si>
    <t>8594052882803</t>
  </si>
  <si>
    <t>8594052883213</t>
  </si>
  <si>
    <t>8594052883220</t>
  </si>
  <si>
    <t>8594052881868</t>
  </si>
  <si>
    <t>8594052880793</t>
  </si>
  <si>
    <t>8594052880397</t>
  </si>
  <si>
    <t>8594052881677</t>
  </si>
  <si>
    <t>8594052880182</t>
  </si>
  <si>
    <t>8594052881646</t>
  </si>
  <si>
    <t>8594052883923</t>
  </si>
  <si>
    <t>8594052883930</t>
  </si>
  <si>
    <t>4006040150015</t>
  </si>
  <si>
    <t>4006040229391</t>
  </si>
  <si>
    <t>4006040150510</t>
  </si>
  <si>
    <t>4006040070504</t>
  </si>
  <si>
    <t>4006040155010</t>
  </si>
  <si>
    <t>4006040155041</t>
  </si>
  <si>
    <t>4006040167839</t>
  </si>
  <si>
    <t>4006040155089</t>
  </si>
  <si>
    <t>4006040635024</t>
  </si>
  <si>
    <t>4006040510116</t>
  </si>
  <si>
    <t>3760294960042</t>
  </si>
  <si>
    <t>3760294960035</t>
  </si>
  <si>
    <t>3760294960127</t>
  </si>
  <si>
    <t>3760294960066</t>
  </si>
  <si>
    <t>3760294960011</t>
  </si>
  <si>
    <t>4006040002062</t>
  </si>
  <si>
    <t>8424691301024</t>
  </si>
  <si>
    <t>8424691301062</t>
  </si>
  <si>
    <t>8594052883121</t>
  </si>
  <si>
    <t>8594052880922</t>
  </si>
  <si>
    <t>4006040307549</t>
  </si>
  <si>
    <t>4006040215585</t>
  </si>
  <si>
    <t>9003391001077</t>
  </si>
  <si>
    <t>8594052880908</t>
  </si>
  <si>
    <t>8594052880915</t>
  </si>
  <si>
    <t>4006040216254</t>
  </si>
  <si>
    <t>4006040216278</t>
  </si>
  <si>
    <t>8718819120384</t>
  </si>
  <si>
    <t>8719325783056</t>
  </si>
  <si>
    <t>4006040249719</t>
  </si>
  <si>
    <t>4006040249610</t>
  </si>
  <si>
    <t>4106060049327</t>
  </si>
  <si>
    <t>4106060046814</t>
  </si>
  <si>
    <t>4106060038437</t>
  </si>
  <si>
    <t>4006040293033</t>
  </si>
  <si>
    <t>4006040263609</t>
  </si>
  <si>
    <t>4006040293064</t>
  </si>
  <si>
    <t>3760294960080</t>
  </si>
  <si>
    <t>4006040292081</t>
  </si>
  <si>
    <t>4006040013761</t>
  </si>
  <si>
    <t>4006040003489</t>
  </si>
  <si>
    <t>4006040003441</t>
  </si>
  <si>
    <t>4006040181156</t>
  </si>
  <si>
    <t>4006040030409</t>
  </si>
  <si>
    <t>4006040202585</t>
  </si>
  <si>
    <t>3760294960073</t>
  </si>
  <si>
    <t>4006040202776</t>
  </si>
  <si>
    <t>4006040428053</t>
  </si>
  <si>
    <t>4006040290391</t>
  </si>
  <si>
    <t>4006040405900</t>
  </si>
  <si>
    <t>8594201120053</t>
  </si>
  <si>
    <t>8594189340023</t>
  </si>
  <si>
    <t>8594189340085</t>
  </si>
  <si>
    <t>8594189340108</t>
  </si>
  <si>
    <t>8594189340092</t>
  </si>
  <si>
    <t>8594201120343</t>
  </si>
  <si>
    <t>4006040167891</t>
  </si>
  <si>
    <t>4006040076285</t>
  </si>
  <si>
    <t>8594052884029</t>
  </si>
  <si>
    <t>8594052880823</t>
  </si>
  <si>
    <t>8594052884012</t>
  </si>
  <si>
    <t>8594052880830</t>
  </si>
  <si>
    <t>8594052884036</t>
  </si>
  <si>
    <t>8594052884043</t>
  </si>
  <si>
    <t>8594052884050</t>
  </si>
  <si>
    <t>4006040276418</t>
  </si>
  <si>
    <t>4006040755791</t>
  </si>
  <si>
    <t>4006040154105</t>
  </si>
  <si>
    <t>4006040276357</t>
  </si>
  <si>
    <t>8594052881455</t>
  </si>
  <si>
    <t>8594052881714</t>
  </si>
  <si>
    <t>8594052883015</t>
  </si>
  <si>
    <t>8594052881769</t>
  </si>
  <si>
    <t>8594052881578</t>
  </si>
  <si>
    <t>4006040271017</t>
  </si>
  <si>
    <t>4006040041801</t>
  </si>
  <si>
    <t>4006040271505</t>
  </si>
  <si>
    <t>4006040271611</t>
  </si>
  <si>
    <t>4006040004585</t>
  </si>
  <si>
    <t>8594052881615</t>
  </si>
  <si>
    <t>4019736008750</t>
  </si>
  <si>
    <t>8595222202032</t>
  </si>
  <si>
    <t>8595222202094</t>
  </si>
  <si>
    <t>8595222200021</t>
  </si>
  <si>
    <t>8595222202063</t>
  </si>
  <si>
    <t>4019736007005</t>
  </si>
  <si>
    <t>8594052882773</t>
  </si>
  <si>
    <t>8594052882681</t>
  </si>
  <si>
    <t>8594052881110</t>
  </si>
  <si>
    <t>8594052882490</t>
  </si>
  <si>
    <t>8594052882810</t>
  </si>
  <si>
    <t>8594052882797</t>
  </si>
  <si>
    <t>8594052882834</t>
  </si>
  <si>
    <t>8594052883466</t>
  </si>
  <si>
    <t>8594052882940</t>
  </si>
  <si>
    <t>4006040132790</t>
  </si>
  <si>
    <t>8594052882407</t>
  </si>
  <si>
    <t>8594052882841</t>
  </si>
  <si>
    <t>8594052882858</t>
  </si>
  <si>
    <t>8594052882674</t>
  </si>
  <si>
    <t>8594052882698</t>
  </si>
  <si>
    <t>8594052882704</t>
  </si>
  <si>
    <t>8594052882711</t>
  </si>
  <si>
    <t>8594052882728</t>
  </si>
  <si>
    <t>8594052882735</t>
  </si>
  <si>
    <t>8594052882742</t>
  </si>
  <si>
    <t>8594052882971</t>
  </si>
  <si>
    <t>8594052882988</t>
  </si>
  <si>
    <t>8594052884159</t>
  </si>
  <si>
    <t>8594052884166</t>
  </si>
  <si>
    <t>8594052883589</t>
  </si>
  <si>
    <t>4004790110303</t>
  </si>
  <si>
    <t>4004790110501</t>
  </si>
  <si>
    <t>4004790026949</t>
  </si>
  <si>
    <t>4004790017565</t>
  </si>
  <si>
    <t>4004790023795</t>
  </si>
  <si>
    <t>4004790023764</t>
  </si>
  <si>
    <t>9010179000139</t>
  </si>
  <si>
    <t>9010179000054</t>
  </si>
  <si>
    <t>9010179000078</t>
  </si>
  <si>
    <t>9010179000061</t>
  </si>
  <si>
    <t>9010179000085</t>
  </si>
  <si>
    <t>9010179000245</t>
  </si>
  <si>
    <t>9010179000276</t>
  </si>
  <si>
    <t>9010179000269</t>
  </si>
  <si>
    <t>9010179000153</t>
  </si>
  <si>
    <t>9010179000092</t>
  </si>
  <si>
    <t>9010179000115</t>
  </si>
  <si>
    <t>9010179000108</t>
  </si>
  <si>
    <t>9010179000122</t>
  </si>
  <si>
    <t>9007833009034</t>
  </si>
  <si>
    <t>9007833008303</t>
  </si>
  <si>
    <t>9007833008358</t>
  </si>
  <si>
    <t>9007833008341</t>
  </si>
  <si>
    <t>9007833008440</t>
  </si>
  <si>
    <t>9007833008204</t>
  </si>
  <si>
    <t>9007833008327</t>
  </si>
  <si>
    <t>9007833008525</t>
  </si>
  <si>
    <t>9007833008280</t>
  </si>
  <si>
    <t>9007833008266</t>
  </si>
  <si>
    <t>9007833008259</t>
  </si>
  <si>
    <t>9007833008242</t>
  </si>
  <si>
    <t>4101530008804</t>
  </si>
  <si>
    <t>4101530008811</t>
  </si>
  <si>
    <t>4101530003212</t>
  </si>
  <si>
    <t>4101530003274</t>
  </si>
  <si>
    <t>4101530001157</t>
  </si>
  <si>
    <t>4101530002505</t>
  </si>
  <si>
    <t>4101530002567</t>
  </si>
  <si>
    <t>4101530009542</t>
  </si>
  <si>
    <t>4101530010234</t>
  </si>
  <si>
    <t>4101530002840</t>
  </si>
  <si>
    <t>4101530002529</t>
  </si>
  <si>
    <t>4101530008101</t>
  </si>
  <si>
    <t>4101530001492</t>
  </si>
  <si>
    <t>4101530010203</t>
  </si>
  <si>
    <t>4101530009597</t>
  </si>
  <si>
    <t>4101530008132</t>
  </si>
  <si>
    <t>4101530008835</t>
  </si>
  <si>
    <t>4101530008866</t>
  </si>
  <si>
    <t>4101530008880</t>
  </si>
  <si>
    <t>4101530009504</t>
  </si>
  <si>
    <t>4101530002109</t>
  </si>
  <si>
    <t>4101530001485</t>
  </si>
  <si>
    <t>4101530007456</t>
  </si>
  <si>
    <t>4101530002826</t>
  </si>
  <si>
    <t>4101530007494</t>
  </si>
  <si>
    <t>4101530002116</t>
  </si>
  <si>
    <t>4101530008170</t>
  </si>
  <si>
    <t>4101530008149</t>
  </si>
  <si>
    <t>4101530000518</t>
  </si>
  <si>
    <t>4101530000464</t>
  </si>
  <si>
    <t>4101530002833</t>
  </si>
  <si>
    <t>4101530003205</t>
  </si>
  <si>
    <t>4101530002598</t>
  </si>
  <si>
    <t>4101530009566</t>
  </si>
  <si>
    <t>4101530001843</t>
  </si>
  <si>
    <t>8594052880403</t>
  </si>
  <si>
    <t>8594052880410</t>
  </si>
  <si>
    <t>8594052880427</t>
  </si>
  <si>
    <t>8594178590620</t>
  </si>
  <si>
    <t>4101530001812</t>
  </si>
  <si>
    <t>4101530002123</t>
  </si>
  <si>
    <t>8594052884227</t>
  </si>
  <si>
    <t>4000358051514</t>
  </si>
  <si>
    <t>4000358051637</t>
  </si>
  <si>
    <t>4000358051668</t>
  </si>
  <si>
    <t>4000358057059</t>
  </si>
  <si>
    <t>4000358015073</t>
  </si>
  <si>
    <t>8594052880854</t>
  </si>
  <si>
    <t>8594052880861</t>
  </si>
  <si>
    <t>8594052881042</t>
  </si>
  <si>
    <t>8594052881059</t>
  </si>
  <si>
    <t>8594052883060</t>
  </si>
  <si>
    <t>8594052881776</t>
  </si>
  <si>
    <t>8594052881943</t>
  </si>
  <si>
    <t>8594052881936</t>
  </si>
  <si>
    <t>8594052881981</t>
  </si>
  <si>
    <t>8594052882957</t>
  </si>
  <si>
    <t>8594052883503</t>
  </si>
  <si>
    <t>8594052882445</t>
  </si>
  <si>
    <t>5412514333393</t>
  </si>
  <si>
    <t>5412514933050</t>
  </si>
  <si>
    <t>5998858706579</t>
  </si>
  <si>
    <t>5998858702496</t>
  </si>
  <si>
    <t>8594155024872</t>
  </si>
  <si>
    <t>8594155030286</t>
  </si>
  <si>
    <t>8594155024858</t>
  </si>
  <si>
    <t>4006040287605</t>
  </si>
  <si>
    <t>8594052880076</t>
  </si>
  <si>
    <t>8594052882926</t>
  </si>
  <si>
    <t>8594052882919</t>
  </si>
  <si>
    <t>4106060010570</t>
  </si>
  <si>
    <t>4106060046029</t>
  </si>
  <si>
    <t>4106060010679</t>
  </si>
  <si>
    <t>4106060073759</t>
  </si>
  <si>
    <t>4106060074718</t>
  </si>
  <si>
    <t>4106060049976</t>
  </si>
  <si>
    <t>4106060072868</t>
  </si>
  <si>
    <t>4106060011676</t>
  </si>
  <si>
    <t>4106060073766</t>
  </si>
  <si>
    <t>4106060032077</t>
  </si>
  <si>
    <t>4106060033531</t>
  </si>
  <si>
    <t>4106060049778</t>
  </si>
  <si>
    <t>4106060010327</t>
  </si>
  <si>
    <t>4106060071588</t>
  </si>
  <si>
    <t>4106060049402</t>
  </si>
  <si>
    <t>4106060053874</t>
  </si>
  <si>
    <t>4106060074602</t>
  </si>
  <si>
    <t>4106060012871</t>
  </si>
  <si>
    <t>4106060012222</t>
  </si>
  <si>
    <t>4106060012529</t>
  </si>
  <si>
    <t>4106060071786</t>
  </si>
  <si>
    <t>4106060044537</t>
  </si>
  <si>
    <t>4106060074923</t>
  </si>
  <si>
    <t>4106060074930</t>
  </si>
  <si>
    <t>4106060074916</t>
  </si>
  <si>
    <t>4106060072929</t>
  </si>
  <si>
    <t>4106060074466</t>
  </si>
  <si>
    <t>4106060074473</t>
  </si>
  <si>
    <t>4106060074442</t>
  </si>
  <si>
    <t>4106060074435</t>
  </si>
  <si>
    <t>4106060070178</t>
  </si>
  <si>
    <t>4106060074411</t>
  </si>
  <si>
    <t>4106060074480</t>
  </si>
  <si>
    <t>4106060074459</t>
  </si>
  <si>
    <t>4106060074428</t>
  </si>
  <si>
    <t>4106060046883</t>
  </si>
  <si>
    <t>4106060046968</t>
  </si>
  <si>
    <t>4106060040096</t>
  </si>
  <si>
    <t>4106060016879</t>
  </si>
  <si>
    <t>4106060046807</t>
  </si>
  <si>
    <t>4106060074497</t>
  </si>
  <si>
    <t>4106060049396</t>
  </si>
  <si>
    <t>4106060017074</t>
  </si>
  <si>
    <t>4106060070376</t>
  </si>
  <si>
    <t>8594189340122</t>
  </si>
  <si>
    <t>8594189340115</t>
  </si>
  <si>
    <t>8586015172724</t>
  </si>
  <si>
    <t>8586015172748</t>
  </si>
  <si>
    <t>8586015178894</t>
  </si>
  <si>
    <t>8586015178887</t>
  </si>
  <si>
    <t>8586015178870</t>
  </si>
  <si>
    <t>8586015178849</t>
  </si>
  <si>
    <t>8586015178900</t>
  </si>
  <si>
    <t>8586015172670</t>
  </si>
  <si>
    <t>8586015172694</t>
  </si>
  <si>
    <t>8586015172700</t>
  </si>
  <si>
    <t>8586019160291</t>
  </si>
  <si>
    <t>8586019160284</t>
  </si>
  <si>
    <t>8586019160277</t>
  </si>
  <si>
    <t>8592809000050</t>
  </si>
  <si>
    <t>8592809000401</t>
  </si>
  <si>
    <t>8592809002092</t>
  </si>
  <si>
    <t>8592809002108</t>
  </si>
  <si>
    <t>8592809002214</t>
  </si>
  <si>
    <t>8592809001668</t>
  </si>
  <si>
    <t>8592809001651</t>
  </si>
  <si>
    <t>8592809001644</t>
  </si>
  <si>
    <t>8592809001729</t>
  </si>
  <si>
    <t>8592809002368</t>
  </si>
  <si>
    <t>8592809002467</t>
  </si>
  <si>
    <t>8592809002771</t>
  </si>
  <si>
    <t>8594188250545</t>
  </si>
  <si>
    <t>8594188250637</t>
  </si>
  <si>
    <t>8594188250712</t>
  </si>
  <si>
    <t>8594188250606</t>
  </si>
  <si>
    <t>8594188250927</t>
  </si>
  <si>
    <t>8594188250187</t>
  </si>
  <si>
    <t>8594188250262</t>
  </si>
  <si>
    <t>4260763550174</t>
  </si>
  <si>
    <t>4260763550181</t>
  </si>
  <si>
    <t>4260763550297</t>
  </si>
  <si>
    <t>4260763550211</t>
  </si>
  <si>
    <t>8594175100297</t>
  </si>
  <si>
    <t>8594175100273</t>
  </si>
  <si>
    <t>4260763550655</t>
  </si>
  <si>
    <t>4260763550662</t>
  </si>
  <si>
    <t>4023103073463</t>
  </si>
  <si>
    <t>4023103073456</t>
  </si>
  <si>
    <t>4023103073449</t>
  </si>
  <si>
    <t>4023103073432</t>
  </si>
  <si>
    <t>4023103073425</t>
  </si>
  <si>
    <t>4023103073418</t>
  </si>
  <si>
    <t>4023103073401</t>
  </si>
  <si>
    <t>8594165001900</t>
  </si>
  <si>
    <t>8594165001917</t>
  </si>
  <si>
    <t>8594052889703</t>
  </si>
  <si>
    <t>4006040410515</t>
  </si>
  <si>
    <t>8594052889475</t>
  </si>
  <si>
    <t>4019114081078</t>
  </si>
  <si>
    <t>4019114081061</t>
  </si>
  <si>
    <t>8594052889635</t>
  </si>
  <si>
    <t>9788023875041</t>
  </si>
  <si>
    <t>8592360079861</t>
  </si>
  <si>
    <t>8592360079854</t>
  </si>
  <si>
    <t>8592360079885</t>
  </si>
  <si>
    <t>postupné vylistování po doprodání zásob</t>
  </si>
  <si>
    <t>dlouhodobě nedostupný, sezónní položka</t>
  </si>
  <si>
    <t>nyní nedostupná v demeter kvalitě</t>
  </si>
  <si>
    <t>Celkem</t>
  </si>
  <si>
    <t>Celkem s DPH:</t>
  </si>
  <si>
    <t xml:space="preserve">Cena/kg bez DPH </t>
  </si>
  <si>
    <t>V EUR bez DPH</t>
  </si>
  <si>
    <t>Objednávka v Kč</t>
  </si>
  <si>
    <t>Změna ceny</t>
  </si>
  <si>
    <t>Poznámka</t>
  </si>
  <si>
    <t>Výrobce/dodavatel</t>
  </si>
  <si>
    <t>Při větším odběru možná sleva</t>
  </si>
  <si>
    <t>Mauritius Sugar Syndicate, Plantation House, MU</t>
  </si>
  <si>
    <t>Přírodní třtinový cukr SUROVÝ bio*nebio 4 kg</t>
  </si>
  <si>
    <t>Cena za celé balení</t>
  </si>
  <si>
    <t>Přírodní třtinový cukr DEMERARA MU 50 kg</t>
  </si>
  <si>
    <t>Přírodní třtinový cukr MUSCOVADO MU 50 kg</t>
  </si>
  <si>
    <t>Přírodní třtinový cukr MELASOVÝ MU 50 kg</t>
  </si>
  <si>
    <t xml:space="preserve">Bio přírodní třtinový cukr NATURALA BR 25 kg                </t>
  </si>
  <si>
    <t>↑</t>
  </si>
  <si>
    <t>Native Green Cane Project, Av. Paulista, 2006 Säo Paulo-SP, BR</t>
  </si>
  <si>
    <t xml:space="preserve">Bio kokosový cukr ID 20 kg   </t>
  </si>
  <si>
    <t>bio nebio s.r.o., Průmyslová zóna 103, 267 51 Bavoryně, CZ</t>
  </si>
  <si>
    <t xml:space="preserve">Bio sušená třtinová šťáva PANELA CO 25 kg             </t>
  </si>
  <si>
    <t>Bio med květový CZ 10 kg</t>
  </si>
  <si>
    <t>Bio med květový EU 5 kg</t>
  </si>
  <si>
    <t>Cena ua celé balení</t>
  </si>
  <si>
    <t>Famille Michaud, Domaine Saint Georges - 9, 642 90 GAN, FR</t>
  </si>
  <si>
    <t>Bio třtinová melasa nesířená PY 10 kg</t>
  </si>
  <si>
    <t>RAPUNZEL NATURKOST GmbH, Rapunzelstrasse 1, 877 64 Legau, DE</t>
  </si>
  <si>
    <t>Bio javorový sirup Grade A DARK 18,9 l (25 kg)</t>
  </si>
  <si>
    <t>MJ, 1200, 9 rue Sud, Thetford Mines, CA</t>
  </si>
  <si>
    <t>Bio sirup z agáve světlý MX 25,5 kg</t>
  </si>
  <si>
    <t>Naturel West, Periférico Sur 7750, C.P.45601, MX</t>
  </si>
  <si>
    <t>Bio sirup z agáve světlý 5 l (=7 kg)</t>
  </si>
  <si>
    <t>Bio sirup z agáve tmavý 5 l (=7 kg)</t>
  </si>
  <si>
    <t>Bio březové sladidlo xylitol CN 25 kg</t>
  </si>
  <si>
    <t>Bio kukuřičné sladidlo erythritol CN 25 kg</t>
  </si>
  <si>
    <t>Bio MOJE SUŠENKY čokoládové bio*nebio 4 kg</t>
  </si>
  <si>
    <t>Cena za celé balení, ve vratném obalu</t>
  </si>
  <si>
    <t>Bio MOJE SUŠENKY kokosové bio*nebio 4 kg</t>
  </si>
  <si>
    <t>MELASKY - celozrnné sušenky s melasou bio*nebio 4 kg</t>
  </si>
  <si>
    <t>Pouze na předobjednávku</t>
  </si>
  <si>
    <t>KANABISKY - celozrnné sušenky bio*nebio 4 Kg</t>
  </si>
  <si>
    <t>Bio želé MEDVÍDCI vegan ÖKOVITAL 1,25 kg</t>
  </si>
  <si>
    <t>GEORG RÖSNER Vertriebs GmbH, Stettiner Str. 12, D-94315 Straubing, DE</t>
  </si>
  <si>
    <t>Bio želé BOBULE vegan ÖKOVITAL 2,5 kg</t>
  </si>
  <si>
    <t>Bio čokoládové dražé barevné ÖKOVITAL 2,5 kg</t>
  </si>
  <si>
    <t>Bio čokoládové dražé barevné ÖKOVITAL 10 kg</t>
  </si>
  <si>
    <t xml:space="preserve">Cena za celé balení </t>
  </si>
  <si>
    <t>Bio hořká čokoláda na vaření 2,5 kg</t>
  </si>
  <si>
    <t>EcoFinia GmbH, Zimmerstrasse 1, 320 51 Herford, DE</t>
  </si>
  <si>
    <t>Bio mléčná čokoláda na vaření 2,5 kg</t>
  </si>
  <si>
    <t>Bio sudové nefiltrované pivo SCHREMSER 20 l</t>
  </si>
  <si>
    <t>jen na předobjednávku</t>
  </si>
  <si>
    <t>Bierbrauerei Schrems GmbH, Niederschremsestr. 1, 3943 Schrems, AT</t>
  </si>
  <si>
    <t>Bio sudové žitné pivo SCHREMSER 20 l</t>
  </si>
  <si>
    <t>Cena za celé balení, jen na předobjednávku</t>
  </si>
  <si>
    <t>Bio čokoláda v prášku Méďa 25 kg</t>
  </si>
  <si>
    <t>Bio kakaový prášek DO 25 kg</t>
  </si>
  <si>
    <t>Bio kakaový prášek bio*nebio 3 kg</t>
  </si>
  <si>
    <t xml:space="preserve">Bio prášek z nepražených kakaových bobů EC 25 kg  </t>
  </si>
  <si>
    <t>Bio kakaový prášek alkalizovaný 20-22 %  IT 25 kg</t>
  </si>
  <si>
    <t>Bio pecičky z hořké čokolády 25 kg</t>
  </si>
  <si>
    <t>KAOKA SAS, 340 Rue Eugéne Guérin, 842 Carpentras, FR</t>
  </si>
  <si>
    <t>Bio pecičky z hořké čokolády 3 kg</t>
  </si>
  <si>
    <t>Bio dukátky z hořké čokolády 60 % 10  kg</t>
  </si>
  <si>
    <t>CHOCOLATES SOLE, S.A., CL. Edison, 7-9, 08210 BARBERA DEL VAALLES, ES</t>
  </si>
  <si>
    <t>Bio 100% arašídová pasta jemná 8 kg</t>
  </si>
  <si>
    <t>Bio 100% pasta z pražených mandlí 2,5 kg</t>
  </si>
  <si>
    <t>Na objednání, cena za celé balení</t>
  </si>
  <si>
    <t>Bio vlašské ořechy půlky MD 10 kg</t>
  </si>
  <si>
    <t>Bio lískové oříšky 13-15 mm TR 5 kg</t>
  </si>
  <si>
    <t>Bio lískové oříšky bio*nebio 3 kg</t>
  </si>
  <si>
    <t>Bio lískové oříšky pražené bio*nebio 5 kg</t>
  </si>
  <si>
    <t>Bio pistácie pražené solené TR 10 kg</t>
  </si>
  <si>
    <t>Bio mandle VALENCIA bio*nebio 2,5 kg</t>
  </si>
  <si>
    <t>↓</t>
  </si>
  <si>
    <t xml:space="preserve">Kešu ořechy VN  22,68 kg </t>
  </si>
  <si>
    <t>KONVENCE</t>
  </si>
  <si>
    <t>Bio kešu ořechy pražené bio*nebio 5 kg</t>
  </si>
  <si>
    <t>Bio para ořechy BR 20 kg</t>
  </si>
  <si>
    <t>Bio para ořechy bio*nebio  2,5 kg</t>
  </si>
  <si>
    <t>Bio arašídy loupané nepražené EG 25 kg</t>
  </si>
  <si>
    <t>Bio arašídy loupané nepražené bio*nebio 3 kg</t>
  </si>
  <si>
    <t>Bio arašídy loupané pražené EG cca 25 kg</t>
  </si>
  <si>
    <t>Bio kokos strouhaný bio*nebio 2 kg - medium</t>
  </si>
  <si>
    <t>Cena za celé balení, medium</t>
  </si>
  <si>
    <t>Bio kokosové plátky LK 10 kg</t>
  </si>
  <si>
    <t>Bio kokosová mouka bio*nebio 2 kg</t>
  </si>
  <si>
    <t>Bio rozinky sultánky TR 12,5 kg</t>
  </si>
  <si>
    <t>Bio rozinky korintky GR 12,5 kg</t>
  </si>
  <si>
    <t>Bio kustovnice čínská (goji) CN 5 kg</t>
  </si>
  <si>
    <t>Bio kustovnice čínská (goji) bio*nebio 2,5 kg</t>
  </si>
  <si>
    <t>Bio sušené švestky vypeckované BG 11 kg</t>
  </si>
  <si>
    <t>Bio sušené datle s peckou TN 5 kg</t>
  </si>
  <si>
    <t>Bio sušené datle vypeckované TN 5 kg</t>
  </si>
  <si>
    <t>Bio kandovaný zázvor CN 20 kg</t>
  </si>
  <si>
    <t>Bio sušené banány plátky LK 2,5 kg</t>
  </si>
  <si>
    <t>Bio banánové chipsy PH 6,8 kg</t>
  </si>
  <si>
    <t>PRIME XYNERGIES FOOD CORPORATION, Sitio San Jose Zone IV Sta. Cruz Da</t>
  </si>
  <si>
    <t>Bio sušená moruše bílá bio*nebio 2 kg</t>
  </si>
  <si>
    <t>Bio sušené mango plátky BF 2  kg</t>
  </si>
  <si>
    <t>Bio brusnice klikva s jablečnou šťávou CA 11,34 kg</t>
  </si>
  <si>
    <t>Fruiz d´Or, 306 Route 265 Villeroy, Québec G0S 3K0. CA</t>
  </si>
  <si>
    <t>Bio brusnice klikva s jablečnou šťávou bio*nebio 2,5 kg</t>
  </si>
  <si>
    <t>Bio brusnice klikva se třtinovým cukrem CA 11,34 kg</t>
  </si>
  <si>
    <t>Bio slunečnicové semínko XXL BG 25 kg</t>
  </si>
  <si>
    <t>změna země původu</t>
  </si>
  <si>
    <t>Bio slunečnicové semínko HU 25 kg</t>
  </si>
  <si>
    <t>Lze odvážit po 1 kg, cena za kg</t>
  </si>
  <si>
    <t>Bio chia semínka PY 25 kg</t>
  </si>
  <si>
    <t>Bio chia semínka bio*nebio 2,5 kg</t>
  </si>
  <si>
    <t xml:space="preserve">Bio sezam černý neloupaný BO 25 kg  </t>
  </si>
  <si>
    <t>Bio lněné semínko CZ 25 kg</t>
  </si>
  <si>
    <t>Bio konopný protein bio*nebio 500 g</t>
  </si>
  <si>
    <t>Bio dýňové semínko CZ 25 kg</t>
  </si>
  <si>
    <t>Bio dýňové semínko bio*nebio 2,5 kg</t>
  </si>
  <si>
    <t>Modrý mák CZ 25 kg</t>
  </si>
  <si>
    <t>Mák modrý český bio*nebio 2,5 kg</t>
  </si>
  <si>
    <t>Bio červená čočka půlená TR 25 kg</t>
  </si>
  <si>
    <t>Bio červená čočka půlená bio*nebio 2,5 kg</t>
  </si>
  <si>
    <t>Bio černá čočka beluga CA 25 kg</t>
  </si>
  <si>
    <t>Bio cizrna vel. 8-9 mm IT 25 kg</t>
  </si>
  <si>
    <t>Změna země původu</t>
  </si>
  <si>
    <t>Bio černá fazole CN 25 kg</t>
  </si>
  <si>
    <t>Bio rýže mléčná natural bio*nebio 10 kg</t>
  </si>
  <si>
    <t>Bio rýže basmati bílá bio*nebio 10 kg</t>
  </si>
  <si>
    <t>Bio rýže basmati natural bio*nebio 10 kg</t>
  </si>
  <si>
    <t>Bio rýže indica natural bio*nebio 10 kg</t>
  </si>
  <si>
    <t>Bio pohanka loupaná CZ 25 kg</t>
  </si>
  <si>
    <t>Bio pohanka lámanka CZ 25 kg</t>
  </si>
  <si>
    <t>Bio quinoa barevná PE 25 kg</t>
  </si>
  <si>
    <t>Bio quinoa červená BO 25 kg</t>
  </si>
  <si>
    <t xml:space="preserve">Bio rýžové vločky natural IT 25 kg </t>
  </si>
  <si>
    <t>Bio ovesné vločky bezlepkové malé DE 25 kg</t>
  </si>
  <si>
    <t>Bio ovesné vločky bezlepkové malé bio*nebio 2,5 kg</t>
  </si>
  <si>
    <t>Bio ovesné vločky bezlepkové velké DE 25 kg</t>
  </si>
  <si>
    <t>Bio ovesné vločky bezlepkové velké bio*nebio 2,5 kg</t>
  </si>
  <si>
    <t>Bio ovesné vločky malé DE 25 kg</t>
  </si>
  <si>
    <t>Bio ovesné vločky velké DE 25 kg</t>
  </si>
  <si>
    <t>Bio pšeničné vločky DE 25 kg</t>
  </si>
  <si>
    <t>Bio ječné vločky DE 25 kg</t>
  </si>
  <si>
    <t>Bio müsli Nebuď hloupý! Křupavé s čokoládou 4 kg</t>
  </si>
  <si>
    <t>Bio müsli Nebuď hloupý! Křupavé s čokoládou  14 kg</t>
  </si>
  <si>
    <t>Bio müsli Nebuď hloupý! Křupavé s javorovým sirupem 3 kg</t>
  </si>
  <si>
    <t>Bio müsli Nebuď hloupý! Křupavé s kokosem a medem 4 kg</t>
  </si>
  <si>
    <t>Bio müsli Nebuď hloupý ! Křupavé s kokosem a medem 14 kg</t>
  </si>
  <si>
    <t>Bio rýžová kaše instantní 10 kg</t>
  </si>
  <si>
    <t>Bio kakaové hvězdičky s Rapadurou 15 kg</t>
  </si>
  <si>
    <t>Bio kakaová sluníčka rýžová 10 kg</t>
  </si>
  <si>
    <t>Bio kukuřičné lupínky ochucené 7 kg</t>
  </si>
  <si>
    <t>Bio kukuřičné lupínky natural 15 kg</t>
  </si>
  <si>
    <t>Bio penne semolina IT 5 kg</t>
  </si>
  <si>
    <t>ÉLIBIO, IT</t>
  </si>
  <si>
    <t>Bio spirálky semolina IT 5 kg</t>
  </si>
  <si>
    <t>Bio extra panenský olivový olej ES 5 l</t>
  </si>
  <si>
    <t>COATO - Sociedad Cooperativa, Ctra.de Mazarrón, Totana, ES</t>
  </si>
  <si>
    <t>Bio slunečnicový olej dezodorizovaný SK 5 l</t>
  </si>
  <si>
    <t xml:space="preserve">Bio slunečnicový olej lisovaný za studena SK 5 l </t>
  </si>
  <si>
    <t>Bio kakaové máslo pecičky 10 kg</t>
  </si>
  <si>
    <t>Bio kokosový olej dezodorizovaný 25 kg</t>
  </si>
  <si>
    <t>Bio balsamikový ocet RUSTICO IT 5 l</t>
  </si>
  <si>
    <t>Bio ocet z bílého vína IT 5 l</t>
  </si>
  <si>
    <t>Bio rajčatový protlak 28% IT 5 kg</t>
  </si>
  <si>
    <t>Bio sušená rajčata sekaná TR 10 kg</t>
  </si>
  <si>
    <t>NIMEKS ORGANICS, A.O.S.B. 10001 Sk.No.25 35620, Izmir, TR</t>
  </si>
  <si>
    <t>Středomořská sůl nerafinovaná ES/HR 25 kg</t>
  </si>
  <si>
    <t>Středomořská sůl nerafinovaná bio*nebio 4 kg</t>
  </si>
  <si>
    <t>Himálajská růžová sůl PK 25 kg</t>
  </si>
  <si>
    <t>Mořská sůl jodovaná mořskými řasami 25 kg</t>
  </si>
  <si>
    <t>BIO zeleninový vývar bez droždí 4,5 kg</t>
  </si>
  <si>
    <t>Bio sladká paprika mletá ES 5 kg</t>
  </si>
  <si>
    <t>Bio skořice cassia mletá ID 500 g</t>
  </si>
  <si>
    <t>Bio cejlonská skořice mletá MG 1 kg</t>
  </si>
  <si>
    <t>Bio cejlonská skořice mletá LK 5 kg</t>
  </si>
  <si>
    <t>Bio kokosový nápoj sušený  LK 20 kg</t>
  </si>
  <si>
    <t>Bio parmezán Parmigiano Reggiano DOP STROUHANÝ 1 KG</t>
  </si>
  <si>
    <t>Casqaria di Sant´Anna srl, Via Sparato 1, 40011 Anzola dell´Emilia (BO), IT</t>
  </si>
  <si>
    <t>Bio Eidam cihla 30 %  cca 2,5 kg</t>
  </si>
  <si>
    <t>Cena za kg</t>
  </si>
  <si>
    <t>POLABSKÉ MLÉKÁRNY a.s., Dr. Kryšpína 510/4, 290 01 Poděbrady, CZ</t>
  </si>
  <si>
    <t>Bio čerstvé alpské mléko plnotučné DE 5 l</t>
  </si>
  <si>
    <t>Milchwerke Berchtesgadener Land Chiemgau eG, Postfach 1106, 834 48 Piding, DE</t>
  </si>
  <si>
    <t>Bio smetana ke šlehání DE 5 l</t>
  </si>
  <si>
    <t>Bílý jogurt krémový 1,7 % tuku DE 5 kg</t>
  </si>
  <si>
    <t>Bio krémový tvaroh 0,2% tuku DE 5 kg</t>
  </si>
  <si>
    <t>Bio chilli krekry s olivovým olejem bio*nebio 2,7 kg</t>
  </si>
  <si>
    <t>Bio parmezánové krekry s olivovým olejem bio*nebio 2,7 kg</t>
  </si>
  <si>
    <t>Bio sýrové krekry bio*nebio 2,7 kg</t>
  </si>
  <si>
    <t>Bio pizza krekry bio*nebio 2,7 kg</t>
  </si>
  <si>
    <t>Jedlá soda 25 kg</t>
  </si>
  <si>
    <t>Bio kypřící prášek z vinného kamene bio*nebio 4 kg</t>
  </si>
  <si>
    <t>Bio Merlot červené BECCO 1 l</t>
  </si>
  <si>
    <t>Itálie, vratná zálohovaná láhev</t>
  </si>
  <si>
    <t>Bio Pinot Grigio IGT bílé BECCO 1 l</t>
  </si>
  <si>
    <t>Bio Chardonnay bílé BECCO 1 l</t>
  </si>
  <si>
    <t>Bio Rosato růžové BECCO 1 l</t>
  </si>
  <si>
    <t>CELKEM OBJEDNÁVKA V KČ</t>
  </si>
  <si>
    <t xml:space="preserve">OBJEDNÁVKY:  311 532 039 (tel), objednavky@bionebio.cz
</t>
  </si>
  <si>
    <t>Nenalezli jste v tomto ceníku požadované bio suroviny? Prosím neváhejte je u nás poptat. Některé z položek nedržíme trvale skladem, jsou pouze na objednávku. Děkujeme za pochopení.</t>
  </si>
  <si>
    <t>GARANTOVANÁ EXSPIRACE: MINIMÁLNĚ 3 MĚSÍCE</t>
  </si>
  <si>
    <t>Na položky 12414, 12416 je nutná předobjednávka s týdenním předstihem, vždy do úterý do 10 hodin!</t>
  </si>
  <si>
    <r>
      <t xml:space="preserve">Cena za celé balení, </t>
    </r>
    <r>
      <rPr>
        <sz val="11"/>
        <color indexed="40"/>
        <rFont val="Calibri"/>
        <family val="2"/>
        <charset val="238"/>
        <scheme val="minor"/>
      </rPr>
      <t>možnost zapůjčení výčepního zařízení, na předobjednávku</t>
    </r>
  </si>
  <si>
    <r>
      <t xml:space="preserve">Bio piniové (cedrové) oříšky RU 5 kg </t>
    </r>
    <r>
      <rPr>
        <b/>
        <sz val="11"/>
        <rFont val="Calibri"/>
        <family val="2"/>
        <charset val="238"/>
        <scheme val="minor"/>
      </rPr>
      <t>(uvádějte zda chce 1 nebo 5 kg)</t>
    </r>
  </si>
  <si>
    <t>Riegel</t>
  </si>
  <si>
    <t>8594052880045</t>
  </si>
  <si>
    <t>8594052883916</t>
  </si>
  <si>
    <t>4019114083119</t>
  </si>
  <si>
    <t>Bio mandle VALENCIA ES 5 kg</t>
  </si>
  <si>
    <t xml:space="preserve">Bio jáhly UA 25 kg </t>
  </si>
  <si>
    <t>Bio quinoa bílá BO/PE 25 kg</t>
  </si>
  <si>
    <t>Bio sušená moruše bílá TR 10 kg</t>
  </si>
  <si>
    <t xml:space="preserve">Bio slunečnicový olej dezodorizovaný SK 10 l </t>
  </si>
  <si>
    <t xml:space="preserve">Bio slunečnicový olej lisovaný za studena SK 10 l </t>
  </si>
  <si>
    <t>Ceba za celé balení</t>
  </si>
  <si>
    <t>Bio maca prášek PE 20 kg</t>
  </si>
  <si>
    <t>Bio sójový suk se zázvorem Soyka 2,5 kg</t>
  </si>
  <si>
    <t>Bio sójový suk s kokosem Soyka 2,5 kg</t>
  </si>
  <si>
    <r>
      <t xml:space="preserve">Bio brusnice klikva s jablečnou šťávou CA 11,34 kg - </t>
    </r>
    <r>
      <rPr>
        <b/>
        <sz val="11"/>
        <rFont val="Calibri"/>
        <family val="2"/>
        <charset val="238"/>
        <scheme val="minor"/>
      </rPr>
      <t>celé plody</t>
    </r>
  </si>
  <si>
    <t>La Meseta Tempranillo čerevené 1 l</t>
  </si>
  <si>
    <t>Allegria červené 1 l</t>
  </si>
  <si>
    <t>La Meseta Airen 1 l</t>
  </si>
  <si>
    <t>Proteinový chléb s mrkví PEMA 375 g</t>
  </si>
  <si>
    <t>Proteinový chléb se slunečnicovým semínkem PEMA 500 g</t>
  </si>
  <si>
    <t>Jablečný mošt Bacilli 330 ml</t>
  </si>
  <si>
    <t>Fermentovaný kurkumový shot Bacilli 90 ml</t>
  </si>
  <si>
    <t>Miso čerstvé rýžovo-hrachové Bacilli 250 g</t>
  </si>
  <si>
    <t>Miso polévka UMAMI Bacilli 250 g</t>
  </si>
  <si>
    <t>Miso polévka KIMCHI Bacilli 250 g</t>
  </si>
  <si>
    <t>Kimchi vegan Bacilli 350 g</t>
  </si>
  <si>
    <t>Lískooříškový nápoj s datlovým sirupem Optimistic 750 ml</t>
  </si>
  <si>
    <t>Mandlový nápoj s datlovým sirupem Optimistic 750 ml</t>
  </si>
  <si>
    <t>Mandlový probiotický nápoj Natural Optimistic 230 g</t>
  </si>
  <si>
    <t>Mandlový probiotický nápoj Malina Optimistic 230 g</t>
  </si>
  <si>
    <t>Mandlový dezert Natural Optimistic 375 g</t>
  </si>
  <si>
    <t>Mandlový dezert Jahoda Optimistic 125 g</t>
  </si>
  <si>
    <t>Mandlový dezert Borůvka Optimistic 125 g</t>
  </si>
  <si>
    <t>Mandlový dezert Kakao Optimistic 125 g</t>
  </si>
  <si>
    <t>Houbové jerky Original České houby 33 g</t>
  </si>
  <si>
    <t>Houbové jerky Rustic České houby 33 g</t>
  </si>
  <si>
    <t>Houbové jerky Habanero České houby 33 g</t>
  </si>
  <si>
    <t>Akátový med ze Železných hor bio*nebio 650 g</t>
  </si>
  <si>
    <t>Veselá příroda Yogi Tea 17 x 1,9 g</t>
  </si>
  <si>
    <t>Rooibos bio*nebio 50 g</t>
  </si>
  <si>
    <t>Zelený Rooibos bio*nebio 50 g</t>
  </si>
  <si>
    <t>Honeybush bio*nebio 50 g</t>
  </si>
  <si>
    <t>Hořká čokoláda 70% Santo Domingo VIVANI 100 g</t>
  </si>
  <si>
    <t>Hořká čokoláda 72 % s acai a stévií bez cukru SOLÉ 100 g</t>
  </si>
  <si>
    <t>Mléčná čokoláda slaný karamel se stévií bez cukru SOLÉ 100 g</t>
  </si>
  <si>
    <t>Směs fazolí sterilovaná Taco-Mix RAPUNZEL 400 g</t>
  </si>
  <si>
    <t>Boloňská omáčka s červenou čočkou RAPUNZEL 340 g</t>
  </si>
  <si>
    <t>Cibule sušená bio*nebio 30 g</t>
  </si>
  <si>
    <t>Velikonoční pivo SCHREMSER 0,33 l</t>
  </si>
  <si>
    <t>Ovesná tyčinka citrónová Lifefood 40 g</t>
  </si>
  <si>
    <t>Raw mini tyčinka čokoládová Lifefood 25 g</t>
  </si>
  <si>
    <t>Raw mini tyčinka kokosová Lifefood 25 g</t>
  </si>
  <si>
    <t>Raw tyčinka karobová s lískovými oříšky Lifefood 47 g</t>
  </si>
  <si>
    <t>Raw tyčinka švestková v hořké čokoládě Lifefood 40 g</t>
  </si>
  <si>
    <t>Raw tyčinka pomerančová v hořké čokoládě Lifefood 40 g</t>
  </si>
  <si>
    <t>Raw tyčinka vanilková s kakaovými boby v hořké čokoládě Lifefood 40 g</t>
  </si>
  <si>
    <t>Raw protein kakaový se spirulinou Lifefood 450 g</t>
  </si>
  <si>
    <t>Raw protein ovocný Lifefood 450 g</t>
  </si>
  <si>
    <t>Raw protein vanilkový s mladým ječmenem Lifefood 450 g</t>
  </si>
  <si>
    <t>Raw slaná tyčinka se sušenými rajčaty Lifefood 25 g</t>
  </si>
  <si>
    <t>Raw slaná tyčinka olivová Lifefood 25 g</t>
  </si>
  <si>
    <t>Raw slané krekry Zelňáky Lifefood 90 g</t>
  </si>
  <si>
    <t>Raw slané krekry Mrkvánky Lifefood 80 g</t>
  </si>
  <si>
    <t>Raw slané krekry Olivové Lifefood 90 g</t>
  </si>
  <si>
    <t>Raw slané krekry Konopné s chia semínky Lifefood 90 g</t>
  </si>
  <si>
    <t>Raw slané krekry Italské Lifefood 90 g</t>
  </si>
  <si>
    <t>Raw slané krekry Rozmarýnové Lifefood 90 g</t>
  </si>
  <si>
    <t>nyní nedostupné v demeter kvalitě</t>
  </si>
  <si>
    <t>Mandle VALENCIA ES 5 kg</t>
  </si>
  <si>
    <t>Bio sušený ananas kousky GH 2,5 kg</t>
  </si>
  <si>
    <t>Přírodní třtinový cukr  SUROVÝ MU 50 kg</t>
  </si>
  <si>
    <t>Švestková povidla neslazená Ovocňák 380 g</t>
  </si>
  <si>
    <t>Ovocné plátky 100% Jablko Ovocňák 20 g</t>
  </si>
  <si>
    <t>Ovocné plátky Jablko-Jahoda Ovocňák 20 g</t>
  </si>
  <si>
    <t>Ovocné plátky Jablko-Černý rybíz Ovocňák 20 g</t>
  </si>
  <si>
    <t>Ovocné plátky Jablko-Meruňka Ovocňák 20 g</t>
  </si>
  <si>
    <t>Ovocné plátky Jablko-Malina Ovocňák 20 g</t>
  </si>
  <si>
    <t>Ovocné plátky Jablko-Švestka Ovocňák 20 g</t>
  </si>
  <si>
    <t>Ovocné plátky Jablko-Hruška Ovocňák 20 g</t>
  </si>
  <si>
    <t>Ovocné plátky Jablko-Višeň Ovocňák 20 g</t>
  </si>
  <si>
    <t>Želé SRDÍČKA vegan ÖKOVITAL 80 g</t>
  </si>
  <si>
    <t>Želé OVOCNÁ DŽUNGLE ÖKOVITAL 80 g</t>
  </si>
  <si>
    <t>Čokoládové dražé barevné ÖKOVITAL 80 g</t>
  </si>
  <si>
    <t>Káva polštářky DiCaf 25 x 7 g</t>
  </si>
  <si>
    <t>Brusinková šťáva 100% Beutelsbacher 0,2 l</t>
  </si>
  <si>
    <t>Pistácie pražené solené GR 10 kg</t>
  </si>
  <si>
    <t>Cena za celé balení (205,- Kč za kg)</t>
  </si>
  <si>
    <t>Cena za celé balení (172,30 Kč za kg)</t>
  </si>
  <si>
    <t>Brusnice klikva s cukrem CA 11,34 kg</t>
  </si>
  <si>
    <t>Změna složení (místomedu, třtinový cukr)</t>
  </si>
  <si>
    <t>Instantní káva Breakfast DESTINATION 100 g</t>
  </si>
  <si>
    <t>Švestková zavařenina Annes Feinste 210 g</t>
  </si>
  <si>
    <t>Ajvar z pečených paprik Zdravo 290 g</t>
  </si>
  <si>
    <t>Český černý česnek neloupaný 60 g</t>
  </si>
  <si>
    <t>Český černý česnek neloupaný 150 g</t>
  </si>
  <si>
    <t>Český černý česnek neloupaný 300 g</t>
  </si>
  <si>
    <t>Český černý česnek s medem 220 g</t>
  </si>
  <si>
    <t>Trvanlivé alpské mléko bez laktózy plnotučné BGL 1 l</t>
  </si>
  <si>
    <t>Jahodový jogurt s čokoládovými kroužky BGL 137 g</t>
  </si>
  <si>
    <t>Paprikové tyčinky bez lepku Biopont 45 g</t>
  </si>
  <si>
    <t>Raw čokoláda 80% s kakaem Lifefood 70 g</t>
  </si>
  <si>
    <t>Raw čokoláda s konopným semínkem Lifefood 70 g</t>
  </si>
  <si>
    <t>Raw čokoláda s ořechy s třešněmi Lifefoof 70 g</t>
  </si>
  <si>
    <t>Máslo MILKO 150 g</t>
  </si>
  <si>
    <t>Zakysaná smetana MILKO 175 g</t>
  </si>
  <si>
    <t>Tvaroh měkký MILKO 250 g</t>
  </si>
  <si>
    <t>Smetanový jogurt bílý 10% MILKO 150 g</t>
  </si>
  <si>
    <t>Řecký jogurt bílý 0% MILKO 150 g</t>
  </si>
  <si>
    <t>Dezert Matylda Natur MILKO 125 g</t>
  </si>
  <si>
    <t>Dezert Matylda Vanilková MILKO 125 g</t>
  </si>
  <si>
    <t>Dezert Matylda Jahodová MILKO 125 g</t>
  </si>
  <si>
    <t>Dezert Matylda Čokoládová MILKO 125 g</t>
  </si>
  <si>
    <t>Sýr Matylda Eidam 30% plátky MILKO 100 g</t>
  </si>
  <si>
    <t>Sýr Matylda Gouda 48% plátky MILKO 100 g</t>
  </si>
  <si>
    <t>Sýrové tyčky pařené Matylda MILKO 80 g ( 4 x 20 g )</t>
  </si>
  <si>
    <t>Sýr Eidam 45% bloček MILKO 200 g</t>
  </si>
  <si>
    <t>Sýr Eidam 30% bloček MILKO 200 g</t>
  </si>
  <si>
    <t xml:space="preserve">Bio křupavé müsli s malinami a kokosem bio*nebio 4 kg     </t>
  </si>
  <si>
    <t>Vítovo kimči nepálivé 200 g</t>
  </si>
  <si>
    <t>Bio pšeničné pukance s medem 10 kg</t>
  </si>
  <si>
    <t>Změna recepruty</t>
  </si>
  <si>
    <t>Kokosový olej lisovaný za studena RAPUNZEL 525 g</t>
  </si>
  <si>
    <t>Kimchi ze soutoku Svobodný statek 400 g</t>
  </si>
  <si>
    <t>Přepuštěné máslo ČESKÉ GHÍČKO 720 ml</t>
  </si>
  <si>
    <t>Ovocný čaj Český les AMANA 70 g</t>
  </si>
  <si>
    <t>Ovocný čaj Ararat AMANA 70 g</t>
  </si>
  <si>
    <t>Ovocný čaj Hawaii AMANA 70 g</t>
  </si>
  <si>
    <t>Ovocný čaj Saint Lucia AMANA 70 g</t>
  </si>
  <si>
    <t>Hořký mandlový nugát s kousky mandlí VIVANI 80 g</t>
  </si>
  <si>
    <t>Vegan čokoláda krémová CLASSIC VIVANI 80 g</t>
  </si>
  <si>
    <t>Zelený čaj Čína Lung Ching Dragon Well AMANA 70 g</t>
  </si>
  <si>
    <t>Ovesné vločky bezlepkové malé bio*nebio 2,5 kg</t>
  </si>
  <si>
    <t>Ovesné vločky bezlepkové velké bio*nebio 2,5 kg</t>
  </si>
  <si>
    <t>Borůvková šťáva 100% Beutelsbacher 0,2 l</t>
  </si>
  <si>
    <t>Soyka GmbH, Dresden, DE</t>
  </si>
  <si>
    <t xml:space="preserve">Bio mouka pšeničná celozrnná jemně mletá 25 kg  </t>
  </si>
  <si>
    <t xml:space="preserve">Bio mouka pšeničná celozrnná hrubá 50 kg  </t>
  </si>
  <si>
    <t xml:space="preserve">Bio mouka pšeničná bílá hladká 25 kg </t>
  </si>
  <si>
    <t xml:space="preserve">Bio mouka špaldová celozrnná hrubá  50 kg  </t>
  </si>
  <si>
    <t>Pistácie pražené solené bio*nebio 500 g</t>
  </si>
  <si>
    <t>Mandle Valencia bio*nebio 500 g</t>
  </si>
  <si>
    <t>Mandlová mouka bio*nebio 200 g</t>
  </si>
  <si>
    <t>Brusnice klikva se třtinovým cukrem bio*nebio 500 g</t>
  </si>
  <si>
    <t>Kukuřičné křupky s vanilkou Biopont 25 g</t>
  </si>
  <si>
    <t>Kukuřičné křupky se slaným karamelem Biopont 25 g</t>
  </si>
  <si>
    <t>Kukuřičné křupky s vanilkou Biopont 55 g</t>
  </si>
  <si>
    <t>Granátová šťáva 100% Beutelsbacher 0,2 l</t>
  </si>
  <si>
    <t>Rakytníková šťáva 100% Beutelsbacher 0,2 l</t>
  </si>
  <si>
    <t>Sudové nefiltrované pivo SCHREMSER 20 l</t>
  </si>
  <si>
    <t>Sudové žitné pivo SCHREMSER 20 l</t>
  </si>
  <si>
    <t>Mandle VALENCIA bio*nebio 2,5 kg</t>
  </si>
  <si>
    <t>Kokos strouhaný bio*nebio 2 kg</t>
  </si>
  <si>
    <t>Červená čočka půlená bio*nebio 2,5 g</t>
  </si>
  <si>
    <t>Farmářské luštěninové krekry Makové Luskeeto 1 kg</t>
  </si>
  <si>
    <t>Farmářské luštěninové krekry Řepné Luskeeto 1 kg</t>
  </si>
  <si>
    <t>Farmářské luštěninové krekry Chilli Luskeeto 1 kg</t>
  </si>
  <si>
    <t>Lízátka s ovocnou příchutí 100 ks</t>
  </si>
  <si>
    <t>Ovesné vločky ČESKÉ BIO 500 g</t>
  </si>
  <si>
    <t>Vanilkový lusk Yuganda 1 ks</t>
  </si>
  <si>
    <t>Voda z doby ledové 1 l</t>
  </si>
  <si>
    <t>Ovocný mošt Jablko-Bílý hrozen 100% Ovocňák 250 ml</t>
  </si>
  <si>
    <t>Ovocný mošt Jablko-Meruňka 100% Ovocňák 250 ml</t>
  </si>
  <si>
    <t>Ovocný mošt Jablko-Borůvka 100%  Ovocňák 250 ml</t>
  </si>
  <si>
    <t>Kapsička Jablko-Zahradní směs Ovocňák 200 g</t>
  </si>
  <si>
    <t>Sušené jablečné kroužky Ovocňák 25 g</t>
  </si>
  <si>
    <t>Sušené hruškové kroužky Ovocňák 25 g</t>
  </si>
  <si>
    <t>Bio lízátka s ovocnou příchutí 100 ks (8 příchutí)</t>
  </si>
  <si>
    <t>Ekolusk s.r.o.</t>
  </si>
  <si>
    <t>Garmondi CZ s.r.o.</t>
  </si>
  <si>
    <t>Bio kešu ořechy kousky - velké CI 22,68 kg</t>
  </si>
  <si>
    <t>Mošt Jablko-Hruška Moštárna Louny 0,75 l</t>
  </si>
  <si>
    <t>Mošt Jablko-Rakytník Moštárna Louny 0,75 l</t>
  </si>
  <si>
    <t>Cider polosuchý 4,5 % Mad Apple cider 0,33 l</t>
  </si>
  <si>
    <t>Cider suchý 6 % Mad Apple cider 0,33 l</t>
  </si>
  <si>
    <t>Cider polosuchý Višeň 4,5 % Mad Apple cider 0,33 l</t>
  </si>
  <si>
    <t>Kombucha z bílého čaje Stevikom 0,5 l</t>
  </si>
  <si>
    <t>Kombucha z bílého čaje Ananas Stevikom 0,5 l</t>
  </si>
  <si>
    <t>Kombucha z bílého čaje Broskev Stevikom 0,5 l</t>
  </si>
  <si>
    <t>Energetický nápoj Energie Beutelsbacher 0,33 l</t>
  </si>
  <si>
    <t>Energetický nápoj Maté Beutelsbacher 0,33 l</t>
  </si>
  <si>
    <t>Energetický nápoj Meloun Beutelsbacher 0,33 l</t>
  </si>
  <si>
    <t>Kliment Cidre Natural 3 % vol. Bailli 330 ml</t>
  </si>
  <si>
    <t>Kliment Cidre Malina 3 % vol. Bailli 330 ml</t>
  </si>
  <si>
    <t>Kliment Cidre Pomeranč 3 % vol. Bacilli 330 ml</t>
  </si>
  <si>
    <t>Kliment Cidre Zázvor 3 % vol. Bacilli 330 ml</t>
  </si>
  <si>
    <t>Camino Rosado růžové 0,75 l</t>
  </si>
  <si>
    <t>Bio sušené meruňky nesířené vel. 4 TR 12,5 kg</t>
  </si>
  <si>
    <t>Tavený sýr MILKO 80 g</t>
  </si>
  <si>
    <t>Rovnováha Ashwagandhy Yogi Tea 17 x 2 g</t>
  </si>
  <si>
    <t>Jasná mysl Yogi Tea 17 x 1,9 g</t>
  </si>
  <si>
    <t>Tulsi Relax Yogi Tea 17 x 2 g</t>
  </si>
  <si>
    <t>Hořká čokoláda 60% LACOA 100 g</t>
  </si>
  <si>
    <t>Hořká čokoláda 60% s mořskou solí LACOA 100 g</t>
  </si>
  <si>
    <t>Mléčná čokoláda LACOA 100 g</t>
  </si>
  <si>
    <t>Mléčná čokoláda s lískovými oříšky LACOA 100 g</t>
  </si>
  <si>
    <t>Žitné pivo Český Granát Bohemia Regent 0,5 l</t>
  </si>
  <si>
    <t>Radler LAMMSBRÄU 0,5 l</t>
  </si>
  <si>
    <t>Čerstvá vejce z farmy vel. S 10 ks</t>
  </si>
  <si>
    <t>Plátky křupavé proteinové bio*nebio 100 g</t>
  </si>
  <si>
    <t>Plátky křupavé s tygřími ořechy bio*nebio 100 g</t>
  </si>
  <si>
    <t>Bio špagety semolina IT 5 kg</t>
  </si>
  <si>
    <t>Jen na předobjednávku</t>
  </si>
  <si>
    <t xml:space="preserve">Bio mandle loupané sekané ES 5 kg     </t>
  </si>
  <si>
    <t xml:space="preserve">Bio lněné semínko zlaté KZ 25 kg </t>
  </si>
  <si>
    <t>Bio konopné semínko loupané NL 20 kg</t>
  </si>
  <si>
    <t>Bio hrách zelený půlený SK 25 kg</t>
  </si>
  <si>
    <t>Bio kukuřice na popcorn GR 25 kg</t>
  </si>
  <si>
    <t>Bio slané mandle pražené bio*nebio 5 kg</t>
  </si>
  <si>
    <t>Bio mandle pražené bio*nebio 5 kg</t>
  </si>
  <si>
    <t>Přírodní třtinový cukr BARISTA bio*nebio 400 g</t>
  </si>
  <si>
    <t>Přírodní třtinový cukr BARISTA bio*nebio 4 kg</t>
  </si>
  <si>
    <t>Bio extra panenský olivový olej NIKOLOPOULOS 5 l</t>
  </si>
  <si>
    <t>BIOHEALTH, Agriroupoleos 5 Str, 1465 Attiki Greece, GR</t>
  </si>
  <si>
    <t xml:space="preserve">Bio Piňakoládky - kokosové kolečka s ananasem LK 3 kg </t>
  </si>
  <si>
    <t>Pšeničné pukance s medem bio*nebio 130 g</t>
  </si>
  <si>
    <t>Hořká 100% s krvavým pomerančem VIVANI 90 g</t>
  </si>
  <si>
    <t>Bio hruškovo-jablečná povidla RAPUNZEL 300 g</t>
  </si>
  <si>
    <t>Aróniová šťáva 100% Beutelsbacher 0,2 l</t>
  </si>
  <si>
    <t>Hořká čokoláda 80 % VIVANI 90 g</t>
  </si>
  <si>
    <t>Extra tmavá čokoláda 70 % VIVANI 90 g</t>
  </si>
  <si>
    <t>Svařené víno bez přidaného cukru Macatela EHD 0,75 l</t>
  </si>
  <si>
    <t>Svařené víno nealkoholické Landpartie 0,735 l</t>
  </si>
  <si>
    <t>Kurkuma Latte bio*nebio 100 g</t>
  </si>
  <si>
    <t>Nugátová vegan pomazánka Bionella RAPUNZEL 400 g</t>
  </si>
  <si>
    <t>Piňakoládky - kokosová kolečka s ananasem bio*nebio 100 g</t>
  </si>
  <si>
    <t>Extra panenský olivový olej NIKOLOPOULOS 750 ml</t>
  </si>
  <si>
    <t>Čerstvý ovocný nápoj se spirulinou Jablko Broskev Spiralps 0,25 l</t>
  </si>
  <si>
    <t>Čerstvý ovocný nápoj se spirulinou Jablko Broskev Spiralps 0,5 l</t>
  </si>
  <si>
    <t>Ovocno-zázvorová šťáva Quattro shot Beutelsbacher 0,2 l</t>
  </si>
  <si>
    <t>Zakysaná smetana 24 % tuku BGL 200 g</t>
  </si>
  <si>
    <t>nový obal - limitovaná zimní edice</t>
  </si>
  <si>
    <t>Nová sklizeň</t>
  </si>
  <si>
    <t>Bio vanilka lusky 250 g</t>
  </si>
  <si>
    <t>Vanilkové lusky bio*nebio 250 g</t>
  </si>
  <si>
    <t>Želé VITAMINO vegan ÖKOVITAL 80 g</t>
  </si>
  <si>
    <t>Želé LESNÍ PLODY méně sladké vegan ÖKTOVITAL 80 g</t>
  </si>
  <si>
    <t>Bio bulgur semolina TR 25 kg</t>
  </si>
  <si>
    <t>Mléčná čokoláda zimní se švestkami RAPUNZEL 80 g</t>
  </si>
  <si>
    <t>Mini TYGR: nugátová pomazánka RAPUNZEL 20 g</t>
  </si>
  <si>
    <t>Květový med 950 g</t>
  </si>
  <si>
    <t>Lesní med 950 g</t>
  </si>
  <si>
    <t>Ashwagandha bio*nebio 80 g</t>
  </si>
  <si>
    <t>Želé VITAMINO ÖKTOVITAL 80 g</t>
  </si>
  <si>
    <t>Hrachový protein bio*nebio 500 g</t>
  </si>
  <si>
    <t>Rýžový protein bio*nebio 500 g</t>
  </si>
  <si>
    <t>Fermentovaná limonáda Bio cola Bacilli 330 ml</t>
  </si>
  <si>
    <t>Fermentovaná limonáda Sicilský citrón Bacilli 330 ml</t>
  </si>
  <si>
    <t>Fermentovaná limonáda Klementínka-Matcha Bacilli 330 ml</t>
  </si>
  <si>
    <t>Bio fazole mungo IN 25 kg</t>
  </si>
  <si>
    <t>Ovocný mošt Jablko-Mrkev Ovocňák 200 ml</t>
  </si>
  <si>
    <t>Ovocný mošt Jablko-Červená řepa Ovocňák 200 ml</t>
  </si>
  <si>
    <t>Ovocný mošt Jablko-Višeň Ovocňák 200 ml</t>
  </si>
  <si>
    <t>Ovocný mošt Jablko-černý rybíz Ovocňák 200 ml</t>
  </si>
  <si>
    <t>Kapsička Jablko 100% Ovocňák 120 g</t>
  </si>
  <si>
    <t>Kapsička Jablko-Mrkev 100% Ovocňák 120 g</t>
  </si>
  <si>
    <t>Kapsička Jablko-Višeň-Arónie Ovocňák 200 g</t>
  </si>
  <si>
    <t>Rakytníková šťáva 100% Ovocňák 250 ml</t>
  </si>
  <si>
    <t>Rakytníkový sirup Ovocňák 250 ml</t>
  </si>
  <si>
    <t>Aróniová šťáva 100% Ovocňák 250 ml</t>
  </si>
  <si>
    <t>Aróniový sirup Ovocňák 250 ml</t>
  </si>
  <si>
    <t>Ovocné kostky mix 5-ti chutí Ovocňák 130 g</t>
  </si>
  <si>
    <t>Lipový med 950 g</t>
  </si>
  <si>
    <t>Rakytníkový sirup s medem Beutelsbacher 200 ml</t>
  </si>
  <si>
    <t>Camino Tinto červené 0,75 l</t>
  </si>
  <si>
    <t>Cabernet Moravia červené 2021 Válka 0,75 l</t>
  </si>
  <si>
    <t>Muškát moravský kabinetní bílé 2022 Válka 0,75 l</t>
  </si>
  <si>
    <t>Žvýkačky Peppermint Hugo 42 g</t>
  </si>
  <si>
    <t>Žvýkačky Skořice Hugo 42 g</t>
  </si>
  <si>
    <t>Káva zrnková Guatemala RAPUNZEL 250 g</t>
  </si>
  <si>
    <t>Káva zrnková Kolumbie RAPUNZEL 250 g</t>
  </si>
  <si>
    <t>Káva zrnková Sumatra RAPUNZEL 250 g</t>
  </si>
  <si>
    <t>Frizzante Bianco LAGOLENA 0,75 l</t>
  </si>
  <si>
    <t>Prosecco DOC MATHO 0,75 l</t>
  </si>
  <si>
    <t>Červené víno nealkoholické Landpartie 0,75 l</t>
  </si>
  <si>
    <t>Bílé víno nealkoholické Landpartie 0,75 l</t>
  </si>
  <si>
    <t>Rýžové křupky švestkové se skořicí Biopoint 55 g</t>
  </si>
  <si>
    <t>Kokosová voda 100% COCOXIM 1 l</t>
  </si>
  <si>
    <t>Kokosová voda 100% COCOXIM 0,33 l</t>
  </si>
  <si>
    <t>Jablečný mošt 100% Podorlická sodovkárna 330 ml</t>
  </si>
  <si>
    <t>Jablečný mošt s hruškou Podorlická sodovkárna 330 ml</t>
  </si>
  <si>
    <t>Jablečný mošt s rakytníkem Podorlická sodovkárna 330 ml</t>
  </si>
  <si>
    <t>Jablečný mošt se zázvorem Podorlická sodovkárna 330 ml</t>
  </si>
  <si>
    <t>Jablečný mošt s mrkví Podorlická sodovkárna 330 ml</t>
  </si>
  <si>
    <t>Jablečný mošt s červenou řepou Podorlická sodovkárna 330 ml</t>
  </si>
  <si>
    <t>Jablečný mošt s celerem Podorlická sodovkárna 330 ml</t>
  </si>
  <si>
    <t>Jablečný mošt s dýní Hokkaidó Podorlická sodovkárna 330 ml</t>
  </si>
  <si>
    <t>Dobromila limonáda Pomeranč 330 ml</t>
  </si>
  <si>
    <t>Dobromila limonáda Jablko 330 ml</t>
  </si>
  <si>
    <t>Dobromila limonáda Hruška 330 ml</t>
  </si>
  <si>
    <t>Dobromila limonáda Malina 330 ml</t>
  </si>
  <si>
    <t>Dobromila limonáda Višeň 330 ml</t>
  </si>
  <si>
    <t>Dobromila limonáda Ananas 330 ml</t>
  </si>
  <si>
    <t>Mátová chlorella Yogi Tea 17 x 2,0 g</t>
  </si>
  <si>
    <t>jen na objednávku</t>
  </si>
  <si>
    <t>Čerstvý sýr Matylda MILKO 100 g</t>
  </si>
  <si>
    <t>změna objemu na 100 ml cca od 48.týdne, beze změny ceny</t>
  </si>
  <si>
    <t>dlouhodobě nedostupný u výrobce</t>
  </si>
  <si>
    <t>Přírodní třtinový cukr  BARISTA MU 50 kg</t>
  </si>
  <si>
    <t>Bio kokos strouhaný medium LK 25 kg</t>
  </si>
  <si>
    <t>Luštěninové krekry Makové Luskeeto 70 g</t>
  </si>
  <si>
    <t>Luštěninové krekry Řepné Luskeeto 70 g</t>
  </si>
  <si>
    <t>Luštěninové krekry Česnekové Luskeeto 70 g</t>
  </si>
  <si>
    <t>Luštěninové krekry Chilli Luskeeto 70 g</t>
  </si>
  <si>
    <t>Luštěninové krekry Black Luskeeto 70 g</t>
  </si>
  <si>
    <t>Merlot nealkoholické VINNOCENCE 0,735 l</t>
  </si>
  <si>
    <t>Lískové oříšky bio*nebio 3 kg</t>
  </si>
  <si>
    <t>Pšeničný bulgur bio*nebio 500 g</t>
  </si>
  <si>
    <t>Směs bulguru s quinoou bio*nebio 500 g</t>
  </si>
  <si>
    <t>Kukuřičná strouhanka bio*nebio 200 g</t>
  </si>
  <si>
    <t>Veltlínské zelené pozdní sběr bílé 2021 Válka 0,75 l</t>
  </si>
  <si>
    <t>Písmenka semolina barevná RAPUNZEL 500 g</t>
  </si>
  <si>
    <t>Fermentovaný zázvorový shot Bacilli 100 ml</t>
  </si>
  <si>
    <t>Fermentovaný rakytníkový shot Bacilli 100 ml</t>
  </si>
  <si>
    <t>sazba DPH</t>
  </si>
  <si>
    <t>Bio sezam neloupaný EG 25 kg</t>
  </si>
  <si>
    <t>Bio sušené fíky NATURAL vel. 1 - 4 TR 10 kg</t>
  </si>
  <si>
    <t>Bio kokos strouhaný jemný LK 25 kg</t>
  </si>
  <si>
    <r>
      <t>Mandlová mouka</t>
    </r>
    <r>
      <rPr>
        <b/>
        <sz val="11"/>
        <rFont val="Calibri"/>
        <family val="2"/>
        <charset val="238"/>
        <scheme val="minor"/>
      </rPr>
      <t xml:space="preserve"> 5 kg</t>
    </r>
  </si>
  <si>
    <t>Bio kokosová mouka LK 25 kg</t>
  </si>
  <si>
    <t>Bio lněné semínko HU 25 kg</t>
  </si>
  <si>
    <t>NEJSOU SKLADEM</t>
  </si>
  <si>
    <t>Bio lískové oříšky 13-15 mm TR 25 kg</t>
  </si>
  <si>
    <t xml:space="preserve">Bio rozinky Modrý Thompson AR 10 kg </t>
  </si>
  <si>
    <t>Bio makadamové ořechy KE 11,34 kg</t>
  </si>
  <si>
    <t>Pozdrav hvězdám Yogi Tea 17 x 1,9 g</t>
  </si>
  <si>
    <t>NOVINKA</t>
  </si>
  <si>
    <t>Hořká čokoláda s mořskou solí SOLÉ 100 g</t>
  </si>
  <si>
    <t>Hořká čokoláda s mandlemi SOLÉ 150 g</t>
  </si>
  <si>
    <t>Hořká čokoláda s chilli SOLÉ 100 g</t>
  </si>
  <si>
    <t>Nugát s kokosem SOLÉ 200 g</t>
  </si>
  <si>
    <t>Hořká čokoláda na vaření SOLÉ 200 g</t>
  </si>
  <si>
    <t>Mléčná čokoláda 39 % SOLÉ 100 g</t>
  </si>
  <si>
    <t>Mléčná čokoláda 39 % SOLÉ 25 g</t>
  </si>
  <si>
    <t>Cabernet Sauvignon nesířené červené Stellar Organics 0,75 l</t>
  </si>
  <si>
    <t>nedostupné u výrobce cca do konce února</t>
  </si>
  <si>
    <t>nedostupné u dodavatele do podzimu/nahrazeno Cabernetem Sauvignon</t>
  </si>
  <si>
    <t>vylistováno po doprodání zásob</t>
  </si>
  <si>
    <t>Bio ovesná tyčinka s kousky čokolády a kešu Lifefood 40 g</t>
  </si>
  <si>
    <t>Bio ovesná tyčinka čokoládová s lískovými oříšky Lifefood 40 g</t>
  </si>
  <si>
    <t>Raw tyčinka třešňová Lifefood 40 g</t>
  </si>
  <si>
    <t>Raw tyčinka fíková Lifefood 40 g</t>
  </si>
  <si>
    <t>Raw tyčinka čokoládová Lifefood 40 g</t>
  </si>
  <si>
    <t>Raw tyčinka kokosová Lifefood 40 g</t>
  </si>
  <si>
    <t>Raw tyčinka meruňková Lifefood 40 g</t>
  </si>
  <si>
    <t>Raw tyčinka brazilská Lifefood 40 g</t>
  </si>
  <si>
    <t>Raw tyčinka s guaranou a para ořechy Lifefood 40 g</t>
  </si>
  <si>
    <t>Raw tyčinka pistáciová s chia semínky Lifefood 40 g</t>
  </si>
  <si>
    <t>Raw tyčinka borůvková s quinoou Lifefood 40 g</t>
  </si>
  <si>
    <t>Raw tyčinka acai s banánem Lifefood 40 g</t>
  </si>
  <si>
    <t>Proteinová tyčinka malinová Lifefood 40 g</t>
  </si>
  <si>
    <t>Proteinová tyčinka čokoládová se spirulinou Lifefood 40 g</t>
  </si>
  <si>
    <t>Proteinová tyčinka oříšková s vanilkou Lifefood 40 g</t>
  </si>
  <si>
    <r>
      <t xml:space="preserve">Minimální odběr pro závoz zdarma pro Prahu a Plzeň  2.500,- Kč bez DPH a pro ostatní regiony 3.500,- Kč bez DPH. </t>
    </r>
    <r>
      <rPr>
        <b/>
        <sz val="11"/>
        <color indexed="10"/>
        <rFont val="Calibri"/>
        <family val="2"/>
        <charset val="238"/>
        <scheme val="minor"/>
      </rPr>
      <t>Z důvodu častých pohybů nákupních cen komodit jsou závazné pouze ceny, které jsou uvedeny v potvrzení objednávky (na vyžádání)</t>
    </r>
    <r>
      <rPr>
        <b/>
        <sz val="11"/>
        <rFont val="Calibri"/>
        <family val="2"/>
        <charset val="238"/>
        <scheme val="minor"/>
      </rPr>
      <t xml:space="preserve">. Na část uvedeného zboží je nutná předobjednávka.      
</t>
    </r>
  </si>
  <si>
    <t>Bio sušené višně vypeckované TR 8 kg</t>
  </si>
  <si>
    <t>Etiketa SLEVA - 50 % 1250 ks</t>
  </si>
  <si>
    <t>Etiketa SLEVA - 25 % 1250 ks</t>
  </si>
  <si>
    <r>
      <t>Bio sušená arónie s jablečnou šťávou BG</t>
    </r>
    <r>
      <rPr>
        <b/>
        <sz val="11"/>
        <rFont val="Calibri"/>
        <family val="2"/>
        <charset val="238"/>
        <scheme val="minor"/>
      </rPr>
      <t xml:space="preserve"> 10 kg</t>
    </r>
  </si>
  <si>
    <t>Bio amarant IN 25 kg</t>
  </si>
  <si>
    <t xml:space="preserve">Bio kešu ořechy CL 22,68 kg </t>
  </si>
  <si>
    <t>Bio kakaové boby nepražené PE 25 kg</t>
  </si>
  <si>
    <t>Bio kakaové boby drcené PE 5 kg</t>
  </si>
  <si>
    <t>Hořká 100% SOLÉ 90 g</t>
  </si>
  <si>
    <t>fiore del Piave nesířené červené RAPUNZEL 0,75 l</t>
  </si>
  <si>
    <t>Objednávkový list pro velká balení  03/2024</t>
  </si>
  <si>
    <t>na vyžádání</t>
  </si>
  <si>
    <r>
      <t xml:space="preserve">Bio kešu ořechy </t>
    </r>
    <r>
      <rPr>
        <b/>
        <sz val="11"/>
        <rFont val="Calibri"/>
        <family val="2"/>
        <charset val="238"/>
        <scheme val="minor"/>
      </rPr>
      <t>kousky</t>
    </r>
    <r>
      <rPr>
        <sz val="11"/>
        <rFont val="Calibri"/>
        <family val="2"/>
        <charset val="238"/>
        <scheme val="minor"/>
      </rPr>
      <t xml:space="preserve"> bio*nebio 3 kg</t>
    </r>
  </si>
  <si>
    <t>Objednávkový list platný od 01/03/2024</t>
  </si>
  <si>
    <t>Proteinová tyčinka jahodová Lifefood 40 g</t>
  </si>
  <si>
    <t>Yerba Maté Limao sypaný 200 g</t>
  </si>
  <si>
    <t>Rooibos JAR Kalahari AMANA 70 g</t>
  </si>
  <si>
    <t>Rooibos JAR Bloodorange AMANA 70 g</t>
  </si>
  <si>
    <t>Zelený čaj Čína Jasmin Phoenix AMANA 70 g</t>
  </si>
  <si>
    <t>Černý čaj Cejlon Earl Grey Royal AMANA 70 g</t>
  </si>
  <si>
    <t>Čaj Čína Pu Erh Black Dragon AMANA 70 g</t>
  </si>
  <si>
    <t>Bílý čaj Čína Pai Mu Tan (Bílá pivoňka) AMANA 50 g</t>
  </si>
  <si>
    <t>Zelený čaj Japonsko Bancha Asahi AMANA 70 g</t>
  </si>
  <si>
    <t>Zelený čaj Japonsko Sencha Fuji AMANA 70 g</t>
  </si>
  <si>
    <t>Černý čaj Čína Golden Monkey AMANA 70 g</t>
  </si>
  <si>
    <t>Černý čaj Cejlon Ratnagiri AMANA 70 g</t>
  </si>
  <si>
    <t>Černý čaj Nepál Himalayan Shangri-La AMANA 70 g</t>
  </si>
  <si>
    <t>Černý čaj Indie Assam Bengal Tiger AMANA 70 g</t>
  </si>
  <si>
    <t>Černý čaj Indie Darjeeling Himalayan AMANA 70 g</t>
  </si>
  <si>
    <t>Yerba Maté Guarana sypaný 200 g</t>
  </si>
  <si>
    <t>Mléčná čoko tyčinka CREME BRULEE VIVANI 40 g</t>
  </si>
  <si>
    <t>Mléčná čoko tyčinka s mléčnou náplní VIVANI 40 g</t>
  </si>
  <si>
    <t>Mléčná čoko tyčinka nugát-oplatka VIVANI 40 g</t>
  </si>
  <si>
    <t>Oplatkové rolky v hořké čokoládě VIVANI 125 g</t>
  </si>
  <si>
    <t>Oplatkové rolky v mléčné čokoládě VIVANI 125 g</t>
  </si>
  <si>
    <t>Vegan čokoláda s jackfruit a kokosem iChoc 80 g</t>
  </si>
  <si>
    <t>Cabernet Moravia kabinetní červené Vinařství Čech 0,75 l</t>
  </si>
  <si>
    <t>Dornfelder červené Vinařství Čech 0,75 l</t>
  </si>
  <si>
    <t>Frankovka červené Vinařství Čech 0,75 l</t>
  </si>
  <si>
    <t>Camino Blanco bílé 0,75 l</t>
  </si>
  <si>
    <t>Sauvignon bílé Vinařství Čech 0,75 l</t>
  </si>
  <si>
    <t>Ryzlink vlašský bílé Vinařství Čech 0,75 l</t>
  </si>
  <si>
    <t>Muškát moravský kabinetní bílé Vinařství Čech 0,75</t>
  </si>
  <si>
    <t>Tramín červený bílé Vinařství Čech 0,75 l</t>
  </si>
  <si>
    <t>Zweigeltrebe rosé růžové Vinařství Čech 0,75</t>
  </si>
  <si>
    <t>Veltlínské zelené kabinetní bílé Vinařství Čech 0,75 l</t>
  </si>
  <si>
    <t>Fizzy ZWEI Zweigeltrebe rosé frizzante Vinařství Čech 0,25 l</t>
  </si>
  <si>
    <t>Fizzy MORP Muškát moravský frizzante Vinařství Čech 0,25 l</t>
  </si>
  <si>
    <t>Zavařenina z červeného a černého rybízu Annes Feinste 225 g</t>
  </si>
  <si>
    <t>Mangová zavařenina Annes Feinste 210 g</t>
  </si>
  <si>
    <t>Džem meruňkový výběrový Annes Feinste 225 g</t>
  </si>
  <si>
    <t>Džem borůvkový výběrový Annes Feinste 225 g</t>
  </si>
  <si>
    <t>Džem malinový Annes Feinste 225 g</t>
  </si>
  <si>
    <t>Džem višňový výběrový Annes Feinste 225 g</t>
  </si>
  <si>
    <t>Pomerančová marmeláda Annes Feinste 225 g</t>
  </si>
  <si>
    <t>Jahodová zavařenina demeter Annes Feinste 210 g</t>
  </si>
  <si>
    <t>Rebarborová zavařenina demeter Annes Feinste 210 g</t>
  </si>
  <si>
    <t>Zavařenina z černého rybízu demeter Annes Feinste 210 g</t>
  </si>
  <si>
    <t>Černá čočka beluga sterilovaná RAPUNZEL 400 g</t>
  </si>
  <si>
    <t>NOVINKA, dostupnost na konci března</t>
  </si>
  <si>
    <t>Luštěninové krekry s indickým kmínem Luskeeto 70 g</t>
  </si>
  <si>
    <t>Proteinová ovesná tyčinka s lískovými oříšky Lifefood 40 g</t>
  </si>
  <si>
    <t>NOVINKA, dostupné od 20.3.</t>
  </si>
  <si>
    <t>Proteinová ovesná tyčinka Slaný karamel Lifefood 40 g</t>
  </si>
  <si>
    <t>Proteinová ovesná tyčinka s čokoládou Lifefood 40 g</t>
  </si>
  <si>
    <t>Ovesná tyčinka banánová Lifefood 40 g</t>
  </si>
  <si>
    <t>Ovesná tyčinka ovocná Lifefood 40 g</t>
  </si>
  <si>
    <t>Ovesná tyčinka kokosová Lifefood 40 g</t>
  </si>
  <si>
    <t>vylistováno dodavatelem po doprodání zásob</t>
  </si>
  <si>
    <t>vylistováno  po doprodání zásob</t>
  </si>
  <si>
    <t>nyní v demeter jvalitě, změna EANu - 4101530010265 po doprodání zásob</t>
  </si>
  <si>
    <t xml:space="preserve">Bio ovesné vločky malé CZ 25 kg </t>
  </si>
  <si>
    <t xml:space="preserve">Bio ovesné vločky velké CZ 25 kg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</si>
</sst>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charset val="238"/>
      <scheme val="minor"/>
    </font>
    <font>
      <b/>
      <sz val="11"/>
      <name val="Calibri"/>
      <family val="2"/>
      <charset val="238"/>
      <scheme val="minor"/>
    </font>
    <font>
      <b/>
      <sz val="11"/>
      <color indexed="10"/>
      <name val="Calibri"/>
      <family val="2"/>
      <charset val="238"/>
      <scheme val="minor"/>
    </font>
    <font>
      <b/>
      <sz val="11"/>
      <color theme="1"/>
      <name val="Calibri"/>
      <family val="2"/>
      <charset val="238"/>
      <scheme val="minor"/>
    </font>
    <font>
      <b/>
      <sz val="11"/>
      <color rgb="FF0510EB"/>
      <name val="Calibri"/>
      <family val="2"/>
      <charset val="238"/>
      <scheme val="minor"/>
    </font>
    <font>
      <b/>
      <sz val="10"/>
      <name val="Arial"/>
      <family val="2"/>
      <charset val="238"/>
    </font>
    <font>
      <sz val="11"/>
      <color indexed="8"/>
      <name val="Calibri"/>
      <family val="2"/>
      <charset val="238"/>
    </font>
    <font>
      <b/>
      <sz val="10"/>
      <color indexed="10"/>
      <name val="Arial"/>
      <family val="2"/>
      <charset val="238"/>
    </font>
    <font>
      <b/>
      <sz val="10"/>
      <color indexed="20"/>
      <name val="Arial"/>
      <family val="2"/>
      <charset val="238"/>
    </font>
    <font>
      <sz val="11"/>
      <color rgb="FFFF0000"/>
      <name val="Calibri"/>
      <family val="2"/>
      <charset val="238"/>
      <scheme val="minor"/>
    </font>
    <font>
      <sz val="11"/>
      <name val="Calibri"/>
      <family val="2"/>
      <charset val="238"/>
      <scheme val="minor"/>
    </font>
    <font>
      <b/>
      <sz val="11"/>
      <color rgb="FF00B050"/>
      <name val="Calibri"/>
      <family val="2"/>
      <charset val="238"/>
      <scheme val="minor"/>
    </font>
    <font>
      <b/>
      <strike/>
      <sz val="11"/>
      <color theme="1"/>
      <name val="Calibri"/>
      <family val="2"/>
      <charset val="238"/>
      <scheme val="minor"/>
    </font>
    <font>
      <sz val="10"/>
      <name val="Arial"/>
      <family val="2"/>
      <charset val="238"/>
    </font>
    <font>
      <u/>
      <sz val="10"/>
      <color indexed="12"/>
      <name val="Arial"/>
      <family val="2"/>
      <charset val="238"/>
    </font>
    <font>
      <b/>
      <sz val="11"/>
      <color indexed="12"/>
      <name val="Calibri"/>
      <family val="2"/>
      <charset val="238"/>
      <scheme val="minor"/>
    </font>
    <font>
      <b/>
      <sz val="11"/>
      <color indexed="17"/>
      <name val="Calibri"/>
      <family val="2"/>
      <charset val="238"/>
      <scheme val="minor"/>
    </font>
    <font>
      <b/>
      <sz val="11"/>
      <color indexed="8"/>
      <name val="Calibri"/>
      <family val="2"/>
      <charset val="238"/>
      <scheme val="minor"/>
    </font>
    <font>
      <sz val="11"/>
      <color indexed="40"/>
      <name val="Calibri"/>
      <family val="2"/>
      <charset val="238"/>
      <scheme val="minor"/>
    </font>
    <font>
      <sz val="11"/>
      <color indexed="8"/>
      <name val="Calibri"/>
      <family val="2"/>
      <charset val="238"/>
      <scheme val="minor"/>
    </font>
    <font>
      <strike/>
      <sz val="11"/>
      <name val="Calibri"/>
      <family val="2"/>
      <charset val="238"/>
      <scheme val="minor"/>
    </font>
    <font>
      <b/>
      <sz val="11"/>
      <color indexed="30"/>
      <name val="Calibri"/>
      <family val="2"/>
      <charset val="238"/>
      <scheme val="minor"/>
    </font>
    <font>
      <b/>
      <sz val="11"/>
      <color indexed="50"/>
      <name val="Calibri"/>
      <family val="2"/>
      <charset val="238"/>
      <scheme val="minor"/>
    </font>
    <font>
      <sz val="11"/>
      <color indexed="17"/>
      <name val="Calibri"/>
      <family val="2"/>
      <charset val="238"/>
      <scheme val="minor"/>
    </font>
    <font>
      <u/>
      <sz val="11"/>
      <color indexed="12"/>
      <name val="Calibri"/>
      <family val="2"/>
      <charset val="238"/>
      <scheme val="minor"/>
    </font>
    <font>
      <b/>
      <u/>
      <sz val="11"/>
      <name val="Calibri"/>
      <family val="2"/>
      <charset val="238"/>
      <scheme val="minor"/>
    </font>
    <font>
      <b/>
      <sz val="11"/>
      <color indexed="57"/>
      <name val="Calibri"/>
      <family val="2"/>
      <charset val="238"/>
      <scheme val="minor"/>
    </font>
    <font>
      <b/>
      <strike/>
      <sz val="11"/>
      <name val="Calibri"/>
      <family val="2"/>
      <charset val="238"/>
      <scheme val="minor"/>
    </font>
    <font>
      <sz val="11"/>
      <color indexed="10"/>
      <name val="Calibri"/>
      <family val="2"/>
      <charset val="238"/>
      <scheme val="minor"/>
    </font>
    <font>
      <strike/>
      <sz val="11"/>
      <color indexed="8"/>
      <name val="Calibri"/>
      <family val="2"/>
      <charset val="238"/>
      <scheme val="minor"/>
    </font>
    <font>
      <b/>
      <strike/>
      <sz val="11"/>
      <color indexed="12"/>
      <name val="Calibri"/>
      <family val="2"/>
      <charset val="238"/>
      <scheme val="minor"/>
    </font>
    <font>
      <sz val="11"/>
      <color indexed="20"/>
      <name val="Calibri"/>
      <family val="2"/>
      <charset val="238"/>
      <scheme val="minor"/>
    </font>
    <font>
      <b/>
      <sz val="11"/>
      <color indexed="20"/>
      <name val="Calibri"/>
      <family val="2"/>
      <charset val="238"/>
      <scheme val="minor"/>
    </font>
    <font>
      <b/>
      <sz val="11"/>
      <color theme="9"/>
      <name val="Calibri"/>
      <family val="2"/>
      <charset val="238"/>
      <scheme val="minor"/>
    </font>
    <font>
      <sz val="8"/>
      <name val="Calibri"/>
      <family val="2"/>
      <charset val="238"/>
      <scheme val="minor"/>
    </font>
    <font>
      <b/>
      <sz val="11"/>
      <color rgb="FFFF0000"/>
      <name val="Calibri"/>
      <family val="2"/>
      <charset val="238"/>
      <scheme val="minor"/>
    </font>
  </fonts>
  <fills count="16">
    <fill>
      <patternFill patternType="none"/>
    </fill>
    <fill>
      <patternFill patternType="gray125"/>
    </fill>
    <fill>
      <patternFill patternType="solid">
        <fgColor theme="4" tint="0.79998168889431442"/>
        <bgColor indexed="64"/>
      </patternFill>
    </fill>
    <fill>
      <patternFill patternType="solid">
        <fgColor rgb="FFFF9999"/>
        <bgColor indexed="64"/>
      </patternFill>
    </fill>
    <fill>
      <patternFill patternType="solid">
        <fgColor theme="4" tint="0.79998168889431442"/>
        <bgColor indexed="26"/>
      </patternFill>
    </fill>
    <fill>
      <patternFill patternType="solid">
        <fgColor indexed="9"/>
        <bgColor indexed="26"/>
      </patternFill>
    </fill>
    <fill>
      <patternFill patternType="solid">
        <fgColor indexed="50"/>
        <bgColor indexed="51"/>
      </patternFill>
    </fill>
    <fill>
      <patternFill patternType="solid">
        <fgColor theme="0"/>
        <bgColor indexed="26"/>
      </patternFill>
    </fill>
    <fill>
      <patternFill patternType="solid">
        <fgColor theme="0"/>
        <bgColor indexed="34"/>
      </patternFill>
    </fill>
    <fill>
      <patternFill patternType="solid">
        <fgColor theme="0"/>
        <bgColor indexed="64"/>
      </patternFill>
    </fill>
    <fill>
      <patternFill patternType="solid">
        <fgColor rgb="FF92D050"/>
        <bgColor indexed="64"/>
      </patternFill>
    </fill>
    <fill>
      <patternFill patternType="solid">
        <fgColor rgb="FFFFFF00"/>
        <bgColor indexed="64"/>
      </patternFill>
    </fill>
    <fill>
      <patternFill patternType="solid">
        <fgColor rgb="FF92D050"/>
        <bgColor indexed="51"/>
      </patternFill>
    </fill>
    <fill>
      <patternFill patternType="solid">
        <fgColor rgb="FF92D050"/>
        <bgColor indexed="26"/>
      </patternFill>
    </fill>
    <fill>
      <patternFill patternType="solid">
        <fgColor rgb="FFFFFF00"/>
        <bgColor indexed="26"/>
      </patternFill>
    </fill>
    <fill>
      <patternFill patternType="solid">
        <fgColor theme="0" tint="-4.9989318521683403E-2"/>
        <bgColor indexed="64"/>
      </patternFill>
    </fill>
  </fills>
  <borders count="33">
    <border>
      <left/>
      <right/>
      <top/>
      <bottom/>
      <diagonal/>
    </border>
    <border>
      <left/>
      <right/>
      <top style="thin">
        <color indexed="55"/>
      </top>
      <bottom style="thin">
        <color indexed="55"/>
      </bottom>
      <diagonal/>
    </border>
    <border>
      <left/>
      <right style="thin">
        <color indexed="55"/>
      </right>
      <top style="thin">
        <color indexed="55"/>
      </top>
      <bottom style="thin">
        <color indexed="55"/>
      </bottom>
      <diagonal/>
    </border>
    <border>
      <left/>
      <right/>
      <top style="thin">
        <color indexed="55"/>
      </top>
      <bottom/>
      <diagonal/>
    </border>
    <border>
      <left style="thin">
        <color theme="4" tint="-0.249977111117893"/>
      </left>
      <right style="thin">
        <color theme="4" tint="-0.249977111117893"/>
      </right>
      <top style="thin">
        <color theme="4" tint="-0.249977111117893"/>
      </top>
      <bottom style="thin">
        <color theme="4" tint="-0.249977111117893"/>
      </bottom>
      <diagonal/>
    </border>
    <border>
      <left/>
      <right style="thin">
        <color indexed="55"/>
      </right>
      <top style="thin">
        <color indexed="55"/>
      </top>
      <bottom/>
      <diagonal/>
    </border>
    <border>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top style="thin">
        <color theme="4" tint="-0.249977111117893"/>
      </top>
      <bottom style="thin">
        <color theme="4" tint="-0.249977111117893"/>
      </bottom>
      <diagonal/>
    </border>
    <border>
      <left/>
      <right/>
      <top style="thin">
        <color theme="4" tint="-0.249977111117893"/>
      </top>
      <bottom style="thin">
        <color theme="4" tint="-0.249977111117893"/>
      </bottom>
      <diagonal/>
    </border>
    <border>
      <left style="thin">
        <color indexed="55"/>
      </left>
      <right style="thin">
        <color indexed="55"/>
      </right>
      <top style="thin">
        <color indexed="55"/>
      </top>
      <bottom style="thin">
        <color indexed="55"/>
      </bottom>
      <diagonal/>
    </border>
    <border>
      <left/>
      <right/>
      <top/>
      <bottom style="thin">
        <color indexed="55"/>
      </bottom>
      <diagonal/>
    </border>
    <border>
      <left style="thin">
        <color indexed="55"/>
      </left>
      <right/>
      <top style="thin">
        <color indexed="55"/>
      </top>
      <bottom style="thin">
        <color indexed="55"/>
      </bottom>
      <diagonal/>
    </border>
    <border>
      <left style="thin">
        <color rgb="FF0070C0"/>
      </left>
      <right style="thin">
        <color rgb="FF0070C0"/>
      </right>
      <top style="thin">
        <color rgb="FF0070C0"/>
      </top>
      <bottom style="thin">
        <color rgb="FF0070C0"/>
      </bottom>
      <diagonal/>
    </border>
    <border>
      <left style="thin">
        <color indexed="55"/>
      </left>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55"/>
      </right>
      <top/>
      <bottom/>
      <diagonal/>
    </border>
    <border>
      <left/>
      <right/>
      <top/>
      <bottom style="thin">
        <color rgb="FF0070C0"/>
      </bottom>
      <diagonal/>
    </border>
    <border>
      <left style="thin">
        <color indexed="55"/>
      </left>
      <right style="thin">
        <color indexed="55"/>
      </right>
      <top style="thin">
        <color indexed="55"/>
      </top>
      <bottom/>
      <diagonal/>
    </border>
    <border>
      <left style="thin">
        <color rgb="FF0070C0"/>
      </left>
      <right style="thin">
        <color rgb="FF0070C0"/>
      </right>
      <top style="thin">
        <color rgb="FF0070C0"/>
      </top>
      <bottom style="double">
        <color rgb="FF0070C0"/>
      </bottom>
      <diagonal/>
    </border>
    <border>
      <left/>
      <right style="thin">
        <color indexed="55"/>
      </right>
      <top/>
      <bottom/>
      <diagonal/>
    </border>
    <border>
      <left/>
      <right/>
      <top style="thin">
        <color theme="9"/>
      </top>
      <bottom/>
      <diagonal/>
    </border>
    <border>
      <left/>
      <right style="thin">
        <color theme="9"/>
      </right>
      <top style="thin">
        <color theme="9"/>
      </top>
      <bottom/>
      <diagonal/>
    </border>
    <border>
      <left style="thin">
        <color theme="9"/>
      </left>
      <right/>
      <top style="thin">
        <color theme="9"/>
      </top>
      <bottom/>
      <diagonal/>
    </border>
    <border>
      <left style="thin">
        <color theme="9"/>
      </left>
      <right/>
      <top style="thin">
        <color theme="9"/>
      </top>
      <bottom style="thin">
        <color theme="9"/>
      </bottom>
      <diagonal/>
    </border>
    <border>
      <left/>
      <right/>
      <top style="thin">
        <color theme="9"/>
      </top>
      <bottom style="thin">
        <color theme="9"/>
      </bottom>
      <diagonal/>
    </border>
    <border>
      <left style="thin">
        <color rgb="FF0070C0"/>
      </left>
      <right style="thin">
        <color indexed="64"/>
      </right>
      <top style="thin">
        <color rgb="FF0070C0"/>
      </top>
      <bottom style="thin">
        <color rgb="FF0070C0"/>
      </bottom>
      <diagonal/>
    </border>
    <border>
      <left style="thin">
        <color theme="4" tint="-0.249977111117893"/>
      </left>
      <right style="thin">
        <color rgb="FF0070C0"/>
      </right>
      <top style="thin">
        <color theme="4" tint="-0.249977111117893"/>
      </top>
      <bottom style="thin">
        <color theme="4" tint="-0.249977111117893"/>
      </bottom>
      <diagonal/>
    </border>
    <border>
      <left/>
      <right style="thin">
        <color indexed="64"/>
      </right>
      <top style="thin">
        <color rgb="FF0070C0"/>
      </top>
      <bottom style="thin">
        <color rgb="FF0070C0"/>
      </bottom>
      <diagonal/>
    </border>
    <border>
      <left style="thin">
        <color theme="4" tint="-0.249977111117893"/>
      </left>
      <right style="thin">
        <color theme="4" tint="-0.249977111117893"/>
      </right>
      <top style="thin">
        <color rgb="FF0070C0"/>
      </top>
      <bottom style="thin">
        <color theme="4" tint="-0.249977111117893"/>
      </bottom>
      <diagonal/>
    </border>
    <border>
      <left style="thin">
        <color theme="4" tint="-0.249977111117893"/>
      </left>
      <right style="thin">
        <color theme="4" tint="-0.249977111117893"/>
      </right>
      <top/>
      <bottom/>
      <diagonal/>
    </border>
    <border>
      <left style="thin">
        <color rgb="FF0510EB"/>
      </left>
      <right style="thin">
        <color indexed="64"/>
      </right>
      <top style="thin">
        <color rgb="FF0510EB"/>
      </top>
      <bottom style="thin">
        <color rgb="FF0510EB"/>
      </bottom>
      <diagonal/>
    </border>
  </borders>
  <cellStyleXfs count="4">
    <xf numFmtId="0" fontId="0" fillId="0" borderId="0"/>
    <xf numFmtId="0" fontId="6" fillId="0" borderId="0"/>
    <xf numFmtId="0" fontId="13" fillId="0" borderId="0"/>
    <xf numFmtId="0" fontId="14" fillId="0" borderId="0" applyNumberFormat="0" applyFill="0" applyBorder="0" applyAlignment="0" applyProtection="0"/>
  </cellStyleXfs>
  <cellXfs count="294">
    <xf numFmtId="0" fontId="0" fillId="0" borderId="0" xfId="0"/>
    <xf numFmtId="2" fontId="0" fillId="0" borderId="0" xfId="0" applyNumberFormat="1" applyAlignment="1">
      <alignment horizontal="right"/>
    </xf>
    <xf numFmtId="0" fontId="0" fillId="0" borderId="0" xfId="0" applyAlignment="1">
      <alignment wrapText="1"/>
    </xf>
    <xf numFmtId="1" fontId="1" fillId="0" borderId="0" xfId="0" applyNumberFormat="1" applyFont="1" applyAlignment="1">
      <alignment horizontal="left"/>
    </xf>
    <xf numFmtId="2" fontId="2" fillId="0" borderId="0" xfId="0" applyNumberFormat="1" applyFont="1" applyAlignment="1">
      <alignment horizontal="left" wrapText="1"/>
    </xf>
    <xf numFmtId="2" fontId="2" fillId="0" borderId="3" xfId="0" applyNumberFormat="1" applyFont="1" applyBorder="1" applyAlignment="1">
      <alignment wrapText="1"/>
    </xf>
    <xf numFmtId="2" fontId="2" fillId="0" borderId="0" xfId="0" applyNumberFormat="1" applyFont="1" applyAlignment="1">
      <alignment wrapText="1"/>
    </xf>
    <xf numFmtId="0" fontId="1" fillId="0" borderId="0" xfId="0" applyFont="1"/>
    <xf numFmtId="1" fontId="0" fillId="0" borderId="0" xfId="0" applyNumberFormat="1"/>
    <xf numFmtId="1" fontId="1" fillId="0" borderId="0" xfId="0" applyNumberFormat="1" applyFont="1"/>
    <xf numFmtId="2" fontId="0" fillId="0" borderId="0" xfId="0" applyNumberFormat="1"/>
    <xf numFmtId="4" fontId="2" fillId="0" borderId="0" xfId="0" applyNumberFormat="1" applyFont="1" applyAlignment="1">
      <alignment horizontal="left" wrapText="1"/>
    </xf>
    <xf numFmtId="4" fontId="0" fillId="0" borderId="0" xfId="0" applyNumberFormat="1" applyAlignment="1">
      <alignment horizontal="right"/>
    </xf>
    <xf numFmtId="4" fontId="0" fillId="0" borderId="0" xfId="0" applyNumberFormat="1"/>
    <xf numFmtId="0" fontId="0" fillId="4" borderId="4" xfId="0" applyFill="1" applyBorder="1"/>
    <xf numFmtId="1" fontId="0" fillId="0" borderId="0" xfId="0" applyNumberFormat="1" applyAlignment="1">
      <alignment horizontal="center"/>
    </xf>
    <xf numFmtId="0" fontId="0" fillId="0" borderId="4" xfId="0" applyBorder="1"/>
    <xf numFmtId="2" fontId="0" fillId="0" borderId="4" xfId="0" applyNumberFormat="1" applyBorder="1"/>
    <xf numFmtId="1" fontId="0" fillId="0" borderId="4" xfId="0" applyNumberFormat="1" applyBorder="1"/>
    <xf numFmtId="4" fontId="0" fillId="0" borderId="4" xfId="0" applyNumberFormat="1" applyBorder="1"/>
    <xf numFmtId="0" fontId="0" fillId="0" borderId="8" xfId="0" applyBorder="1"/>
    <xf numFmtId="2" fontId="0" fillId="0" borderId="8" xfId="0" applyNumberFormat="1" applyBorder="1"/>
    <xf numFmtId="1" fontId="0" fillId="0" borderId="8" xfId="0" applyNumberFormat="1" applyBorder="1"/>
    <xf numFmtId="4" fontId="0" fillId="0" borderId="8" xfId="0" applyNumberFormat="1" applyBorder="1"/>
    <xf numFmtId="0" fontId="0" fillId="2" borderId="10" xfId="0" applyFill="1" applyBorder="1"/>
    <xf numFmtId="2" fontId="0" fillId="2" borderId="10" xfId="0" applyNumberFormat="1" applyFill="1" applyBorder="1"/>
    <xf numFmtId="1" fontId="0" fillId="2" borderId="10" xfId="0" applyNumberFormat="1" applyFill="1" applyBorder="1"/>
    <xf numFmtId="4" fontId="0" fillId="2" borderId="10" xfId="0" applyNumberFormat="1" applyFill="1" applyBorder="1"/>
    <xf numFmtId="4" fontId="0" fillId="2" borderId="6" xfId="0" applyNumberFormat="1" applyFill="1" applyBorder="1"/>
    <xf numFmtId="1" fontId="0" fillId="3" borderId="6" xfId="0" applyNumberFormat="1" applyFill="1" applyBorder="1" applyAlignment="1">
      <alignment horizontal="center"/>
    </xf>
    <xf numFmtId="0" fontId="1" fillId="2" borderId="7" xfId="0" applyFont="1" applyFill="1" applyBorder="1" applyAlignment="1">
      <alignment wrapText="1"/>
    </xf>
    <xf numFmtId="2" fontId="1" fillId="2" borderId="7" xfId="0" applyNumberFormat="1" applyFont="1" applyFill="1" applyBorder="1" applyAlignment="1">
      <alignment wrapText="1"/>
    </xf>
    <xf numFmtId="1" fontId="1" fillId="2" borderId="7" xfId="0" applyNumberFormat="1" applyFont="1" applyFill="1" applyBorder="1" applyAlignment="1">
      <alignment wrapText="1"/>
    </xf>
    <xf numFmtId="4" fontId="1" fillId="2" borderId="7" xfId="0" applyNumberFormat="1" applyFont="1" applyFill="1" applyBorder="1" applyAlignment="1">
      <alignment wrapText="1"/>
    </xf>
    <xf numFmtId="1" fontId="1" fillId="2" borderId="4" xfId="0" applyNumberFormat="1" applyFont="1" applyFill="1" applyBorder="1" applyAlignment="1">
      <alignment horizontal="left" wrapText="1"/>
    </xf>
    <xf numFmtId="1" fontId="4" fillId="2" borderId="7" xfId="0" applyNumberFormat="1" applyFont="1" applyFill="1" applyBorder="1" applyAlignment="1">
      <alignment horizontal="left" wrapText="1"/>
    </xf>
    <xf numFmtId="1" fontId="3" fillId="0" borderId="0" xfId="0" applyNumberFormat="1" applyFont="1" applyAlignment="1">
      <alignment horizontal="left"/>
    </xf>
    <xf numFmtId="0" fontId="3" fillId="2" borderId="9" xfId="0" applyFont="1" applyFill="1" applyBorder="1"/>
    <xf numFmtId="0" fontId="3" fillId="2" borderId="10" xfId="0" applyFont="1" applyFill="1" applyBorder="1"/>
    <xf numFmtId="0" fontId="3" fillId="0" borderId="8" xfId="0" applyFont="1" applyBorder="1"/>
    <xf numFmtId="0" fontId="3" fillId="0" borderId="4" xfId="0" applyFont="1" applyBorder="1"/>
    <xf numFmtId="0" fontId="3" fillId="0" borderId="0" xfId="0" applyFont="1"/>
    <xf numFmtId="1" fontId="4" fillId="0" borderId="3" xfId="0" applyNumberFormat="1" applyFont="1" applyBorder="1" applyAlignment="1">
      <alignment horizontal="center" wrapText="1"/>
    </xf>
    <xf numFmtId="1" fontId="4" fillId="0" borderId="0" xfId="0" applyNumberFormat="1" applyFont="1" applyAlignment="1">
      <alignment horizontal="center" wrapText="1"/>
    </xf>
    <xf numFmtId="1" fontId="4" fillId="2" borderId="10" xfId="0" applyNumberFormat="1" applyFont="1" applyFill="1" applyBorder="1" applyAlignment="1">
      <alignment horizontal="center"/>
    </xf>
    <xf numFmtId="1" fontId="4" fillId="0" borderId="8" xfId="0" applyNumberFormat="1" applyFont="1" applyBorder="1" applyAlignment="1">
      <alignment horizontal="center"/>
    </xf>
    <xf numFmtId="1" fontId="4" fillId="0" borderId="4" xfId="0" applyNumberFormat="1" applyFont="1" applyBorder="1" applyAlignment="1">
      <alignment horizontal="center"/>
    </xf>
    <xf numFmtId="1" fontId="4" fillId="0" borderId="0" xfId="0" applyNumberFormat="1" applyFont="1" applyAlignment="1">
      <alignment horizontal="center"/>
    </xf>
    <xf numFmtId="0" fontId="5" fillId="0" borderId="11" xfId="0" applyFont="1" applyBorder="1"/>
    <xf numFmtId="0" fontId="0" fillId="0" borderId="11" xfId="0" applyBorder="1"/>
    <xf numFmtId="0" fontId="7" fillId="0" borderId="11" xfId="0" applyFont="1" applyBorder="1"/>
    <xf numFmtId="0" fontId="8" fillId="0" borderId="11" xfId="0" applyFont="1" applyBorder="1"/>
    <xf numFmtId="1" fontId="0" fillId="0" borderId="4" xfId="0" applyNumberFormat="1" applyBorder="1" applyAlignment="1">
      <alignment horizontal="left"/>
    </xf>
    <xf numFmtId="1" fontId="11" fillId="0" borderId="4" xfId="0" applyNumberFormat="1" applyFont="1" applyBorder="1" applyAlignment="1">
      <alignment horizontal="center"/>
    </xf>
    <xf numFmtId="2" fontId="12" fillId="0" borderId="4" xfId="0" applyNumberFormat="1" applyFont="1" applyBorder="1" applyAlignment="1">
      <alignment horizontal="right"/>
    </xf>
    <xf numFmtId="4" fontId="9" fillId="0" borderId="0" xfId="0" applyNumberFormat="1" applyFont="1"/>
    <xf numFmtId="0" fontId="10" fillId="0" borderId="11" xfId="2" applyFont="1" applyBorder="1"/>
    <xf numFmtId="1" fontId="10" fillId="0" borderId="11" xfId="2" applyNumberFormat="1" applyFont="1" applyBorder="1" applyAlignment="1">
      <alignment horizontal="center"/>
    </xf>
    <xf numFmtId="2" fontId="10" fillId="0" borderId="11" xfId="2" applyNumberFormat="1" applyFont="1" applyBorder="1" applyAlignment="1">
      <alignment horizontal="right"/>
    </xf>
    <xf numFmtId="1" fontId="10" fillId="0" borderId="11" xfId="2" applyNumberFormat="1" applyFont="1" applyBorder="1" applyAlignment="1">
      <alignment horizontal="left"/>
    </xf>
    <xf numFmtId="0" fontId="1" fillId="0" borderId="11" xfId="2" applyFont="1" applyBorder="1"/>
    <xf numFmtId="1" fontId="10" fillId="0" borderId="11" xfId="2" applyNumberFormat="1" applyFont="1" applyBorder="1" applyAlignment="1">
      <alignment horizontal="center" wrapText="1"/>
    </xf>
    <xf numFmtId="1" fontId="1" fillId="5" borderId="11" xfId="2" applyNumberFormat="1" applyFont="1" applyFill="1" applyBorder="1" applyAlignment="1">
      <alignment horizontal="left" wrapText="1"/>
    </xf>
    <xf numFmtId="2" fontId="10" fillId="0" borderId="11" xfId="2" applyNumberFormat="1" applyFont="1" applyBorder="1" applyAlignment="1">
      <alignment horizontal="right" wrapText="1"/>
    </xf>
    <xf numFmtId="0" fontId="10" fillId="0" borderId="11" xfId="2" applyFont="1" applyBorder="1" applyAlignment="1">
      <alignment horizontal="left" wrapText="1"/>
    </xf>
    <xf numFmtId="1" fontId="15" fillId="0" borderId="11" xfId="2" applyNumberFormat="1" applyFont="1" applyBorder="1" applyAlignment="1">
      <alignment horizontal="center"/>
    </xf>
    <xf numFmtId="0" fontId="2" fillId="0" borderId="11" xfId="2" applyFont="1" applyBorder="1"/>
    <xf numFmtId="0" fontId="16" fillId="5" borderId="11" xfId="2" applyFont="1" applyFill="1" applyBorder="1"/>
    <xf numFmtId="0" fontId="10" fillId="5" borderId="11" xfId="2" applyFont="1" applyFill="1" applyBorder="1"/>
    <xf numFmtId="0" fontId="2" fillId="5" borderId="11" xfId="2" applyFont="1" applyFill="1" applyBorder="1"/>
    <xf numFmtId="0" fontId="10" fillId="5" borderId="11" xfId="2" applyFont="1" applyFill="1" applyBorder="1" applyAlignment="1">
      <alignment horizontal="left" wrapText="1"/>
    </xf>
    <xf numFmtId="1" fontId="15" fillId="5" borderId="11" xfId="2" applyNumberFormat="1" applyFont="1" applyFill="1" applyBorder="1" applyAlignment="1">
      <alignment horizontal="center"/>
    </xf>
    <xf numFmtId="0" fontId="1" fillId="5" borderId="11" xfId="2" applyFont="1" applyFill="1" applyBorder="1"/>
    <xf numFmtId="0" fontId="10" fillId="0" borderId="11" xfId="2" applyFont="1" applyBorder="1" applyAlignment="1">
      <alignment horizontal="left"/>
    </xf>
    <xf numFmtId="0" fontId="16" fillId="0" borderId="11" xfId="2" applyFont="1" applyBorder="1"/>
    <xf numFmtId="1" fontId="20" fillId="0" borderId="11" xfId="2" applyNumberFormat="1" applyFont="1" applyBorder="1" applyAlignment="1">
      <alignment horizontal="center" wrapText="1"/>
    </xf>
    <xf numFmtId="0" fontId="20" fillId="0" borderId="11" xfId="2" applyFont="1" applyBorder="1"/>
    <xf numFmtId="2" fontId="10" fillId="5" borderId="11" xfId="2" applyNumberFormat="1" applyFont="1" applyFill="1" applyBorder="1" applyAlignment="1">
      <alignment horizontal="right"/>
    </xf>
    <xf numFmtId="1" fontId="1" fillId="0" borderId="11" xfId="2" applyNumberFormat="1" applyFont="1" applyBorder="1" applyAlignment="1">
      <alignment horizontal="left" wrapText="1"/>
    </xf>
    <xf numFmtId="0" fontId="23" fillId="5" borderId="11" xfId="2" applyFont="1" applyFill="1" applyBorder="1"/>
    <xf numFmtId="1" fontId="1" fillId="0" borderId="1" xfId="2" applyNumberFormat="1" applyFont="1" applyBorder="1" applyAlignment="1">
      <alignment horizontal="center" vertical="center" wrapText="1"/>
    </xf>
    <xf numFmtId="1" fontId="24" fillId="0" borderId="1" xfId="3" applyNumberFormat="1" applyFont="1" applyFill="1" applyBorder="1" applyAlignment="1" applyProtection="1">
      <alignment horizontal="center" vertical="center" wrapText="1"/>
    </xf>
    <xf numFmtId="1" fontId="25" fillId="0" borderId="1" xfId="3" applyNumberFormat="1" applyFont="1" applyFill="1" applyBorder="1" applyAlignment="1" applyProtection="1">
      <alignment horizontal="center" vertical="center" wrapText="1"/>
    </xf>
    <xf numFmtId="1" fontId="1" fillId="0" borderId="11" xfId="2" applyNumberFormat="1" applyFont="1" applyBorder="1" applyAlignment="1">
      <alignment horizontal="center"/>
    </xf>
    <xf numFmtId="0" fontId="2" fillId="0" borderId="11" xfId="2" applyFont="1" applyBorder="1" applyAlignment="1">
      <alignment horizontal="left" wrapText="1"/>
    </xf>
    <xf numFmtId="0" fontId="26" fillId="0" borderId="11" xfId="2" applyFont="1" applyBorder="1"/>
    <xf numFmtId="2" fontId="27" fillId="0" borderId="11" xfId="2" applyNumberFormat="1" applyFont="1" applyBorder="1" applyAlignment="1">
      <alignment horizontal="right" wrapText="1"/>
    </xf>
    <xf numFmtId="0" fontId="28" fillId="5" borderId="11" xfId="2" applyFont="1" applyFill="1" applyBorder="1"/>
    <xf numFmtId="2" fontId="10" fillId="0" borderId="0" xfId="2" applyNumberFormat="1" applyFont="1" applyAlignment="1">
      <alignment horizontal="right"/>
    </xf>
    <xf numFmtId="2" fontId="19" fillId="0" borderId="11" xfId="1" applyNumberFormat="1" applyFont="1" applyBorder="1" applyAlignment="1">
      <alignment horizontal="right"/>
    </xf>
    <xf numFmtId="0" fontId="26" fillId="5" borderId="11" xfId="2" applyFont="1" applyFill="1" applyBorder="1"/>
    <xf numFmtId="0" fontId="21" fillId="0" borderId="11" xfId="2" applyFont="1" applyBorder="1"/>
    <xf numFmtId="1" fontId="15" fillId="5" borderId="11" xfId="2" applyNumberFormat="1" applyFont="1" applyFill="1" applyBorder="1" applyAlignment="1" applyProtection="1">
      <alignment horizontal="center"/>
      <protection locked="0"/>
    </xf>
    <xf numFmtId="1" fontId="1" fillId="5" borderId="11" xfId="2" applyNumberFormat="1" applyFont="1" applyFill="1" applyBorder="1" applyAlignment="1" applyProtection="1">
      <alignment horizontal="center"/>
      <protection locked="0"/>
    </xf>
    <xf numFmtId="1" fontId="1" fillId="5" borderId="11" xfId="2" applyNumberFormat="1" applyFont="1" applyFill="1" applyBorder="1" applyAlignment="1">
      <alignment horizontal="center"/>
    </xf>
    <xf numFmtId="1" fontId="27" fillId="0" borderId="11" xfId="2" applyNumberFormat="1" applyFont="1" applyBorder="1" applyAlignment="1">
      <alignment horizontal="left" wrapText="1"/>
    </xf>
    <xf numFmtId="0" fontId="20" fillId="0" borderId="11" xfId="2" applyFont="1" applyBorder="1" applyAlignment="1">
      <alignment horizontal="left" wrapText="1"/>
    </xf>
    <xf numFmtId="2" fontId="29" fillId="0" borderId="11" xfId="1" applyNumberFormat="1" applyFont="1" applyBorder="1" applyAlignment="1">
      <alignment horizontal="right"/>
    </xf>
    <xf numFmtId="1" fontId="30" fillId="0" borderId="11" xfId="2" applyNumberFormat="1" applyFont="1" applyBorder="1" applyAlignment="1">
      <alignment horizontal="center"/>
    </xf>
    <xf numFmtId="1" fontId="27" fillId="0" borderId="11" xfId="2" applyNumberFormat="1" applyFont="1" applyBorder="1" applyAlignment="1">
      <alignment horizontal="center"/>
    </xf>
    <xf numFmtId="0" fontId="20" fillId="5" borderId="11" xfId="2" applyFont="1" applyFill="1" applyBorder="1"/>
    <xf numFmtId="1" fontId="17" fillId="0" borderId="11" xfId="2" applyNumberFormat="1" applyFont="1" applyBorder="1" applyAlignment="1">
      <alignment horizontal="left" wrapText="1"/>
    </xf>
    <xf numFmtId="0" fontId="19" fillId="0" borderId="11" xfId="2" applyFont="1" applyBorder="1" applyAlignment="1">
      <alignment horizontal="left" wrapText="1"/>
    </xf>
    <xf numFmtId="0" fontId="31" fillId="5" borderId="11" xfId="2" applyFont="1" applyFill="1" applyBorder="1"/>
    <xf numFmtId="0" fontId="1" fillId="0" borderId="11" xfId="2" applyFont="1" applyBorder="1" applyAlignment="1">
      <alignment horizontal="left"/>
    </xf>
    <xf numFmtId="0" fontId="32" fillId="0" borderId="11" xfId="2" applyFont="1" applyBorder="1"/>
    <xf numFmtId="0" fontId="1" fillId="0" borderId="11" xfId="2" applyFont="1" applyBorder="1" applyAlignment="1">
      <alignment horizontal="left" wrapText="1"/>
    </xf>
    <xf numFmtId="0" fontId="10" fillId="0" borderId="11" xfId="2" applyFont="1" applyBorder="1" applyAlignment="1">
      <alignment horizontal="right"/>
    </xf>
    <xf numFmtId="0" fontId="10" fillId="0" borderId="11" xfId="2" applyFont="1" applyBorder="1" applyAlignment="1">
      <alignment horizontal="center"/>
    </xf>
    <xf numFmtId="0" fontId="1" fillId="0" borderId="11" xfId="2" applyFont="1" applyBorder="1" applyAlignment="1">
      <alignment horizontal="center"/>
    </xf>
    <xf numFmtId="1" fontId="1" fillId="0" borderId="14" xfId="0" applyNumberFormat="1" applyFont="1" applyBorder="1"/>
    <xf numFmtId="1" fontId="1" fillId="2" borderId="14" xfId="0" applyNumberFormat="1" applyFont="1" applyFill="1" applyBorder="1"/>
    <xf numFmtId="1" fontId="15" fillId="0" borderId="0" xfId="2" applyNumberFormat="1" applyFont="1" applyAlignment="1">
      <alignment horizontal="center"/>
    </xf>
    <xf numFmtId="1" fontId="10" fillId="0" borderId="2" xfId="2" applyNumberFormat="1" applyFont="1" applyBorder="1" applyAlignment="1">
      <alignment horizontal="center" wrapText="1"/>
    </xf>
    <xf numFmtId="1" fontId="10" fillId="5" borderId="2" xfId="2" applyNumberFormat="1" applyFont="1" applyFill="1" applyBorder="1" applyAlignment="1">
      <alignment horizontal="center" wrapText="1"/>
    </xf>
    <xf numFmtId="1" fontId="20" fillId="0" borderId="2" xfId="2" applyNumberFormat="1" applyFont="1" applyBorder="1" applyAlignment="1">
      <alignment horizontal="center" wrapText="1"/>
    </xf>
    <xf numFmtId="1" fontId="15" fillId="0" borderId="14" xfId="2" applyNumberFormat="1" applyFont="1" applyBorder="1" applyAlignment="1">
      <alignment horizontal="center" wrapText="1"/>
    </xf>
    <xf numFmtId="1" fontId="1" fillId="5" borderId="14" xfId="2" applyNumberFormat="1" applyFont="1" applyFill="1" applyBorder="1" applyAlignment="1">
      <alignment horizontal="left" wrapText="1"/>
    </xf>
    <xf numFmtId="0" fontId="10" fillId="0" borderId="14" xfId="2" applyFont="1" applyBorder="1" applyAlignment="1">
      <alignment wrapText="1"/>
    </xf>
    <xf numFmtId="0" fontId="10" fillId="0" borderId="14" xfId="2" applyFont="1" applyBorder="1"/>
    <xf numFmtId="0" fontId="10" fillId="0" borderId="14" xfId="2" applyFont="1" applyBorder="1" applyAlignment="1">
      <alignment horizontal="left" wrapText="1"/>
    </xf>
    <xf numFmtId="1" fontId="15" fillId="0" borderId="14" xfId="2" applyNumberFormat="1" applyFont="1" applyBorder="1" applyAlignment="1">
      <alignment horizontal="center"/>
    </xf>
    <xf numFmtId="1" fontId="2" fillId="0" borderId="14" xfId="2" applyNumberFormat="1" applyFont="1" applyBorder="1" applyAlignment="1">
      <alignment horizontal="center"/>
    </xf>
    <xf numFmtId="9" fontId="10" fillId="0" borderId="14" xfId="2" applyNumberFormat="1" applyFont="1" applyBorder="1"/>
    <xf numFmtId="1" fontId="16" fillId="0" borderId="14" xfId="2" applyNumberFormat="1" applyFont="1" applyBorder="1" applyAlignment="1">
      <alignment horizontal="center"/>
    </xf>
    <xf numFmtId="1" fontId="16" fillId="5" borderId="14" xfId="2" applyNumberFormat="1" applyFont="1" applyFill="1" applyBorder="1" applyAlignment="1">
      <alignment horizontal="center" wrapText="1"/>
    </xf>
    <xf numFmtId="0" fontId="2" fillId="0" borderId="14" xfId="2" applyFont="1" applyBorder="1"/>
    <xf numFmtId="0" fontId="16" fillId="5" borderId="14" xfId="2" applyFont="1" applyFill="1" applyBorder="1"/>
    <xf numFmtId="0" fontId="10" fillId="5" borderId="14" xfId="2" applyFont="1" applyFill="1" applyBorder="1"/>
    <xf numFmtId="0" fontId="2" fillId="5" borderId="14" xfId="2" applyFont="1" applyFill="1" applyBorder="1"/>
    <xf numFmtId="1" fontId="15" fillId="5" borderId="14" xfId="2" applyNumberFormat="1" applyFont="1" applyFill="1" applyBorder="1" applyAlignment="1">
      <alignment horizontal="center" wrapText="1"/>
    </xf>
    <xf numFmtId="0" fontId="10" fillId="5" borderId="14" xfId="2" applyFont="1" applyFill="1" applyBorder="1" applyAlignment="1">
      <alignment horizontal="left" wrapText="1"/>
    </xf>
    <xf numFmtId="1" fontId="15" fillId="5" borderId="14" xfId="2" applyNumberFormat="1" applyFont="1" applyFill="1" applyBorder="1" applyAlignment="1">
      <alignment horizontal="center"/>
    </xf>
    <xf numFmtId="9" fontId="10" fillId="5" borderId="14" xfId="2" applyNumberFormat="1" applyFont="1" applyFill="1" applyBorder="1"/>
    <xf numFmtId="9" fontId="16" fillId="5" borderId="14" xfId="2" applyNumberFormat="1" applyFont="1" applyFill="1" applyBorder="1"/>
    <xf numFmtId="9" fontId="2" fillId="0" borderId="14" xfId="2" applyNumberFormat="1" applyFont="1" applyBorder="1"/>
    <xf numFmtId="1" fontId="1" fillId="6" borderId="14" xfId="2" applyNumberFormat="1" applyFont="1" applyFill="1" applyBorder="1" applyAlignment="1">
      <alignment horizontal="left" wrapText="1"/>
    </xf>
    <xf numFmtId="0" fontId="10" fillId="6" borderId="14" xfId="2" applyFont="1" applyFill="1" applyBorder="1" applyAlignment="1">
      <alignment horizontal="left" wrapText="1"/>
    </xf>
    <xf numFmtId="1" fontId="15" fillId="6" borderId="14" xfId="2" applyNumberFormat="1" applyFont="1" applyFill="1" applyBorder="1" applyAlignment="1">
      <alignment horizontal="center"/>
    </xf>
    <xf numFmtId="0" fontId="1" fillId="5" borderId="14" xfId="2" applyFont="1" applyFill="1" applyBorder="1"/>
    <xf numFmtId="0" fontId="10" fillId="5" borderId="14" xfId="2" applyFont="1" applyFill="1" applyBorder="1" applyAlignment="1">
      <alignment horizontal="left"/>
    </xf>
    <xf numFmtId="0" fontId="10" fillId="0" borderId="14" xfId="2" applyFont="1" applyBorder="1" applyAlignment="1">
      <alignment horizontal="left"/>
    </xf>
    <xf numFmtId="0" fontId="16" fillId="0" borderId="14" xfId="2" applyFont="1" applyBorder="1"/>
    <xf numFmtId="1" fontId="1" fillId="7" borderId="14" xfId="2" applyNumberFormat="1" applyFont="1" applyFill="1" applyBorder="1" applyAlignment="1">
      <alignment horizontal="left" wrapText="1"/>
    </xf>
    <xf numFmtId="9" fontId="16" fillId="0" borderId="14" xfId="2" applyNumberFormat="1" applyFont="1" applyBorder="1"/>
    <xf numFmtId="2" fontId="2" fillId="0" borderId="14" xfId="2" applyNumberFormat="1" applyFont="1" applyBorder="1" applyAlignment="1">
      <alignment horizontal="left"/>
    </xf>
    <xf numFmtId="2" fontId="10" fillId="0" borderId="14" xfId="2" applyNumberFormat="1" applyFont="1" applyBorder="1" applyAlignment="1">
      <alignment horizontal="left"/>
    </xf>
    <xf numFmtId="0" fontId="21" fillId="5" borderId="14" xfId="2" applyFont="1" applyFill="1" applyBorder="1"/>
    <xf numFmtId="1" fontId="2" fillId="5" borderId="14" xfId="2" applyNumberFormat="1" applyFont="1" applyFill="1" applyBorder="1" applyAlignment="1">
      <alignment horizontal="center"/>
    </xf>
    <xf numFmtId="1" fontId="1" fillId="8" borderId="14" xfId="2" applyNumberFormat="1" applyFont="1" applyFill="1" applyBorder="1" applyAlignment="1">
      <alignment horizontal="left" wrapText="1"/>
    </xf>
    <xf numFmtId="0" fontId="22" fillId="0" borderId="14" xfId="2" applyFont="1" applyBorder="1"/>
    <xf numFmtId="1" fontId="1" fillId="0" borderId="12" xfId="2" applyNumberFormat="1" applyFont="1" applyBorder="1" applyAlignment="1">
      <alignment horizontal="center" vertical="center" wrapText="1"/>
    </xf>
    <xf numFmtId="0" fontId="10" fillId="5" borderId="16" xfId="2" applyFont="1" applyFill="1" applyBorder="1"/>
    <xf numFmtId="0" fontId="10" fillId="0" borderId="0" xfId="2" applyFont="1" applyAlignment="1">
      <alignment horizontal="left" wrapText="1"/>
    </xf>
    <xf numFmtId="1" fontId="1" fillId="2" borderId="14" xfId="2" applyNumberFormat="1" applyFont="1" applyFill="1" applyBorder="1" applyAlignment="1">
      <alignment wrapText="1"/>
    </xf>
    <xf numFmtId="0" fontId="1" fillId="2" borderId="14" xfId="2" applyFont="1" applyFill="1" applyBorder="1" applyAlignment="1">
      <alignment wrapText="1"/>
    </xf>
    <xf numFmtId="2" fontId="1" fillId="2" borderId="14" xfId="2" applyNumberFormat="1" applyFont="1" applyFill="1" applyBorder="1" applyAlignment="1">
      <alignment horizontal="right" wrapText="1"/>
    </xf>
    <xf numFmtId="1" fontId="15" fillId="2" borderId="14" xfId="2" applyNumberFormat="1" applyFont="1" applyFill="1" applyBorder="1" applyAlignment="1">
      <alignment horizontal="center" wrapText="1"/>
    </xf>
    <xf numFmtId="1" fontId="1" fillId="2" borderId="14" xfId="2" applyNumberFormat="1" applyFont="1" applyFill="1" applyBorder="1" applyAlignment="1">
      <alignment horizontal="center" wrapText="1"/>
    </xf>
    <xf numFmtId="2" fontId="2" fillId="0" borderId="2" xfId="0" applyNumberFormat="1" applyFont="1" applyBorder="1"/>
    <xf numFmtId="2" fontId="2" fillId="0" borderId="1" xfId="0" applyNumberFormat="1" applyFont="1" applyBorder="1"/>
    <xf numFmtId="2" fontId="2" fillId="0" borderId="5" xfId="0" applyNumberFormat="1" applyFont="1" applyBorder="1"/>
    <xf numFmtId="2" fontId="2" fillId="0" borderId="3" xfId="0" applyNumberFormat="1" applyFont="1" applyBorder="1"/>
    <xf numFmtId="2" fontId="28" fillId="0" borderId="0" xfId="0" applyNumberFormat="1" applyFont="1"/>
    <xf numFmtId="0" fontId="10" fillId="5" borderId="0" xfId="2" applyFont="1" applyFill="1" applyAlignment="1">
      <alignment horizontal="left" wrapText="1"/>
    </xf>
    <xf numFmtId="1" fontId="10" fillId="0" borderId="0" xfId="0" applyNumberFormat="1" applyFont="1"/>
    <xf numFmtId="1" fontId="10" fillId="0" borderId="14" xfId="2" applyNumberFormat="1" applyFont="1" applyBorder="1" applyAlignment="1">
      <alignment wrapText="1"/>
    </xf>
    <xf numFmtId="1" fontId="10" fillId="0" borderId="14" xfId="2" applyNumberFormat="1" applyFont="1" applyBorder="1" applyAlignment="1">
      <alignment horizontal="left" wrapText="1"/>
    </xf>
    <xf numFmtId="1" fontId="10" fillId="5" borderId="14" xfId="2" applyNumberFormat="1" applyFont="1" applyFill="1" applyBorder="1" applyAlignment="1">
      <alignment horizontal="left" wrapText="1"/>
    </xf>
    <xf numFmtId="1" fontId="10" fillId="5" borderId="14" xfId="2" applyNumberFormat="1" applyFont="1" applyFill="1" applyBorder="1" applyAlignment="1">
      <alignment horizontal="left"/>
    </xf>
    <xf numFmtId="1" fontId="10" fillId="0" borderId="14" xfId="2" applyNumberFormat="1" applyFont="1" applyBorder="1" applyAlignment="1">
      <alignment horizontal="left"/>
    </xf>
    <xf numFmtId="0" fontId="10" fillId="0" borderId="19" xfId="2" applyFont="1" applyBorder="1"/>
    <xf numFmtId="1" fontId="10" fillId="0" borderId="16" xfId="2" applyNumberFormat="1" applyFont="1" applyBorder="1" applyAlignment="1">
      <alignment horizontal="center" wrapText="1"/>
    </xf>
    <xf numFmtId="0" fontId="10" fillId="0" borderId="16" xfId="2" applyFont="1" applyBorder="1"/>
    <xf numFmtId="0" fontId="10" fillId="0" borderId="0" xfId="2" applyFont="1"/>
    <xf numFmtId="1" fontId="10" fillId="0" borderId="5" xfId="2" applyNumberFormat="1" applyFont="1" applyBorder="1" applyAlignment="1">
      <alignment horizontal="center" wrapText="1"/>
    </xf>
    <xf numFmtId="1" fontId="1" fillId="0" borderId="20" xfId="2" applyNumberFormat="1" applyFont="1" applyBorder="1" applyAlignment="1">
      <alignment horizontal="left" wrapText="1"/>
    </xf>
    <xf numFmtId="2" fontId="10" fillId="4" borderId="20" xfId="2" applyNumberFormat="1" applyFont="1" applyFill="1" applyBorder="1" applyAlignment="1">
      <alignment horizontal="right"/>
    </xf>
    <xf numFmtId="2" fontId="10" fillId="2" borderId="20" xfId="2" applyNumberFormat="1" applyFont="1" applyFill="1" applyBorder="1" applyAlignment="1">
      <alignment horizontal="right" wrapText="1"/>
    </xf>
    <xf numFmtId="1" fontId="15" fillId="2" borderId="20" xfId="2" applyNumberFormat="1" applyFont="1" applyFill="1" applyBorder="1" applyAlignment="1">
      <alignment horizontal="center"/>
    </xf>
    <xf numFmtId="1" fontId="15" fillId="2" borderId="20" xfId="2" applyNumberFormat="1" applyFont="1" applyFill="1" applyBorder="1" applyAlignment="1">
      <alignment horizontal="center" wrapText="1"/>
    </xf>
    <xf numFmtId="2" fontId="23" fillId="2" borderId="20" xfId="2" applyNumberFormat="1" applyFont="1" applyFill="1" applyBorder="1"/>
    <xf numFmtId="0" fontId="16" fillId="4" borderId="20" xfId="2" applyFont="1" applyFill="1" applyBorder="1"/>
    <xf numFmtId="0" fontId="23" fillId="4" borderId="20" xfId="2" applyFont="1" applyFill="1" applyBorder="1"/>
    <xf numFmtId="1" fontId="10" fillId="0" borderId="21" xfId="2" applyNumberFormat="1" applyFont="1" applyBorder="1" applyAlignment="1">
      <alignment horizontal="center" wrapText="1"/>
    </xf>
    <xf numFmtId="0" fontId="10" fillId="0" borderId="17" xfId="2" applyFont="1" applyBorder="1"/>
    <xf numFmtId="1" fontId="1" fillId="0" borderId="0" xfId="2" applyNumberFormat="1" applyFont="1" applyAlignment="1">
      <alignment horizontal="left" wrapText="1"/>
    </xf>
    <xf numFmtId="0" fontId="1" fillId="0" borderId="0" xfId="2" applyFont="1" applyAlignment="1">
      <alignment horizontal="left" wrapText="1"/>
    </xf>
    <xf numFmtId="2" fontId="10" fillId="0" borderId="0" xfId="2" applyNumberFormat="1" applyFont="1" applyAlignment="1">
      <alignment horizontal="right" wrapText="1"/>
    </xf>
    <xf numFmtId="1" fontId="15" fillId="0" borderId="0" xfId="2" applyNumberFormat="1" applyFont="1" applyAlignment="1">
      <alignment horizontal="center" wrapText="1"/>
    </xf>
    <xf numFmtId="2" fontId="23" fillId="0" borderId="0" xfId="2" applyNumberFormat="1" applyFont="1"/>
    <xf numFmtId="0" fontId="16" fillId="0" borderId="0" xfId="2" applyFont="1"/>
    <xf numFmtId="0" fontId="23" fillId="0" borderId="0" xfId="2" applyFont="1"/>
    <xf numFmtId="0" fontId="1" fillId="2" borderId="20" xfId="2" applyFont="1" applyFill="1" applyBorder="1" applyAlignment="1">
      <alignment horizontal="left" wrapText="1"/>
    </xf>
    <xf numFmtId="4" fontId="10" fillId="0" borderId="14" xfId="2" applyNumberFormat="1" applyFont="1" applyBorder="1" applyAlignment="1">
      <alignment horizontal="right" wrapText="1"/>
    </xf>
    <xf numFmtId="4" fontId="10" fillId="0" borderId="14" xfId="2" applyNumberFormat="1" applyFont="1" applyBorder="1" applyAlignment="1">
      <alignment horizontal="right"/>
    </xf>
    <xf numFmtId="4" fontId="10" fillId="6" borderId="14" xfId="2" applyNumberFormat="1" applyFont="1" applyFill="1" applyBorder="1" applyAlignment="1">
      <alignment horizontal="right" wrapText="1"/>
    </xf>
    <xf numFmtId="2" fontId="0" fillId="9" borderId="4" xfId="0" applyNumberFormat="1" applyFill="1" applyBorder="1"/>
    <xf numFmtId="2" fontId="0" fillId="9" borderId="8" xfId="0" applyNumberFormat="1" applyFill="1" applyBorder="1"/>
    <xf numFmtId="2" fontId="0" fillId="9" borderId="4" xfId="0" applyNumberFormat="1" applyFill="1" applyBorder="1" applyAlignment="1">
      <alignment horizontal="center"/>
    </xf>
    <xf numFmtId="4" fontId="20" fillId="0" borderId="14" xfId="2" applyNumberFormat="1" applyFont="1" applyBorder="1" applyAlignment="1">
      <alignment horizontal="right" wrapText="1"/>
    </xf>
    <xf numFmtId="1" fontId="15" fillId="10" borderId="14" xfId="2" applyNumberFormat="1" applyFont="1" applyFill="1" applyBorder="1" applyAlignment="1">
      <alignment horizontal="center" wrapText="1"/>
    </xf>
    <xf numFmtId="0" fontId="0" fillId="11" borderId="0" xfId="0" applyFill="1"/>
    <xf numFmtId="1" fontId="1" fillId="9" borderId="14" xfId="2" applyNumberFormat="1" applyFont="1" applyFill="1" applyBorder="1" applyAlignment="1">
      <alignment horizontal="left" wrapText="1"/>
    </xf>
    <xf numFmtId="1" fontId="1" fillId="12" borderId="14" xfId="2" applyNumberFormat="1" applyFont="1" applyFill="1" applyBorder="1" applyAlignment="1">
      <alignment horizontal="left" wrapText="1"/>
    </xf>
    <xf numFmtId="0" fontId="10" fillId="0" borderId="22" xfId="0" applyFont="1" applyBorder="1"/>
    <xf numFmtId="1" fontId="10" fillId="0" borderId="22" xfId="0" applyNumberFormat="1" applyFont="1" applyBorder="1" applyAlignment="1">
      <alignment horizontal="left"/>
    </xf>
    <xf numFmtId="0" fontId="33" fillId="9" borderId="23" xfId="0" applyFont="1" applyFill="1" applyBorder="1"/>
    <xf numFmtId="0" fontId="1" fillId="0" borderId="4" xfId="0" applyFont="1" applyBorder="1"/>
    <xf numFmtId="0" fontId="10" fillId="0" borderId="4" xfId="0" applyFont="1" applyBorder="1"/>
    <xf numFmtId="1" fontId="11" fillId="9" borderId="4" xfId="0" applyNumberFormat="1" applyFont="1" applyFill="1" applyBorder="1" applyAlignment="1">
      <alignment horizontal="center"/>
    </xf>
    <xf numFmtId="1" fontId="1" fillId="13" borderId="14" xfId="2" applyNumberFormat="1" applyFont="1" applyFill="1" applyBorder="1" applyAlignment="1">
      <alignment horizontal="left" wrapText="1"/>
    </xf>
    <xf numFmtId="0" fontId="10" fillId="10" borderId="14" xfId="2" applyFont="1" applyFill="1" applyBorder="1" applyAlignment="1">
      <alignment horizontal="left" wrapText="1"/>
    </xf>
    <xf numFmtId="4" fontId="10" fillId="10" borderId="14" xfId="2" applyNumberFormat="1" applyFont="1" applyFill="1" applyBorder="1" applyAlignment="1">
      <alignment horizontal="right" wrapText="1"/>
    </xf>
    <xf numFmtId="1" fontId="15" fillId="10" borderId="14" xfId="2" applyNumberFormat="1" applyFont="1" applyFill="1" applyBorder="1" applyAlignment="1">
      <alignment horizontal="center"/>
    </xf>
    <xf numFmtId="1" fontId="1" fillId="10" borderId="14" xfId="2" applyNumberFormat="1" applyFont="1" applyFill="1" applyBorder="1" applyAlignment="1">
      <alignment horizontal="left" wrapText="1"/>
    </xf>
    <xf numFmtId="0" fontId="10" fillId="9" borderId="14" xfId="2" applyFont="1" applyFill="1" applyBorder="1" applyAlignment="1">
      <alignment horizontal="left" wrapText="1"/>
    </xf>
    <xf numFmtId="1" fontId="35" fillId="0" borderId="14" xfId="2" applyNumberFormat="1" applyFont="1" applyBorder="1" applyAlignment="1">
      <alignment horizontal="left" wrapText="1"/>
    </xf>
    <xf numFmtId="1" fontId="35" fillId="0" borderId="14" xfId="2" applyNumberFormat="1" applyFont="1" applyBorder="1" applyAlignment="1">
      <alignment horizontal="left"/>
    </xf>
    <xf numFmtId="1" fontId="35" fillId="5" borderId="14" xfId="2" applyNumberFormat="1" applyFont="1" applyFill="1" applyBorder="1" applyAlignment="1">
      <alignment horizontal="center" wrapText="1"/>
    </xf>
    <xf numFmtId="0" fontId="1" fillId="0" borderId="24" xfId="0" applyFont="1" applyBorder="1"/>
    <xf numFmtId="0" fontId="1" fillId="0" borderId="24" xfId="0" applyFont="1" applyBorder="1" applyAlignment="1">
      <alignment horizontal="right"/>
    </xf>
    <xf numFmtId="0" fontId="1" fillId="0" borderId="25" xfId="0" applyFont="1" applyBorder="1" applyAlignment="1">
      <alignment horizontal="right"/>
    </xf>
    <xf numFmtId="0" fontId="10" fillId="13" borderId="14" xfId="2" applyFont="1" applyFill="1" applyBorder="1" applyAlignment="1">
      <alignment horizontal="left" wrapText="1"/>
    </xf>
    <xf numFmtId="4" fontId="10" fillId="10" borderId="14" xfId="2" applyNumberFormat="1" applyFont="1" applyFill="1" applyBorder="1" applyAlignment="1">
      <alignment horizontal="right"/>
    </xf>
    <xf numFmtId="1" fontId="15" fillId="13" borderId="14" xfId="2" applyNumberFormat="1" applyFont="1" applyFill="1" applyBorder="1" applyAlignment="1">
      <alignment horizontal="center"/>
    </xf>
    <xf numFmtId="1" fontId="2" fillId="10" borderId="14" xfId="2" applyNumberFormat="1" applyFont="1" applyFill="1" applyBorder="1" applyAlignment="1">
      <alignment horizontal="center"/>
    </xf>
    <xf numFmtId="0" fontId="10" fillId="13" borderId="14" xfId="2" applyFont="1" applyFill="1" applyBorder="1"/>
    <xf numFmtId="0" fontId="1" fillId="0" borderId="0" xfId="0" applyFont="1" applyAlignment="1">
      <alignment horizontal="right"/>
    </xf>
    <xf numFmtId="0" fontId="10" fillId="0" borderId="0" xfId="0" applyFont="1"/>
    <xf numFmtId="4" fontId="27" fillId="0" borderId="14" xfId="2" applyNumberFormat="1" applyFont="1" applyBorder="1" applyAlignment="1">
      <alignment horizontal="right" wrapText="1"/>
    </xf>
    <xf numFmtId="0" fontId="1" fillId="0" borderId="14" xfId="2" applyFont="1" applyBorder="1" applyAlignment="1">
      <alignment horizontal="left" wrapText="1"/>
    </xf>
    <xf numFmtId="1" fontId="10" fillId="0" borderId="0" xfId="0" applyNumberFormat="1" applyFont="1" applyAlignment="1">
      <alignment horizontal="left"/>
    </xf>
    <xf numFmtId="1" fontId="0" fillId="0" borderId="8" xfId="0" applyNumberFormat="1" applyBorder="1" applyAlignment="1">
      <alignment horizontal="left"/>
    </xf>
    <xf numFmtId="0" fontId="0" fillId="0" borderId="0" xfId="0" applyAlignment="1">
      <alignment horizontal="left"/>
    </xf>
    <xf numFmtId="1" fontId="0" fillId="9" borderId="4" xfId="0" applyNumberFormat="1" applyFill="1" applyBorder="1" applyAlignment="1">
      <alignment horizontal="left"/>
    </xf>
    <xf numFmtId="1" fontId="10" fillId="0" borderId="26" xfId="0" applyNumberFormat="1" applyFont="1" applyBorder="1" applyAlignment="1">
      <alignment horizontal="left"/>
    </xf>
    <xf numFmtId="1" fontId="10" fillId="0" borderId="4" xfId="0" applyNumberFormat="1" applyFont="1" applyBorder="1" applyAlignment="1">
      <alignment horizontal="left"/>
    </xf>
    <xf numFmtId="1" fontId="1" fillId="0" borderId="14" xfId="2" applyNumberFormat="1" applyFont="1" applyBorder="1" applyAlignment="1">
      <alignment horizontal="left" wrapText="1"/>
    </xf>
    <xf numFmtId="1" fontId="10" fillId="10" borderId="14" xfId="2" applyNumberFormat="1" applyFont="1" applyFill="1" applyBorder="1" applyAlignment="1">
      <alignment horizontal="left" wrapText="1"/>
    </xf>
    <xf numFmtId="0" fontId="1" fillId="13" borderId="14" xfId="2" applyFont="1" applyFill="1" applyBorder="1"/>
    <xf numFmtId="1" fontId="1" fillId="14" borderId="14" xfId="2" applyNumberFormat="1" applyFont="1" applyFill="1" applyBorder="1" applyAlignment="1">
      <alignment horizontal="left" wrapText="1"/>
    </xf>
    <xf numFmtId="4" fontId="10" fillId="11" borderId="14" xfId="2" applyNumberFormat="1" applyFont="1" applyFill="1" applyBorder="1" applyAlignment="1">
      <alignment horizontal="right" wrapText="1"/>
    </xf>
    <xf numFmtId="1" fontId="15" fillId="11" borderId="14" xfId="2" applyNumberFormat="1" applyFont="1" applyFill="1" applyBorder="1" applyAlignment="1">
      <alignment horizontal="center" wrapText="1"/>
    </xf>
    <xf numFmtId="1" fontId="2" fillId="0" borderId="14" xfId="2" applyNumberFormat="1" applyFont="1" applyBorder="1" applyAlignment="1">
      <alignment horizontal="center" wrapText="1"/>
    </xf>
    <xf numFmtId="0" fontId="10" fillId="14" borderId="14" xfId="2" applyFont="1" applyFill="1" applyBorder="1"/>
    <xf numFmtId="0" fontId="11" fillId="0" borderId="0" xfId="0" applyFont="1" applyAlignment="1">
      <alignment horizontal="center"/>
    </xf>
    <xf numFmtId="2" fontId="0" fillId="9" borderId="4" xfId="0" applyNumberFormat="1" applyFill="1" applyBorder="1" applyAlignment="1">
      <alignment horizontal="right"/>
    </xf>
    <xf numFmtId="0" fontId="3" fillId="0" borderId="9" xfId="0" applyFont="1" applyBorder="1"/>
    <xf numFmtId="1" fontId="0" fillId="0" borderId="6" xfId="0" applyNumberFormat="1" applyBorder="1" applyAlignment="1">
      <alignment horizontal="left"/>
    </xf>
    <xf numFmtId="0" fontId="0" fillId="0" borderId="7" xfId="0" applyBorder="1"/>
    <xf numFmtId="0" fontId="0" fillId="0" borderId="27" xfId="0" applyBorder="1"/>
    <xf numFmtId="0" fontId="0" fillId="0" borderId="29" xfId="0" applyBorder="1"/>
    <xf numFmtId="0" fontId="3" fillId="0" borderId="28" xfId="0" applyFont="1" applyBorder="1"/>
    <xf numFmtId="10" fontId="0" fillId="0" borderId="8" xfId="0" applyNumberFormat="1" applyBorder="1"/>
    <xf numFmtId="10" fontId="0" fillId="0" borderId="4" xfId="0" applyNumberFormat="1" applyBorder="1"/>
    <xf numFmtId="0" fontId="1" fillId="0" borderId="9" xfId="0" applyFont="1" applyBorder="1"/>
    <xf numFmtId="0" fontId="10" fillId="0" borderId="30" xfId="0" applyFont="1" applyBorder="1"/>
    <xf numFmtId="0" fontId="10" fillId="0" borderId="27" xfId="0" applyFont="1" applyBorder="1"/>
    <xf numFmtId="1" fontId="16" fillId="0" borderId="14" xfId="2" applyNumberFormat="1" applyFont="1" applyBorder="1" applyAlignment="1">
      <alignment horizontal="center" wrapText="1"/>
    </xf>
    <xf numFmtId="9" fontId="1" fillId="10" borderId="14" xfId="2" applyNumberFormat="1" applyFont="1" applyFill="1" applyBorder="1"/>
    <xf numFmtId="1" fontId="0" fillId="0" borderId="0" xfId="0" applyNumberFormat="1" applyAlignment="1">
      <alignment horizontal="left"/>
    </xf>
    <xf numFmtId="4" fontId="10" fillId="15" borderId="14" xfId="2" applyNumberFormat="1" applyFont="1" applyFill="1" applyBorder="1" applyAlignment="1">
      <alignment horizontal="right" wrapText="1"/>
    </xf>
    <xf numFmtId="4" fontId="19" fillId="0" borderId="14" xfId="2" applyNumberFormat="1" applyFont="1" applyBorder="1" applyAlignment="1">
      <alignment horizontal="right"/>
    </xf>
    <xf numFmtId="4" fontId="1" fillId="11" borderId="14" xfId="2" applyNumberFormat="1" applyFont="1" applyFill="1" applyBorder="1" applyAlignment="1">
      <alignment horizontal="right"/>
    </xf>
    <xf numFmtId="4" fontId="10" fillId="15" borderId="14" xfId="2" applyNumberFormat="1" applyFont="1" applyFill="1" applyBorder="1" applyAlignment="1">
      <alignment horizontal="right"/>
    </xf>
    <xf numFmtId="0" fontId="13" fillId="0" borderId="14" xfId="3" applyFont="1" applyBorder="1" applyAlignment="1">
      <alignment horizontal="left" wrapText="1"/>
    </xf>
    <xf numFmtId="0" fontId="0" fillId="0" borderId="31" xfId="0" applyBorder="1"/>
    <xf numFmtId="0" fontId="0" fillId="0" borderId="32" xfId="0" applyBorder="1"/>
    <xf numFmtId="2" fontId="2" fillId="0" borderId="2" xfId="0" applyNumberFormat="1" applyFont="1" applyBorder="1" applyAlignment="1">
      <alignment horizontal="center" wrapText="1"/>
    </xf>
    <xf numFmtId="2" fontId="2" fillId="0" borderId="1" xfId="0" applyNumberFormat="1" applyFont="1" applyBorder="1" applyAlignment="1">
      <alignment horizontal="center" wrapText="1"/>
    </xf>
    <xf numFmtId="2" fontId="2" fillId="0" borderId="5" xfId="0" applyNumberFormat="1" applyFont="1" applyBorder="1" applyAlignment="1">
      <alignment horizontal="center" wrapText="1"/>
    </xf>
    <xf numFmtId="2" fontId="2" fillId="0" borderId="3" xfId="0" applyNumberFormat="1" applyFont="1" applyBorder="1" applyAlignment="1">
      <alignment horizontal="center" wrapText="1"/>
    </xf>
    <xf numFmtId="1" fontId="1" fillId="0" borderId="4" xfId="0" applyNumberFormat="1" applyFont="1" applyBorder="1" applyAlignment="1">
      <alignment horizontal="left"/>
    </xf>
    <xf numFmtId="1" fontId="1" fillId="0" borderId="15" xfId="2" applyNumberFormat="1" applyFont="1" applyBorder="1" applyAlignment="1">
      <alignment horizontal="center" vertical="center" wrapText="1"/>
    </xf>
    <xf numFmtId="1" fontId="24" fillId="0" borderId="13" xfId="3" applyNumberFormat="1" applyFont="1" applyFill="1" applyBorder="1" applyAlignment="1" applyProtection="1">
      <alignment horizontal="center" vertical="center" wrapText="1"/>
    </xf>
    <xf numFmtId="1" fontId="1" fillId="0" borderId="13" xfId="2" applyNumberFormat="1" applyFont="1" applyBorder="1" applyAlignment="1">
      <alignment horizontal="center" vertical="center" wrapText="1"/>
    </xf>
    <xf numFmtId="2" fontId="2" fillId="0" borderId="0" xfId="0" applyNumberFormat="1" applyFont="1" applyAlignment="1">
      <alignment horizontal="center" wrapText="1"/>
    </xf>
    <xf numFmtId="2" fontId="2" fillId="0" borderId="18" xfId="0" applyNumberFormat="1" applyFont="1" applyBorder="1" applyAlignment="1">
      <alignment horizontal="center" wrapText="1"/>
    </xf>
    <xf numFmtId="0" fontId="10" fillId="11" borderId="14" xfId="2" applyFont="1" applyFill="1" applyBorder="1" applyAlignment="1">
      <alignment horizontal="left" wrapText="1"/>
    </xf>
    <xf numFmtId="1" fontId="10" fillId="11" borderId="14" xfId="2" applyNumberFormat="1" applyFont="1" applyFill="1" applyBorder="1" applyAlignment="1">
      <alignment horizontal="left" wrapText="1"/>
    </xf>
    <xf numFmtId="1" fontId="15" fillId="11" borderId="14" xfId="2" applyNumberFormat="1" applyFont="1" applyFill="1" applyBorder="1" applyAlignment="1">
      <alignment horizontal="center"/>
    </xf>
    <xf numFmtId="1" fontId="2" fillId="11" borderId="14" xfId="2" applyNumberFormat="1" applyFont="1" applyFill="1" applyBorder="1" applyAlignment="1">
      <alignment horizontal="center"/>
    </xf>
    <xf numFmtId="4" fontId="1" fillId="0" borderId="14" xfId="2" applyNumberFormat="1" applyFont="1" applyFill="1" applyBorder="1" applyAlignment="1">
      <alignment horizontal="right" wrapText="1"/>
    </xf>
    <xf numFmtId="4" fontId="10" fillId="0" borderId="14" xfId="2" applyNumberFormat="1" applyFont="1" applyFill="1" applyBorder="1" applyAlignment="1">
      <alignment horizontal="right" wrapText="1"/>
    </xf>
    <xf numFmtId="4" fontId="10" fillId="0" borderId="14" xfId="2" applyNumberFormat="1" applyFont="1" applyFill="1" applyBorder="1" applyAlignment="1">
      <alignment horizontal="right"/>
    </xf>
    <xf numFmtId="4" fontId="1" fillId="0" borderId="14" xfId="2" applyNumberFormat="1" applyFont="1" applyFill="1" applyBorder="1" applyAlignment="1">
      <alignment horizontal="right"/>
    </xf>
    <xf numFmtId="1" fontId="1" fillId="0" borderId="14" xfId="2" applyNumberFormat="1" applyFont="1" applyFill="1" applyBorder="1" applyAlignment="1">
      <alignment horizontal="left" wrapText="1"/>
    </xf>
    <xf numFmtId="0" fontId="10" fillId="0" borderId="14" xfId="2" applyFont="1" applyFill="1" applyBorder="1" applyAlignment="1">
      <alignment horizontal="left" wrapText="1"/>
    </xf>
    <xf numFmtId="1" fontId="10" fillId="0" borderId="14" xfId="2" applyNumberFormat="1" applyFont="1" applyFill="1" applyBorder="1" applyAlignment="1">
      <alignment horizontal="left" wrapText="1"/>
    </xf>
    <xf numFmtId="1" fontId="15" fillId="0" borderId="14" xfId="2" applyNumberFormat="1" applyFont="1" applyFill="1" applyBorder="1" applyAlignment="1">
      <alignment horizontal="center"/>
    </xf>
    <xf numFmtId="1" fontId="15" fillId="0" borderId="14" xfId="2" applyNumberFormat="1" applyFont="1" applyFill="1" applyBorder="1" applyAlignment="1">
      <alignment horizontal="center" wrapText="1"/>
    </xf>
    <xf numFmtId="1" fontId="35" fillId="0" borderId="14" xfId="2" applyNumberFormat="1" applyFont="1" applyFill="1" applyBorder="1" applyAlignment="1">
      <alignment horizontal="center" wrapText="1"/>
    </xf>
    <xf numFmtId="0" fontId="10" fillId="0" borderId="14" xfId="2" applyFont="1" applyFill="1" applyBorder="1"/>
  </cellXfs>
  <cellStyles count="4">
    <cellStyle name="Hypertextový odkaz" xfId="3" builtinId="8"/>
    <cellStyle name="Normální" xfId="0" builtinId="0"/>
    <cellStyle name="Normální 2" xfId="2" xr:uid="{00000000-0005-0000-0000-000002000000}"/>
    <cellStyle name="normální 3" xfId="1" xr:uid="{00000000-0005-0000-0000-000003000000}"/>
  </cellStyles>
  <dxfs count="0"/>
  <tableStyles count="0" defaultTableStyle="TableStyleMedium2" defaultPivotStyle="PivotStyleLight16"/>
  <colors>
    <mruColors>
      <color rgb="FF0510EB"/>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285750</xdr:colOff>
      <xdr:row>0</xdr:row>
      <xdr:rowOff>76200</xdr:rowOff>
    </xdr:from>
    <xdr:to>
      <xdr:col>11</xdr:col>
      <xdr:colOff>420371</xdr:colOff>
      <xdr:row>3</xdr:row>
      <xdr:rowOff>123825</xdr:rowOff>
    </xdr:to>
    <xdr:pic>
      <xdr:nvPicPr>
        <xdr:cNvPr id="2" name="Obráze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96275" y="76200"/>
          <a:ext cx="1544321"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0</xdr:row>
      <xdr:rowOff>76200</xdr:rowOff>
    </xdr:from>
    <xdr:to>
      <xdr:col>9</xdr:col>
      <xdr:colOff>9525</xdr:colOff>
      <xdr:row>3</xdr:row>
      <xdr:rowOff>104775</xdr:rowOff>
    </xdr:to>
    <xdr:pic>
      <xdr:nvPicPr>
        <xdr:cNvPr id="2" name="Obrázek 6">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839575" y="76200"/>
          <a:ext cx="9525" cy="409575"/>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80808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6</xdr:col>
      <xdr:colOff>504825</xdr:colOff>
      <xdr:row>0</xdr:row>
      <xdr:rowOff>66675</xdr:rowOff>
    </xdr:from>
    <xdr:to>
      <xdr:col>7</xdr:col>
      <xdr:colOff>1201421</xdr:colOff>
      <xdr:row>3</xdr:row>
      <xdr:rowOff>142875</xdr:rowOff>
    </xdr:to>
    <xdr:pic>
      <xdr:nvPicPr>
        <xdr:cNvPr id="5" name="Obrázek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943850" y="66675"/>
          <a:ext cx="1544321" cy="485775"/>
        </a:xfrm>
        <a:prstGeom prst="rect">
          <a:avLst/>
        </a:prstGeom>
      </xdr:spPr>
    </xdr:pic>
    <xdr:clientData/>
  </xdr:twoCellAnchor>
</xdr:wsDr>
</file>

<file path=xl/theme/theme1.xml><?xml version="1.0" encoding="utf-8"?>
<a:theme xmlns:a="http://schemas.openxmlformats.org/drawingml/2006/main" name="Motiv Office">
  <a:themeElements>
    <a:clrScheme name="Kancelář">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celář">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mailto:objednavky@bionebio.cz?subject=objedn&#225;vka%20bul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163"/>
  <sheetViews>
    <sheetView zoomScaleNormal="100" workbookViewId="0">
      <pane xSplit="3" ySplit="5" topLeftCell="D995" activePane="bottomRight" state="frozen"/>
      <selection pane="topRight" activeCell="D1" sqref="D1"/>
      <selection pane="bottomLeft" activeCell="A6" sqref="A6"/>
      <selection pane="bottomRight" activeCell="C1009" sqref="C1009"/>
    </sheetView>
  </sheetViews>
  <sheetFormatPr defaultRowHeight="15" x14ac:dyDescent="0.25"/>
  <cols>
    <col min="1" max="1" width="9.140625" style="41"/>
    <col min="2" max="2" width="5.42578125" style="41" customWidth="1"/>
    <col min="3" max="3" width="60.28515625" customWidth="1"/>
    <col min="4" max="4" width="15.140625" style="8" bestFit="1" customWidth="1"/>
    <col min="5" max="8" width="9.140625" style="10" customWidth="1"/>
    <col min="9" max="9" width="11.42578125" style="47" customWidth="1"/>
    <col min="10" max="10" width="9.140625" style="8"/>
    <col min="11" max="11" width="12" style="47" customWidth="1"/>
    <col min="12" max="13" width="10.7109375" style="13" customWidth="1"/>
    <col min="14" max="14" width="9.28515625" style="13" customWidth="1"/>
    <col min="15" max="15" width="9.140625" style="13"/>
    <col min="16" max="16" width="60.42578125" style="15" customWidth="1"/>
  </cols>
  <sheetData>
    <row r="1" spans="1:16" x14ac:dyDescent="0.25">
      <c r="A1" s="3" t="s">
        <v>2232</v>
      </c>
      <c r="B1" s="3"/>
      <c r="E1" s="4"/>
      <c r="F1" s="4"/>
      <c r="G1" s="5"/>
      <c r="H1" s="5"/>
      <c r="I1" s="42"/>
      <c r="J1" s="269"/>
      <c r="K1" s="269"/>
      <c r="L1" s="270"/>
      <c r="M1" s="11"/>
      <c r="N1" s="11"/>
      <c r="O1" s="11"/>
    </row>
    <row r="2" spans="1:16" x14ac:dyDescent="0.25">
      <c r="A2" s="273" t="s">
        <v>14</v>
      </c>
      <c r="B2" s="273"/>
      <c r="C2" s="14"/>
      <c r="E2" s="1"/>
      <c r="F2" s="1"/>
      <c r="G2" s="6"/>
      <c r="H2" s="6"/>
      <c r="I2" s="43"/>
      <c r="J2" s="269"/>
      <c r="K2" s="269"/>
      <c r="L2" s="270"/>
      <c r="M2" s="12"/>
      <c r="N2" s="12"/>
      <c r="O2" s="12"/>
    </row>
    <row r="3" spans="1:16" ht="2.25" customHeight="1" x14ac:dyDescent="0.25">
      <c r="A3" s="3"/>
      <c r="B3" s="3"/>
      <c r="D3" s="8" t="s">
        <v>102</v>
      </c>
      <c r="E3" s="1">
        <v>25.484999999999999</v>
      </c>
      <c r="F3" s="1"/>
      <c r="G3" s="6"/>
      <c r="H3" s="6"/>
      <c r="I3" s="43"/>
      <c r="J3" s="269"/>
      <c r="K3" s="269"/>
      <c r="L3" s="270"/>
      <c r="M3" s="12"/>
      <c r="N3" s="12"/>
      <c r="O3" s="12"/>
    </row>
    <row r="4" spans="1:16" x14ac:dyDescent="0.25">
      <c r="A4" s="36"/>
      <c r="B4" s="36"/>
      <c r="C4" s="7"/>
      <c r="D4" s="9"/>
      <c r="E4" s="1"/>
      <c r="F4" s="1"/>
      <c r="G4" s="6"/>
      <c r="H4" s="6"/>
      <c r="I4" s="43"/>
      <c r="J4" s="271"/>
      <c r="K4" s="271"/>
      <c r="L4" s="272"/>
      <c r="M4" s="12"/>
      <c r="N4" s="12"/>
      <c r="O4" s="12"/>
    </row>
    <row r="5" spans="1:16" s="2" customFormat="1" ht="48" customHeight="1" x14ac:dyDescent="0.25">
      <c r="A5" s="30" t="s">
        <v>0</v>
      </c>
      <c r="B5" s="30" t="s">
        <v>1</v>
      </c>
      <c r="C5" s="30" t="s">
        <v>2</v>
      </c>
      <c r="D5" s="32" t="s">
        <v>100</v>
      </c>
      <c r="E5" s="31" t="s">
        <v>3</v>
      </c>
      <c r="F5" s="31" t="s">
        <v>4</v>
      </c>
      <c r="G5" s="31" t="s">
        <v>5</v>
      </c>
      <c r="H5" s="31" t="s">
        <v>2179</v>
      </c>
      <c r="I5" s="35" t="s">
        <v>6</v>
      </c>
      <c r="J5" s="32" t="s">
        <v>7</v>
      </c>
      <c r="K5" s="35" t="s">
        <v>8</v>
      </c>
      <c r="L5" s="33" t="s">
        <v>9</v>
      </c>
      <c r="M5" s="33" t="s">
        <v>10</v>
      </c>
      <c r="N5" s="33" t="s">
        <v>11</v>
      </c>
      <c r="O5" s="33" t="s">
        <v>12</v>
      </c>
      <c r="P5" s="34" t="s">
        <v>13</v>
      </c>
    </row>
    <row r="6" spans="1:16" x14ac:dyDescent="0.25">
      <c r="A6" s="37"/>
      <c r="B6" s="38"/>
      <c r="C6" s="24"/>
      <c r="D6" s="26"/>
      <c r="E6" s="25"/>
      <c r="F6" s="25"/>
      <c r="G6" s="25"/>
      <c r="H6" s="25"/>
      <c r="I6" s="44"/>
      <c r="J6" s="26"/>
      <c r="K6" s="44"/>
      <c r="L6" s="27"/>
      <c r="M6" s="27"/>
      <c r="N6" s="27"/>
      <c r="O6" s="28" t="s">
        <v>103</v>
      </c>
      <c r="P6" s="29"/>
    </row>
    <row r="7" spans="1:16" x14ac:dyDescent="0.25">
      <c r="A7" s="39">
        <v>1110</v>
      </c>
      <c r="B7" s="39" t="s">
        <v>15</v>
      </c>
      <c r="C7" s="20" t="s">
        <v>16</v>
      </c>
      <c r="D7" s="233" t="s">
        <v>104</v>
      </c>
      <c r="E7" s="198">
        <v>21.5</v>
      </c>
      <c r="F7" s="21">
        <f>E7/$E$3</f>
        <v>0.84363350990778896</v>
      </c>
      <c r="G7" s="21">
        <f t="shared" ref="G7:G70" si="0">PRODUCT(E7,1.12)</f>
        <v>24.080000000000002</v>
      </c>
      <c r="H7" s="254">
        <v>0.12</v>
      </c>
      <c r="I7" s="45"/>
      <c r="J7" s="22">
        <v>10</v>
      </c>
      <c r="K7" s="45"/>
      <c r="L7" s="23">
        <f t="shared" ref="L7:L70" si="1">PRODUCT(E7,SUM(I7,PRODUCT(ABS(K7),J7)))</f>
        <v>0</v>
      </c>
      <c r="M7" s="23">
        <f>L7/$E$3</f>
        <v>0</v>
      </c>
      <c r="N7" s="23">
        <f t="shared" ref="N7:N78" si="2">PRODUCT(G7,SUM(I7,PRODUCT(ABS(K7),J7)))</f>
        <v>0</v>
      </c>
      <c r="O7" s="23">
        <f>PRODUCT(G7,(1+$P$6/100))</f>
        <v>24.080000000000002</v>
      </c>
      <c r="P7" s="53"/>
    </row>
    <row r="8" spans="1:16" x14ac:dyDescent="0.25">
      <c r="A8" s="40">
        <v>1115</v>
      </c>
      <c r="B8" s="40" t="s">
        <v>15</v>
      </c>
      <c r="C8" s="16" t="s">
        <v>17</v>
      </c>
      <c r="D8" s="52" t="s">
        <v>105</v>
      </c>
      <c r="E8" s="17">
        <v>38.5</v>
      </c>
      <c r="F8" s="21">
        <f t="shared" ref="F8:F81" si="3">E8/$E$3</f>
        <v>1.5106925642534825</v>
      </c>
      <c r="G8" s="21">
        <f t="shared" si="0"/>
        <v>43.120000000000005</v>
      </c>
      <c r="H8" s="254">
        <v>0.12</v>
      </c>
      <c r="I8" s="46"/>
      <c r="J8" s="18">
        <v>12</v>
      </c>
      <c r="K8" s="46"/>
      <c r="L8" s="19">
        <f t="shared" si="1"/>
        <v>0</v>
      </c>
      <c r="M8" s="23">
        <f t="shared" ref="M8:M81" si="4">L8/$E$3</f>
        <v>0</v>
      </c>
      <c r="N8" s="19">
        <f t="shared" si="2"/>
        <v>0</v>
      </c>
      <c r="O8" s="19">
        <f t="shared" ref="O8:O81" si="5">PRODUCT(G8,(1+$P$6/100))</f>
        <v>43.120000000000005</v>
      </c>
      <c r="P8" s="53"/>
    </row>
    <row r="9" spans="1:16" x14ac:dyDescent="0.25">
      <c r="A9" s="40">
        <v>1118</v>
      </c>
      <c r="B9" s="40" t="s">
        <v>15</v>
      </c>
      <c r="C9" s="16" t="s">
        <v>18</v>
      </c>
      <c r="D9" s="52" t="s">
        <v>106</v>
      </c>
      <c r="E9" s="197">
        <v>99</v>
      </c>
      <c r="F9" s="21">
        <f t="shared" si="3"/>
        <v>3.8846380223660977</v>
      </c>
      <c r="G9" s="21">
        <f t="shared" si="0"/>
        <v>110.88000000000001</v>
      </c>
      <c r="H9" s="254">
        <v>0.12</v>
      </c>
      <c r="I9" s="46"/>
      <c r="J9" s="18">
        <v>1</v>
      </c>
      <c r="K9" s="46"/>
      <c r="L9" s="19">
        <f t="shared" si="1"/>
        <v>0</v>
      </c>
      <c r="M9" s="23">
        <f t="shared" si="4"/>
        <v>0</v>
      </c>
      <c r="N9" s="19">
        <f t="shared" si="2"/>
        <v>0</v>
      </c>
      <c r="O9" s="19">
        <f t="shared" si="5"/>
        <v>110.88000000000001</v>
      </c>
      <c r="P9" s="53"/>
    </row>
    <row r="10" spans="1:16" x14ac:dyDescent="0.25">
      <c r="A10" s="40">
        <v>1120</v>
      </c>
      <c r="B10" s="40" t="s">
        <v>15</v>
      </c>
      <c r="C10" s="16" t="s">
        <v>19</v>
      </c>
      <c r="D10" s="52" t="s">
        <v>107</v>
      </c>
      <c r="E10" s="197">
        <v>24.3</v>
      </c>
      <c r="F10" s="21">
        <f t="shared" si="3"/>
        <v>0.9535020600353149</v>
      </c>
      <c r="G10" s="21">
        <f t="shared" si="0"/>
        <v>27.216000000000005</v>
      </c>
      <c r="H10" s="254">
        <v>0.12</v>
      </c>
      <c r="I10" s="46"/>
      <c r="J10" s="18">
        <v>10</v>
      </c>
      <c r="K10" s="46"/>
      <c r="L10" s="19">
        <f t="shared" si="1"/>
        <v>0</v>
      </c>
      <c r="M10" s="23">
        <f t="shared" si="4"/>
        <v>0</v>
      </c>
      <c r="N10" s="19">
        <f t="shared" si="2"/>
        <v>0</v>
      </c>
      <c r="O10" s="19">
        <f t="shared" si="5"/>
        <v>27.216000000000005</v>
      </c>
      <c r="P10" s="53"/>
    </row>
    <row r="11" spans="1:16" x14ac:dyDescent="0.25">
      <c r="A11" s="40">
        <v>1132</v>
      </c>
      <c r="B11" s="40" t="s">
        <v>15</v>
      </c>
      <c r="C11" s="16" t="s">
        <v>20</v>
      </c>
      <c r="D11" s="52" t="s">
        <v>108</v>
      </c>
      <c r="E11" s="197">
        <v>29.8</v>
      </c>
      <c r="F11" s="21">
        <f t="shared" si="3"/>
        <v>1.1693152835000982</v>
      </c>
      <c r="G11" s="21">
        <f t="shared" si="0"/>
        <v>33.376000000000005</v>
      </c>
      <c r="H11" s="254">
        <v>0.12</v>
      </c>
      <c r="I11" s="46"/>
      <c r="J11" s="18">
        <v>8</v>
      </c>
      <c r="K11" s="46"/>
      <c r="L11" s="19">
        <f t="shared" si="1"/>
        <v>0</v>
      </c>
      <c r="M11" s="23">
        <f t="shared" si="4"/>
        <v>0</v>
      </c>
      <c r="N11" s="19">
        <f t="shared" si="2"/>
        <v>0</v>
      </c>
      <c r="O11" s="19">
        <f t="shared" si="5"/>
        <v>33.376000000000005</v>
      </c>
      <c r="P11" s="53"/>
    </row>
    <row r="12" spans="1:16" x14ac:dyDescent="0.25">
      <c r="A12" s="40">
        <v>1140</v>
      </c>
      <c r="B12" s="40" t="s">
        <v>15</v>
      </c>
      <c r="C12" s="16" t="s">
        <v>21</v>
      </c>
      <c r="D12" s="52" t="s">
        <v>109</v>
      </c>
      <c r="E12" s="197">
        <v>25.9</v>
      </c>
      <c r="F12" s="21">
        <f t="shared" si="3"/>
        <v>1.0162840886796154</v>
      </c>
      <c r="G12" s="21">
        <f t="shared" si="0"/>
        <v>29.008000000000003</v>
      </c>
      <c r="H12" s="254">
        <v>0.12</v>
      </c>
      <c r="I12" s="46"/>
      <c r="J12" s="18">
        <v>8</v>
      </c>
      <c r="K12" s="46"/>
      <c r="L12" s="19">
        <f t="shared" si="1"/>
        <v>0</v>
      </c>
      <c r="M12" s="23">
        <f t="shared" si="4"/>
        <v>0</v>
      </c>
      <c r="N12" s="19">
        <f t="shared" si="2"/>
        <v>0</v>
      </c>
      <c r="O12" s="19">
        <f t="shared" si="5"/>
        <v>29.008000000000003</v>
      </c>
      <c r="P12" s="53"/>
    </row>
    <row r="13" spans="1:16" x14ac:dyDescent="0.25">
      <c r="A13" s="40">
        <v>1150</v>
      </c>
      <c r="B13" s="40" t="s">
        <v>15</v>
      </c>
      <c r="C13" s="16" t="s">
        <v>2075</v>
      </c>
      <c r="D13" s="52">
        <v>8594052883558</v>
      </c>
      <c r="E13" s="197">
        <v>26.8</v>
      </c>
      <c r="F13" s="21">
        <f t="shared" si="3"/>
        <v>1.0515989797920346</v>
      </c>
      <c r="G13" s="21">
        <f t="shared" si="0"/>
        <v>30.016000000000005</v>
      </c>
      <c r="H13" s="254">
        <v>0.12</v>
      </c>
      <c r="I13" s="46"/>
      <c r="J13" s="18">
        <v>12</v>
      </c>
      <c r="K13" s="46"/>
      <c r="L13" s="19">
        <f t="shared" si="1"/>
        <v>0</v>
      </c>
      <c r="M13" s="23">
        <f t="shared" si="4"/>
        <v>0</v>
      </c>
      <c r="N13" s="19">
        <f t="shared" si="2"/>
        <v>0</v>
      </c>
      <c r="O13" s="19">
        <f t="shared" si="5"/>
        <v>30.016000000000005</v>
      </c>
      <c r="P13" s="53"/>
    </row>
    <row r="14" spans="1:16" x14ac:dyDescent="0.25">
      <c r="A14" s="40">
        <v>1154</v>
      </c>
      <c r="B14" s="40" t="s">
        <v>15</v>
      </c>
      <c r="C14" s="16" t="s">
        <v>2076</v>
      </c>
      <c r="D14" s="52">
        <v>8594052883701</v>
      </c>
      <c r="E14" s="197">
        <v>229.7</v>
      </c>
      <c r="F14" s="21">
        <f t="shared" si="3"/>
        <v>9.0131449872474008</v>
      </c>
      <c r="G14" s="21">
        <f t="shared" si="0"/>
        <v>257.26400000000001</v>
      </c>
      <c r="H14" s="254">
        <v>0.12</v>
      </c>
      <c r="I14" s="46"/>
      <c r="J14" s="18">
        <v>1</v>
      </c>
      <c r="K14" s="46"/>
      <c r="L14" s="19">
        <f t="shared" si="1"/>
        <v>0</v>
      </c>
      <c r="M14" s="23">
        <f t="shared" si="4"/>
        <v>0</v>
      </c>
      <c r="N14" s="19">
        <f t="shared" si="2"/>
        <v>0</v>
      </c>
      <c r="O14" s="19">
        <f t="shared" si="5"/>
        <v>257.26400000000001</v>
      </c>
      <c r="P14" s="53"/>
    </row>
    <row r="15" spans="1:16" x14ac:dyDescent="0.25">
      <c r="A15" s="40">
        <v>1160</v>
      </c>
      <c r="B15" s="40" t="s">
        <v>15</v>
      </c>
      <c r="C15" s="16" t="s">
        <v>22</v>
      </c>
      <c r="D15" s="52" t="s">
        <v>110</v>
      </c>
      <c r="E15" s="197">
        <v>55</v>
      </c>
      <c r="F15" s="21">
        <f t="shared" si="3"/>
        <v>2.158132234647832</v>
      </c>
      <c r="G15" s="21">
        <f t="shared" si="0"/>
        <v>61.600000000000009</v>
      </c>
      <c r="H15" s="254">
        <v>0.12</v>
      </c>
      <c r="I15" s="46"/>
      <c r="J15" s="18">
        <v>12</v>
      </c>
      <c r="K15" s="46"/>
      <c r="L15" s="19">
        <f t="shared" si="1"/>
        <v>0</v>
      </c>
      <c r="M15" s="23">
        <f t="shared" si="4"/>
        <v>0</v>
      </c>
      <c r="N15" s="19">
        <f t="shared" si="2"/>
        <v>0</v>
      </c>
      <c r="O15" s="19">
        <f t="shared" si="5"/>
        <v>61.600000000000009</v>
      </c>
      <c r="P15" s="246"/>
    </row>
    <row r="16" spans="1:16" x14ac:dyDescent="0.25">
      <c r="A16" s="40">
        <v>1200</v>
      </c>
      <c r="B16" s="40" t="s">
        <v>23</v>
      </c>
      <c r="C16" s="16" t="s">
        <v>24</v>
      </c>
      <c r="D16" s="52" t="s">
        <v>850</v>
      </c>
      <c r="E16" s="197">
        <v>26.9</v>
      </c>
      <c r="F16" s="21">
        <f t="shared" si="3"/>
        <v>1.0555228565823034</v>
      </c>
      <c r="G16" s="21">
        <f t="shared" si="0"/>
        <v>30.128</v>
      </c>
      <c r="H16" s="254">
        <v>0.12</v>
      </c>
      <c r="I16" s="46"/>
      <c r="J16" s="18">
        <v>30</v>
      </c>
      <c r="K16" s="46"/>
      <c r="L16" s="19">
        <f t="shared" si="1"/>
        <v>0</v>
      </c>
      <c r="M16" s="23">
        <f t="shared" si="4"/>
        <v>0</v>
      </c>
      <c r="N16" s="19">
        <f t="shared" si="2"/>
        <v>0</v>
      </c>
      <c r="O16" s="19">
        <f t="shared" si="5"/>
        <v>30.128</v>
      </c>
      <c r="P16" s="53"/>
    </row>
    <row r="17" spans="1:16" x14ac:dyDescent="0.25">
      <c r="A17" s="40">
        <v>1208</v>
      </c>
      <c r="B17" s="40" t="s">
        <v>23</v>
      </c>
      <c r="C17" s="16" t="s">
        <v>25</v>
      </c>
      <c r="D17" s="52" t="s">
        <v>851</v>
      </c>
      <c r="E17" s="197">
        <v>47.4</v>
      </c>
      <c r="F17" s="21">
        <f t="shared" si="3"/>
        <v>1.8599175985874044</v>
      </c>
      <c r="G17" s="21">
        <f t="shared" si="0"/>
        <v>53.088000000000001</v>
      </c>
      <c r="H17" s="254">
        <v>0.12</v>
      </c>
      <c r="I17" s="46"/>
      <c r="J17" s="18">
        <v>7</v>
      </c>
      <c r="K17" s="46"/>
      <c r="L17" s="19">
        <f t="shared" si="1"/>
        <v>0</v>
      </c>
      <c r="M17" s="23">
        <f t="shared" si="4"/>
        <v>0</v>
      </c>
      <c r="N17" s="19">
        <f t="shared" si="2"/>
        <v>0</v>
      </c>
      <c r="O17" s="19">
        <f t="shared" si="5"/>
        <v>53.088000000000001</v>
      </c>
      <c r="P17" s="53"/>
    </row>
    <row r="18" spans="1:16" x14ac:dyDescent="0.25">
      <c r="A18" s="40">
        <v>1211</v>
      </c>
      <c r="B18" s="40" t="s">
        <v>23</v>
      </c>
      <c r="C18" s="16" t="s">
        <v>26</v>
      </c>
      <c r="D18" s="52" t="s">
        <v>852</v>
      </c>
      <c r="E18" s="197">
        <v>67.8</v>
      </c>
      <c r="F18" s="21">
        <f t="shared" si="3"/>
        <v>2.6603884638022364</v>
      </c>
      <c r="G18" s="21">
        <f t="shared" si="0"/>
        <v>75.936000000000007</v>
      </c>
      <c r="H18" s="254">
        <v>0.12</v>
      </c>
      <c r="I18" s="46"/>
      <c r="J18" s="18">
        <v>12</v>
      </c>
      <c r="K18" s="46"/>
      <c r="L18" s="19">
        <f t="shared" si="1"/>
        <v>0</v>
      </c>
      <c r="M18" s="23">
        <f t="shared" si="4"/>
        <v>0</v>
      </c>
      <c r="N18" s="19">
        <f t="shared" si="2"/>
        <v>0</v>
      </c>
      <c r="O18" s="19">
        <f t="shared" si="5"/>
        <v>75.936000000000007</v>
      </c>
      <c r="P18" s="53"/>
    </row>
    <row r="19" spans="1:16" x14ac:dyDescent="0.25">
      <c r="A19" s="40">
        <v>1216</v>
      </c>
      <c r="B19" s="40" t="s">
        <v>23</v>
      </c>
      <c r="C19" s="16" t="s">
        <v>27</v>
      </c>
      <c r="D19" s="52" t="s">
        <v>853</v>
      </c>
      <c r="E19" s="197">
        <v>33.9</v>
      </c>
      <c r="F19" s="21">
        <f t="shared" si="3"/>
        <v>1.3301942319011182</v>
      </c>
      <c r="G19" s="21">
        <f t="shared" si="0"/>
        <v>37.968000000000004</v>
      </c>
      <c r="H19" s="254">
        <v>0.12</v>
      </c>
      <c r="I19" s="46"/>
      <c r="J19" s="18">
        <v>7</v>
      </c>
      <c r="K19" s="46"/>
      <c r="L19" s="19">
        <f t="shared" si="1"/>
        <v>0</v>
      </c>
      <c r="M19" s="23">
        <f t="shared" si="4"/>
        <v>0</v>
      </c>
      <c r="N19" s="19">
        <f t="shared" si="2"/>
        <v>0</v>
      </c>
      <c r="O19" s="19">
        <f t="shared" si="5"/>
        <v>37.968000000000004</v>
      </c>
      <c r="P19" s="53"/>
    </row>
    <row r="20" spans="1:16" x14ac:dyDescent="0.25">
      <c r="A20" s="40">
        <v>1221</v>
      </c>
      <c r="B20" s="40" t="s">
        <v>15</v>
      </c>
      <c r="C20" s="16" t="s">
        <v>28</v>
      </c>
      <c r="D20" s="52" t="s">
        <v>854</v>
      </c>
      <c r="E20" s="199" t="s">
        <v>101</v>
      </c>
      <c r="F20" s="17"/>
      <c r="G20" s="21">
        <f t="shared" si="0"/>
        <v>1.1200000000000001</v>
      </c>
      <c r="H20" s="254">
        <v>0.12</v>
      </c>
      <c r="I20" s="46"/>
      <c r="J20" s="18">
        <v>10</v>
      </c>
      <c r="K20" s="46"/>
      <c r="L20" s="19">
        <f t="shared" si="1"/>
        <v>0</v>
      </c>
      <c r="M20" s="23">
        <f t="shared" si="4"/>
        <v>0</v>
      </c>
      <c r="N20" s="19">
        <f t="shared" si="2"/>
        <v>0</v>
      </c>
      <c r="O20" s="19">
        <f t="shared" si="5"/>
        <v>1.1200000000000001</v>
      </c>
      <c r="P20" s="53" t="s">
        <v>1662</v>
      </c>
    </row>
    <row r="21" spans="1:16" x14ac:dyDescent="0.25">
      <c r="A21" s="40">
        <v>1223</v>
      </c>
      <c r="B21" s="40" t="s">
        <v>15</v>
      </c>
      <c r="C21" s="16" t="s">
        <v>2127</v>
      </c>
      <c r="D21" s="52">
        <v>8594187180126</v>
      </c>
      <c r="E21" s="197">
        <v>188</v>
      </c>
      <c r="F21" s="17">
        <f t="shared" si="3"/>
        <v>7.3768883657053168</v>
      </c>
      <c r="G21" s="21">
        <f t="shared" si="0"/>
        <v>210.56000000000003</v>
      </c>
      <c r="H21" s="254">
        <v>0.12</v>
      </c>
      <c r="I21" s="46"/>
      <c r="J21" s="18">
        <v>10</v>
      </c>
      <c r="K21" s="46"/>
      <c r="L21" s="19">
        <f t="shared" si="1"/>
        <v>0</v>
      </c>
      <c r="M21" s="23">
        <f t="shared" si="4"/>
        <v>0</v>
      </c>
      <c r="N21" s="19">
        <f t="shared" si="2"/>
        <v>0</v>
      </c>
      <c r="O21" s="19">
        <f t="shared" si="5"/>
        <v>210.56000000000003</v>
      </c>
      <c r="P21" s="53"/>
    </row>
    <row r="22" spans="1:16" x14ac:dyDescent="0.25">
      <c r="A22" s="40">
        <v>1224</v>
      </c>
      <c r="B22" s="40" t="s">
        <v>15</v>
      </c>
      <c r="C22" s="16" t="s">
        <v>2105</v>
      </c>
      <c r="D22" s="52">
        <v>8594187180072</v>
      </c>
      <c r="E22" s="197">
        <v>188</v>
      </c>
      <c r="F22" s="17">
        <f t="shared" si="3"/>
        <v>7.3768883657053168</v>
      </c>
      <c r="G22" s="21">
        <f t="shared" si="0"/>
        <v>210.56000000000003</v>
      </c>
      <c r="H22" s="254">
        <v>0.12</v>
      </c>
      <c r="I22" s="46"/>
      <c r="J22" s="18">
        <v>10</v>
      </c>
      <c r="K22" s="46"/>
      <c r="L22" s="19">
        <f t="shared" si="1"/>
        <v>0</v>
      </c>
      <c r="M22" s="23">
        <f t="shared" si="4"/>
        <v>0</v>
      </c>
      <c r="N22" s="19">
        <f t="shared" si="2"/>
        <v>0</v>
      </c>
      <c r="O22" s="19">
        <f t="shared" si="5"/>
        <v>210.56000000000003</v>
      </c>
      <c r="P22" s="53"/>
    </row>
    <row r="23" spans="1:16" x14ac:dyDescent="0.25">
      <c r="A23" s="40">
        <v>1225</v>
      </c>
      <c r="B23" s="40" t="s">
        <v>15</v>
      </c>
      <c r="C23" s="16" t="s">
        <v>2106</v>
      </c>
      <c r="D23" s="52">
        <v>8594187180058</v>
      </c>
      <c r="E23" s="197">
        <v>188</v>
      </c>
      <c r="F23" s="17">
        <f t="shared" si="3"/>
        <v>7.3768883657053168</v>
      </c>
      <c r="G23" s="21">
        <f t="shared" si="0"/>
        <v>210.56000000000003</v>
      </c>
      <c r="H23" s="254">
        <v>0.12</v>
      </c>
      <c r="I23" s="46"/>
      <c r="J23" s="18">
        <v>10</v>
      </c>
      <c r="K23" s="46"/>
      <c r="L23" s="19">
        <f t="shared" si="1"/>
        <v>0</v>
      </c>
      <c r="M23" s="23">
        <f t="shared" si="4"/>
        <v>0</v>
      </c>
      <c r="N23" s="19">
        <f t="shared" si="2"/>
        <v>0</v>
      </c>
      <c r="O23" s="19">
        <f t="shared" si="5"/>
        <v>210.56000000000003</v>
      </c>
      <c r="P23" s="53"/>
    </row>
    <row r="24" spans="1:16" x14ac:dyDescent="0.25">
      <c r="A24" s="40">
        <v>1230</v>
      </c>
      <c r="B24" s="40" t="s">
        <v>15</v>
      </c>
      <c r="C24" s="16" t="s">
        <v>29</v>
      </c>
      <c r="D24" s="52" t="s">
        <v>855</v>
      </c>
      <c r="E24" s="197">
        <v>129.69999999999999</v>
      </c>
      <c r="F24" s="17">
        <f t="shared" si="3"/>
        <v>5.0892681969786144</v>
      </c>
      <c r="G24" s="21">
        <f t="shared" si="0"/>
        <v>145.26400000000001</v>
      </c>
      <c r="H24" s="254">
        <v>0.12</v>
      </c>
      <c r="I24" s="46"/>
      <c r="J24" s="18">
        <v>4</v>
      </c>
      <c r="K24" s="46"/>
      <c r="L24" s="19">
        <f t="shared" si="1"/>
        <v>0</v>
      </c>
      <c r="M24" s="23">
        <f t="shared" si="4"/>
        <v>0</v>
      </c>
      <c r="N24" s="19">
        <f t="shared" si="2"/>
        <v>0</v>
      </c>
      <c r="O24" s="19">
        <f t="shared" si="5"/>
        <v>145.26400000000001</v>
      </c>
      <c r="P24" s="53"/>
    </row>
    <row r="25" spans="1:16" x14ac:dyDescent="0.25">
      <c r="A25" s="40">
        <v>1232</v>
      </c>
      <c r="B25" s="40" t="s">
        <v>15</v>
      </c>
      <c r="C25" s="16" t="s">
        <v>30</v>
      </c>
      <c r="D25" s="52" t="s">
        <v>856</v>
      </c>
      <c r="E25" s="197">
        <v>147.69999999999999</v>
      </c>
      <c r="F25" s="17">
        <f t="shared" si="3"/>
        <v>5.795566019226996</v>
      </c>
      <c r="G25" s="21">
        <f t="shared" si="0"/>
        <v>165.42400000000001</v>
      </c>
      <c r="H25" s="254">
        <v>0.12</v>
      </c>
      <c r="I25" s="46"/>
      <c r="J25" s="18">
        <v>4</v>
      </c>
      <c r="K25" s="46"/>
      <c r="L25" s="19">
        <f t="shared" si="1"/>
        <v>0</v>
      </c>
      <c r="M25" s="23">
        <f t="shared" si="4"/>
        <v>0</v>
      </c>
      <c r="N25" s="19">
        <f t="shared" si="2"/>
        <v>0</v>
      </c>
      <c r="O25" s="19">
        <f t="shared" si="5"/>
        <v>165.42400000000001</v>
      </c>
      <c r="P25" s="53"/>
    </row>
    <row r="26" spans="1:16" x14ac:dyDescent="0.25">
      <c r="A26" s="40">
        <v>1234</v>
      </c>
      <c r="B26" s="40" t="s">
        <v>15</v>
      </c>
      <c r="C26" s="205" t="s">
        <v>1903</v>
      </c>
      <c r="D26" s="206">
        <v>8594052884272</v>
      </c>
      <c r="E26" s="197">
        <v>150.4</v>
      </c>
      <c r="F26" s="17">
        <f t="shared" si="3"/>
        <v>5.901510692564254</v>
      </c>
      <c r="G26" s="21">
        <f t="shared" si="0"/>
        <v>168.44800000000004</v>
      </c>
      <c r="H26" s="254">
        <v>0.12</v>
      </c>
      <c r="I26" s="46"/>
      <c r="J26" s="18">
        <v>4</v>
      </c>
      <c r="K26" s="46"/>
      <c r="L26" s="19">
        <f t="shared" si="1"/>
        <v>0</v>
      </c>
      <c r="M26" s="23">
        <f t="shared" si="4"/>
        <v>0</v>
      </c>
      <c r="N26" s="19">
        <f t="shared" si="2"/>
        <v>0</v>
      </c>
      <c r="O26" s="19">
        <f t="shared" si="5"/>
        <v>168.44800000000004</v>
      </c>
      <c r="P26" s="53"/>
    </row>
    <row r="27" spans="1:16" x14ac:dyDescent="0.25">
      <c r="A27" s="40">
        <v>1240</v>
      </c>
      <c r="B27" s="40" t="s">
        <v>23</v>
      </c>
      <c r="C27" s="16" t="s">
        <v>31</v>
      </c>
      <c r="D27" s="52" t="s">
        <v>857</v>
      </c>
      <c r="E27" s="197">
        <v>143.30000000000001</v>
      </c>
      <c r="F27" s="54" t="s">
        <v>111</v>
      </c>
      <c r="G27" s="21">
        <f t="shared" si="0"/>
        <v>160.49600000000004</v>
      </c>
      <c r="H27" s="254">
        <v>0.12</v>
      </c>
      <c r="I27" s="46"/>
      <c r="J27" s="18">
        <v>10</v>
      </c>
      <c r="K27" s="46"/>
      <c r="L27" s="19">
        <f t="shared" si="1"/>
        <v>0</v>
      </c>
      <c r="M27" s="54" t="s">
        <v>111</v>
      </c>
      <c r="N27" s="19">
        <f t="shared" si="2"/>
        <v>0</v>
      </c>
      <c r="O27" s="19">
        <f t="shared" si="5"/>
        <v>160.49600000000004</v>
      </c>
      <c r="P27" s="53"/>
    </row>
    <row r="28" spans="1:16" x14ac:dyDescent="0.25">
      <c r="A28" s="40">
        <v>1246</v>
      </c>
      <c r="B28" s="40" t="s">
        <v>23</v>
      </c>
      <c r="C28" s="16" t="s">
        <v>32</v>
      </c>
      <c r="D28" s="52" t="s">
        <v>858</v>
      </c>
      <c r="E28" s="197">
        <v>164</v>
      </c>
      <c r="F28" s="54" t="s">
        <v>111</v>
      </c>
      <c r="G28" s="21">
        <f t="shared" si="0"/>
        <v>183.68</v>
      </c>
      <c r="H28" s="254">
        <v>0.12</v>
      </c>
      <c r="I28" s="46"/>
      <c r="J28" s="18">
        <v>10</v>
      </c>
      <c r="K28" s="46"/>
      <c r="L28" s="19">
        <f t="shared" si="1"/>
        <v>0</v>
      </c>
      <c r="M28" s="54" t="s">
        <v>111</v>
      </c>
      <c r="N28" s="19">
        <f t="shared" si="2"/>
        <v>0</v>
      </c>
      <c r="O28" s="19">
        <f t="shared" si="5"/>
        <v>183.68</v>
      </c>
      <c r="P28" s="53"/>
    </row>
    <row r="29" spans="1:16" x14ac:dyDescent="0.25">
      <c r="A29" s="40">
        <v>1300</v>
      </c>
      <c r="B29" s="40" t="s">
        <v>23</v>
      </c>
      <c r="C29" s="16" t="s">
        <v>33</v>
      </c>
      <c r="D29" s="52" t="s">
        <v>859</v>
      </c>
      <c r="E29" s="197">
        <v>47.4</v>
      </c>
      <c r="F29" s="17">
        <f t="shared" si="3"/>
        <v>1.8599175985874044</v>
      </c>
      <c r="G29" s="21">
        <f t="shared" si="0"/>
        <v>53.088000000000001</v>
      </c>
      <c r="H29" s="254">
        <v>0.12</v>
      </c>
      <c r="I29" s="46"/>
      <c r="J29" s="18">
        <v>6</v>
      </c>
      <c r="K29" s="46"/>
      <c r="L29" s="19">
        <f t="shared" si="1"/>
        <v>0</v>
      </c>
      <c r="M29" s="23">
        <f t="shared" si="4"/>
        <v>0</v>
      </c>
      <c r="N29" s="19">
        <f t="shared" si="2"/>
        <v>0</v>
      </c>
      <c r="O29" s="19">
        <f t="shared" si="5"/>
        <v>53.088000000000001</v>
      </c>
      <c r="P29" s="53"/>
    </row>
    <row r="30" spans="1:16" x14ac:dyDescent="0.25">
      <c r="A30" s="40">
        <v>1350</v>
      </c>
      <c r="B30" s="40" t="s">
        <v>23</v>
      </c>
      <c r="C30" s="16" t="s">
        <v>34</v>
      </c>
      <c r="D30" s="52" t="s">
        <v>860</v>
      </c>
      <c r="E30" s="17">
        <v>34.9</v>
      </c>
      <c r="F30" s="17">
        <f t="shared" si="3"/>
        <v>1.3694329998038062</v>
      </c>
      <c r="G30" s="21">
        <f t="shared" si="0"/>
        <v>39.088000000000001</v>
      </c>
      <c r="H30" s="254">
        <v>0.12</v>
      </c>
      <c r="I30" s="46"/>
      <c r="J30" s="18">
        <v>5</v>
      </c>
      <c r="K30" s="46"/>
      <c r="L30" s="19">
        <f t="shared" si="1"/>
        <v>0</v>
      </c>
      <c r="M30" s="23">
        <f t="shared" si="4"/>
        <v>0</v>
      </c>
      <c r="N30" s="19">
        <f t="shared" si="2"/>
        <v>0</v>
      </c>
      <c r="O30" s="19">
        <f t="shared" si="5"/>
        <v>39.088000000000001</v>
      </c>
      <c r="P30" s="246"/>
    </row>
    <row r="31" spans="1:16" x14ac:dyDescent="0.25">
      <c r="A31" s="40">
        <v>1352</v>
      </c>
      <c r="B31" s="40" t="s">
        <v>23</v>
      </c>
      <c r="C31" s="16" t="s">
        <v>35</v>
      </c>
      <c r="D31" s="52" t="s">
        <v>861</v>
      </c>
      <c r="E31" s="17">
        <v>50.8</v>
      </c>
      <c r="F31" s="17">
        <f t="shared" si="3"/>
        <v>1.993329409456543</v>
      </c>
      <c r="G31" s="21">
        <f t="shared" si="0"/>
        <v>56.896000000000001</v>
      </c>
      <c r="H31" s="254">
        <v>0.12</v>
      </c>
      <c r="I31" s="46"/>
      <c r="J31" s="18">
        <v>5</v>
      </c>
      <c r="K31" s="46"/>
      <c r="L31" s="19">
        <f t="shared" si="1"/>
        <v>0</v>
      </c>
      <c r="M31" s="23">
        <f t="shared" si="4"/>
        <v>0</v>
      </c>
      <c r="N31" s="19">
        <f t="shared" si="2"/>
        <v>0</v>
      </c>
      <c r="O31" s="19">
        <f t="shared" si="5"/>
        <v>56.896000000000001</v>
      </c>
      <c r="P31" s="246"/>
    </row>
    <row r="32" spans="1:16" x14ac:dyDescent="0.25">
      <c r="A32" s="40">
        <v>1354</v>
      </c>
      <c r="B32" s="40" t="s">
        <v>23</v>
      </c>
      <c r="C32" s="16" t="s">
        <v>36</v>
      </c>
      <c r="D32" s="52" t="s">
        <v>862</v>
      </c>
      <c r="E32" s="197">
        <v>41.1</v>
      </c>
      <c r="F32" s="17">
        <f t="shared" si="3"/>
        <v>1.6127133608004709</v>
      </c>
      <c r="G32" s="21">
        <f t="shared" si="0"/>
        <v>46.032000000000004</v>
      </c>
      <c r="H32" s="254">
        <v>0.12</v>
      </c>
      <c r="I32" s="46"/>
      <c r="J32" s="18">
        <v>5</v>
      </c>
      <c r="K32" s="46"/>
      <c r="L32" s="19">
        <f t="shared" si="1"/>
        <v>0</v>
      </c>
      <c r="M32" s="23">
        <f t="shared" si="4"/>
        <v>0</v>
      </c>
      <c r="N32" s="19">
        <f t="shared" si="2"/>
        <v>0</v>
      </c>
      <c r="O32" s="19">
        <f t="shared" si="5"/>
        <v>46.032000000000004</v>
      </c>
      <c r="P32" s="53"/>
    </row>
    <row r="33" spans="1:16" x14ac:dyDescent="0.25">
      <c r="A33" s="40">
        <v>1356</v>
      </c>
      <c r="B33" s="40" t="s">
        <v>23</v>
      </c>
      <c r="C33" s="16" t="s">
        <v>37</v>
      </c>
      <c r="D33" s="52" t="s">
        <v>863</v>
      </c>
      <c r="E33" s="197">
        <v>29.9</v>
      </c>
      <c r="F33" s="17">
        <f t="shared" si="3"/>
        <v>1.1732391602903669</v>
      </c>
      <c r="G33" s="21">
        <f t="shared" si="0"/>
        <v>33.488</v>
      </c>
      <c r="H33" s="254">
        <v>0.12</v>
      </c>
      <c r="I33" s="46"/>
      <c r="J33" s="18">
        <v>5</v>
      </c>
      <c r="K33" s="46"/>
      <c r="L33" s="19">
        <f t="shared" si="1"/>
        <v>0</v>
      </c>
      <c r="M33" s="23">
        <f t="shared" si="4"/>
        <v>0</v>
      </c>
      <c r="N33" s="19">
        <f t="shared" si="2"/>
        <v>0</v>
      </c>
      <c r="O33" s="19">
        <f t="shared" si="5"/>
        <v>33.488</v>
      </c>
      <c r="P33" s="53"/>
    </row>
    <row r="34" spans="1:16" x14ac:dyDescent="0.25">
      <c r="A34" s="40">
        <v>1442</v>
      </c>
      <c r="B34" s="40" t="s">
        <v>23</v>
      </c>
      <c r="C34" s="16" t="s">
        <v>2128</v>
      </c>
      <c r="D34" s="52">
        <v>4106060075838</v>
      </c>
      <c r="E34" s="197">
        <v>72</v>
      </c>
      <c r="F34" s="17">
        <f t="shared" si="3"/>
        <v>2.8251912889935258</v>
      </c>
      <c r="G34" s="21">
        <f t="shared" si="0"/>
        <v>80.640000000000015</v>
      </c>
      <c r="H34" s="254">
        <v>0.12</v>
      </c>
      <c r="I34" s="46"/>
      <c r="J34" s="18">
        <v>12</v>
      </c>
      <c r="K34" s="46"/>
      <c r="L34" s="19">
        <f t="shared" si="1"/>
        <v>0</v>
      </c>
      <c r="M34" s="23">
        <f t="shared" si="4"/>
        <v>0</v>
      </c>
      <c r="N34" s="19">
        <f t="shared" si="2"/>
        <v>0</v>
      </c>
      <c r="O34" s="19">
        <f t="shared" si="5"/>
        <v>80.640000000000015</v>
      </c>
      <c r="P34" s="53"/>
    </row>
    <row r="35" spans="1:16" x14ac:dyDescent="0.25">
      <c r="A35" s="40">
        <v>1450</v>
      </c>
      <c r="B35" s="40" t="s">
        <v>15</v>
      </c>
      <c r="C35" s="16" t="s">
        <v>38</v>
      </c>
      <c r="D35" s="52" t="s">
        <v>864</v>
      </c>
      <c r="E35" s="197">
        <v>77</v>
      </c>
      <c r="F35" s="17">
        <f t="shared" si="3"/>
        <v>3.0213851285069651</v>
      </c>
      <c r="G35" s="21">
        <f t="shared" si="0"/>
        <v>86.240000000000009</v>
      </c>
      <c r="H35" s="254">
        <v>0.12</v>
      </c>
      <c r="I35" s="46"/>
      <c r="J35" s="18">
        <v>12</v>
      </c>
      <c r="K35" s="46"/>
      <c r="L35" s="19">
        <f t="shared" si="1"/>
        <v>0</v>
      </c>
      <c r="M35" s="23">
        <f t="shared" si="4"/>
        <v>0</v>
      </c>
      <c r="N35" s="19">
        <f t="shared" si="2"/>
        <v>0</v>
      </c>
      <c r="O35" s="19">
        <f t="shared" si="5"/>
        <v>86.240000000000009</v>
      </c>
      <c r="P35" s="53"/>
    </row>
    <row r="36" spans="1:16" x14ac:dyDescent="0.25">
      <c r="A36" s="40">
        <v>1454</v>
      </c>
      <c r="B36" s="40" t="s">
        <v>23</v>
      </c>
      <c r="C36" s="16" t="s">
        <v>39</v>
      </c>
      <c r="D36" s="52" t="s">
        <v>865</v>
      </c>
      <c r="E36" s="197">
        <v>390</v>
      </c>
      <c r="F36" s="17">
        <f t="shared" si="3"/>
        <v>15.303119482048263</v>
      </c>
      <c r="G36" s="21">
        <f t="shared" si="0"/>
        <v>436.80000000000007</v>
      </c>
      <c r="H36" s="254">
        <v>0.12</v>
      </c>
      <c r="I36" s="46"/>
      <c r="J36" s="18">
        <v>12</v>
      </c>
      <c r="K36" s="46"/>
      <c r="L36" s="19">
        <f t="shared" si="1"/>
        <v>0</v>
      </c>
      <c r="M36" s="23">
        <f t="shared" si="4"/>
        <v>0</v>
      </c>
      <c r="N36" s="19">
        <f t="shared" si="2"/>
        <v>0</v>
      </c>
      <c r="O36" s="19">
        <f t="shared" si="5"/>
        <v>436.80000000000007</v>
      </c>
      <c r="P36" s="53"/>
    </row>
    <row r="37" spans="1:16" x14ac:dyDescent="0.25">
      <c r="A37" s="40">
        <v>1490</v>
      </c>
      <c r="B37" s="40" t="s">
        <v>23</v>
      </c>
      <c r="C37" s="16" t="s">
        <v>40</v>
      </c>
      <c r="D37" s="52" t="s">
        <v>866</v>
      </c>
      <c r="E37" s="197">
        <v>125</v>
      </c>
      <c r="F37" s="17">
        <f t="shared" si="3"/>
        <v>4.9048459878359818</v>
      </c>
      <c r="G37" s="21">
        <f t="shared" si="0"/>
        <v>140</v>
      </c>
      <c r="H37" s="254">
        <v>0.12</v>
      </c>
      <c r="I37" s="46"/>
      <c r="J37" s="18">
        <v>12</v>
      </c>
      <c r="K37" s="46"/>
      <c r="L37" s="19">
        <f t="shared" si="1"/>
        <v>0</v>
      </c>
      <c r="M37" s="23">
        <f t="shared" si="4"/>
        <v>0</v>
      </c>
      <c r="N37" s="19">
        <f t="shared" si="2"/>
        <v>0</v>
      </c>
      <c r="O37" s="19">
        <f t="shared" si="5"/>
        <v>140</v>
      </c>
      <c r="P37" s="53"/>
    </row>
    <row r="38" spans="1:16" x14ac:dyDescent="0.25">
      <c r="A38" s="40">
        <v>1500</v>
      </c>
      <c r="B38" s="40" t="s">
        <v>23</v>
      </c>
      <c r="C38" s="16" t="s">
        <v>38</v>
      </c>
      <c r="D38" s="52" t="s">
        <v>867</v>
      </c>
      <c r="E38" s="197">
        <v>114</v>
      </c>
      <c r="F38" s="17">
        <f t="shared" si="3"/>
        <v>4.4732195409064159</v>
      </c>
      <c r="G38" s="21">
        <f t="shared" si="0"/>
        <v>127.68</v>
      </c>
      <c r="H38" s="254">
        <v>0.12</v>
      </c>
      <c r="I38" s="46"/>
      <c r="J38" s="18">
        <v>12</v>
      </c>
      <c r="K38" s="46"/>
      <c r="L38" s="19">
        <f t="shared" si="1"/>
        <v>0</v>
      </c>
      <c r="M38" s="23">
        <f t="shared" si="4"/>
        <v>0</v>
      </c>
      <c r="N38" s="19">
        <f t="shared" si="2"/>
        <v>0</v>
      </c>
      <c r="O38" s="19">
        <f t="shared" si="5"/>
        <v>127.68</v>
      </c>
      <c r="P38" s="53"/>
    </row>
    <row r="39" spans="1:16" x14ac:dyDescent="0.25">
      <c r="A39" s="40">
        <v>1510</v>
      </c>
      <c r="B39" s="40" t="s">
        <v>23</v>
      </c>
      <c r="C39" s="16" t="s">
        <v>41</v>
      </c>
      <c r="D39" s="52" t="s">
        <v>868</v>
      </c>
      <c r="E39" s="197">
        <v>51.9</v>
      </c>
      <c r="F39" s="17">
        <f t="shared" si="3"/>
        <v>2.0364920541494995</v>
      </c>
      <c r="G39" s="21">
        <f t="shared" si="0"/>
        <v>58.128000000000007</v>
      </c>
      <c r="H39" s="254">
        <v>0.12</v>
      </c>
      <c r="I39" s="46"/>
      <c r="J39" s="18">
        <v>6</v>
      </c>
      <c r="K39" s="46"/>
      <c r="L39" s="19">
        <f t="shared" si="1"/>
        <v>0</v>
      </c>
      <c r="M39" s="23">
        <f t="shared" si="4"/>
        <v>0</v>
      </c>
      <c r="N39" s="19">
        <f t="shared" si="2"/>
        <v>0</v>
      </c>
      <c r="O39" s="19">
        <f t="shared" si="5"/>
        <v>58.128000000000007</v>
      </c>
      <c r="P39" s="53"/>
    </row>
    <row r="40" spans="1:16" x14ac:dyDescent="0.25">
      <c r="A40" s="40">
        <v>1514</v>
      </c>
      <c r="B40" s="40" t="s">
        <v>23</v>
      </c>
      <c r="C40" s="16" t="s">
        <v>42</v>
      </c>
      <c r="D40" s="52" t="s">
        <v>869</v>
      </c>
      <c r="E40" s="197">
        <v>103.5</v>
      </c>
      <c r="F40" s="17">
        <f t="shared" si="3"/>
        <v>4.0612124779281933</v>
      </c>
      <c r="G40" s="21">
        <f t="shared" si="0"/>
        <v>115.92000000000002</v>
      </c>
      <c r="H40" s="254">
        <v>0.12</v>
      </c>
      <c r="I40" s="46"/>
      <c r="J40" s="18">
        <v>8</v>
      </c>
      <c r="K40" s="46"/>
      <c r="L40" s="19">
        <f t="shared" si="1"/>
        <v>0</v>
      </c>
      <c r="M40" s="23">
        <f t="shared" si="4"/>
        <v>0</v>
      </c>
      <c r="N40" s="19">
        <f t="shared" si="2"/>
        <v>0</v>
      </c>
      <c r="O40" s="19">
        <f t="shared" si="5"/>
        <v>115.92000000000002</v>
      </c>
      <c r="P40" s="53"/>
    </row>
    <row r="41" spans="1:16" x14ac:dyDescent="0.25">
      <c r="A41" s="40">
        <v>1520</v>
      </c>
      <c r="B41" s="40" t="s">
        <v>23</v>
      </c>
      <c r="C41" s="16" t="s">
        <v>43</v>
      </c>
      <c r="D41" s="52" t="s">
        <v>870</v>
      </c>
      <c r="E41" s="197">
        <v>73</v>
      </c>
      <c r="F41" s="17">
        <f t="shared" si="3"/>
        <v>2.8644300568962136</v>
      </c>
      <c r="G41" s="21">
        <f t="shared" si="0"/>
        <v>81.760000000000005</v>
      </c>
      <c r="H41" s="254">
        <v>0.12</v>
      </c>
      <c r="I41" s="46"/>
      <c r="J41" s="18">
        <v>8</v>
      </c>
      <c r="K41" s="46"/>
      <c r="L41" s="19">
        <f t="shared" si="1"/>
        <v>0</v>
      </c>
      <c r="M41" s="23">
        <f t="shared" si="4"/>
        <v>0</v>
      </c>
      <c r="N41" s="19">
        <f t="shared" si="2"/>
        <v>0</v>
      </c>
      <c r="O41" s="19">
        <f t="shared" si="5"/>
        <v>81.760000000000005</v>
      </c>
      <c r="P41" s="53"/>
    </row>
    <row r="42" spans="1:16" x14ac:dyDescent="0.25">
      <c r="A42" s="40">
        <v>1531</v>
      </c>
      <c r="B42" s="40" t="s">
        <v>23</v>
      </c>
      <c r="C42" s="16" t="s">
        <v>44</v>
      </c>
      <c r="D42" s="52" t="s">
        <v>871</v>
      </c>
      <c r="E42" s="197">
        <v>68.400000000000006</v>
      </c>
      <c r="F42" s="17">
        <f t="shared" si="3"/>
        <v>2.6839317245438497</v>
      </c>
      <c r="G42" s="21">
        <f t="shared" si="0"/>
        <v>76.608000000000018</v>
      </c>
      <c r="H42" s="254">
        <v>0.12</v>
      </c>
      <c r="I42" s="46"/>
      <c r="J42" s="18">
        <v>8</v>
      </c>
      <c r="K42" s="46"/>
      <c r="L42" s="19">
        <f t="shared" si="1"/>
        <v>0</v>
      </c>
      <c r="M42" s="23">
        <f t="shared" si="4"/>
        <v>0</v>
      </c>
      <c r="N42" s="19">
        <f t="shared" si="2"/>
        <v>0</v>
      </c>
      <c r="O42" s="19">
        <f t="shared" si="5"/>
        <v>76.608000000000018</v>
      </c>
      <c r="P42" s="53"/>
    </row>
    <row r="43" spans="1:16" x14ac:dyDescent="0.25">
      <c r="A43" s="40">
        <v>1540</v>
      </c>
      <c r="B43" s="40" t="s">
        <v>23</v>
      </c>
      <c r="C43" s="16" t="s">
        <v>45</v>
      </c>
      <c r="D43" s="52" t="s">
        <v>872</v>
      </c>
      <c r="E43" s="197">
        <v>58.3</v>
      </c>
      <c r="F43" s="17">
        <f t="shared" si="3"/>
        <v>2.2876201687267019</v>
      </c>
      <c r="G43" s="21">
        <f t="shared" si="0"/>
        <v>65.296000000000006</v>
      </c>
      <c r="H43" s="254">
        <v>0.12</v>
      </c>
      <c r="I43" s="46"/>
      <c r="J43" s="18">
        <v>6</v>
      </c>
      <c r="K43" s="46"/>
      <c r="L43" s="19">
        <f t="shared" si="1"/>
        <v>0</v>
      </c>
      <c r="M43" s="23">
        <f t="shared" si="4"/>
        <v>0</v>
      </c>
      <c r="N43" s="19">
        <f t="shared" si="2"/>
        <v>0</v>
      </c>
      <c r="O43" s="19">
        <f t="shared" si="5"/>
        <v>65.296000000000006</v>
      </c>
      <c r="P43" s="53"/>
    </row>
    <row r="44" spans="1:16" x14ac:dyDescent="0.25">
      <c r="A44" s="40">
        <v>1544</v>
      </c>
      <c r="B44" s="40" t="s">
        <v>15</v>
      </c>
      <c r="C44" s="16" t="s">
        <v>46</v>
      </c>
      <c r="D44" s="52" t="s">
        <v>873</v>
      </c>
      <c r="E44" s="197">
        <v>74.5</v>
      </c>
      <c r="F44" s="17">
        <f t="shared" si="3"/>
        <v>2.9232882087502454</v>
      </c>
      <c r="G44" s="21">
        <f t="shared" si="0"/>
        <v>83.440000000000012</v>
      </c>
      <c r="H44" s="254">
        <v>0.12</v>
      </c>
      <c r="I44" s="46"/>
      <c r="J44" s="18">
        <v>6</v>
      </c>
      <c r="K44" s="46"/>
      <c r="L44" s="19">
        <f t="shared" si="1"/>
        <v>0</v>
      </c>
      <c r="M44" s="23">
        <f t="shared" si="4"/>
        <v>0</v>
      </c>
      <c r="N44" s="19">
        <f t="shared" si="2"/>
        <v>0</v>
      </c>
      <c r="O44" s="19">
        <f t="shared" si="5"/>
        <v>83.440000000000012</v>
      </c>
      <c r="P44" s="246"/>
    </row>
    <row r="45" spans="1:16" x14ac:dyDescent="0.25">
      <c r="A45" s="40">
        <v>1600</v>
      </c>
      <c r="B45" s="40" t="s">
        <v>23</v>
      </c>
      <c r="C45" s="16" t="s">
        <v>47</v>
      </c>
      <c r="D45" s="52" t="s">
        <v>874</v>
      </c>
      <c r="E45" s="197">
        <v>102</v>
      </c>
      <c r="F45" s="17">
        <f t="shared" si="3"/>
        <v>4.002354326074161</v>
      </c>
      <c r="G45" s="21">
        <f t="shared" si="0"/>
        <v>114.24000000000001</v>
      </c>
      <c r="H45" s="254">
        <v>0.12</v>
      </c>
      <c r="I45" s="46"/>
      <c r="J45" s="18">
        <v>10</v>
      </c>
      <c r="K45" s="46"/>
      <c r="L45" s="19">
        <f t="shared" si="1"/>
        <v>0</v>
      </c>
      <c r="M45" s="23">
        <f t="shared" si="4"/>
        <v>0</v>
      </c>
      <c r="N45" s="19">
        <f t="shared" si="2"/>
        <v>0</v>
      </c>
      <c r="O45" s="19">
        <f t="shared" si="5"/>
        <v>114.24000000000001</v>
      </c>
      <c r="P45" s="246"/>
    </row>
    <row r="46" spans="1:16" x14ac:dyDescent="0.25">
      <c r="A46" s="40">
        <v>1620</v>
      </c>
      <c r="B46" s="40" t="s">
        <v>23</v>
      </c>
      <c r="C46" s="16" t="s">
        <v>48</v>
      </c>
      <c r="D46" s="234" t="s">
        <v>875</v>
      </c>
      <c r="E46" s="197">
        <v>101</v>
      </c>
      <c r="F46" s="17">
        <f t="shared" si="3"/>
        <v>3.9631155581714737</v>
      </c>
      <c r="G46" s="21">
        <f t="shared" si="0"/>
        <v>113.12</v>
      </c>
      <c r="H46" s="254">
        <v>0.12</v>
      </c>
      <c r="I46" s="46"/>
      <c r="J46" s="18">
        <v>10</v>
      </c>
      <c r="K46" s="46"/>
      <c r="L46" s="19">
        <f t="shared" si="1"/>
        <v>0</v>
      </c>
      <c r="M46" s="23">
        <f t="shared" si="4"/>
        <v>0</v>
      </c>
      <c r="N46" s="19">
        <f t="shared" si="2"/>
        <v>0</v>
      </c>
      <c r="O46" s="19">
        <f t="shared" si="5"/>
        <v>113.12</v>
      </c>
      <c r="P46" s="53"/>
    </row>
    <row r="47" spans="1:16" x14ac:dyDescent="0.25">
      <c r="A47" s="40">
        <v>1700</v>
      </c>
      <c r="B47" s="40" t="s">
        <v>23</v>
      </c>
      <c r="C47" s="16" t="s">
        <v>49</v>
      </c>
      <c r="D47" s="52" t="s">
        <v>876</v>
      </c>
      <c r="E47" s="197">
        <v>50</v>
      </c>
      <c r="F47" s="17">
        <f t="shared" si="3"/>
        <v>1.9619383951343927</v>
      </c>
      <c r="G47" s="21">
        <f t="shared" si="0"/>
        <v>56.000000000000007</v>
      </c>
      <c r="H47" s="254">
        <v>0.12</v>
      </c>
      <c r="I47" s="46"/>
      <c r="J47" s="18">
        <v>15</v>
      </c>
      <c r="K47" s="46"/>
      <c r="L47" s="19">
        <f t="shared" si="1"/>
        <v>0</v>
      </c>
      <c r="M47" s="23">
        <f t="shared" si="4"/>
        <v>0</v>
      </c>
      <c r="N47" s="19">
        <f t="shared" si="2"/>
        <v>0</v>
      </c>
      <c r="O47" s="19">
        <f t="shared" si="5"/>
        <v>56.000000000000007</v>
      </c>
      <c r="P47" s="53"/>
    </row>
    <row r="48" spans="1:16" x14ac:dyDescent="0.25">
      <c r="A48" s="40">
        <v>1710</v>
      </c>
      <c r="B48" s="40" t="s">
        <v>23</v>
      </c>
      <c r="C48" s="16" t="s">
        <v>2107</v>
      </c>
      <c r="D48" s="52">
        <v>8594052884555</v>
      </c>
      <c r="E48" s="197">
        <v>36.6</v>
      </c>
      <c r="F48" s="17">
        <f t="shared" si="3"/>
        <v>1.4361389052383755</v>
      </c>
      <c r="G48" s="21">
        <f t="shared" si="0"/>
        <v>40.992000000000004</v>
      </c>
      <c r="H48" s="254">
        <v>0.12</v>
      </c>
      <c r="I48" s="46"/>
      <c r="J48" s="18">
        <v>15</v>
      </c>
      <c r="K48" s="46"/>
      <c r="L48" s="19">
        <f t="shared" si="1"/>
        <v>0</v>
      </c>
      <c r="M48" s="23">
        <f t="shared" si="4"/>
        <v>0</v>
      </c>
      <c r="N48" s="19">
        <f t="shared" si="2"/>
        <v>0</v>
      </c>
      <c r="O48" s="19">
        <f t="shared" si="5"/>
        <v>40.992000000000004</v>
      </c>
      <c r="P48" s="53"/>
    </row>
    <row r="49" spans="1:16" x14ac:dyDescent="0.25">
      <c r="A49" s="40">
        <v>1750</v>
      </c>
      <c r="B49" s="40" t="s">
        <v>23</v>
      </c>
      <c r="C49" s="16" t="s">
        <v>50</v>
      </c>
      <c r="D49" s="52" t="s">
        <v>877</v>
      </c>
      <c r="E49" s="197">
        <v>102.5</v>
      </c>
      <c r="F49" s="17">
        <f t="shared" si="3"/>
        <v>4.0219737100255051</v>
      </c>
      <c r="G49" s="21">
        <f t="shared" si="0"/>
        <v>114.80000000000001</v>
      </c>
      <c r="H49" s="254">
        <v>0.12</v>
      </c>
      <c r="I49" s="46"/>
      <c r="J49" s="18">
        <v>15</v>
      </c>
      <c r="K49" s="46"/>
      <c r="L49" s="19">
        <f t="shared" si="1"/>
        <v>0</v>
      </c>
      <c r="M49" s="23">
        <f t="shared" si="4"/>
        <v>0</v>
      </c>
      <c r="N49" s="19">
        <f t="shared" si="2"/>
        <v>0</v>
      </c>
      <c r="O49" s="19">
        <f t="shared" si="5"/>
        <v>114.80000000000001</v>
      </c>
      <c r="P49" s="53"/>
    </row>
    <row r="50" spans="1:16" x14ac:dyDescent="0.25">
      <c r="A50" s="40">
        <v>1752</v>
      </c>
      <c r="B50" s="40" t="s">
        <v>23</v>
      </c>
      <c r="C50" s="16" t="s">
        <v>51</v>
      </c>
      <c r="D50" s="52" t="s">
        <v>878</v>
      </c>
      <c r="E50" s="197">
        <v>64</v>
      </c>
      <c r="F50" s="17">
        <f t="shared" si="3"/>
        <v>2.5112811457720228</v>
      </c>
      <c r="G50" s="21">
        <f t="shared" si="0"/>
        <v>71.680000000000007</v>
      </c>
      <c r="H50" s="254">
        <v>0.12</v>
      </c>
      <c r="I50" s="46"/>
      <c r="J50" s="18">
        <v>15</v>
      </c>
      <c r="K50" s="46"/>
      <c r="L50" s="19">
        <f t="shared" si="1"/>
        <v>0</v>
      </c>
      <c r="M50" s="23">
        <f t="shared" si="4"/>
        <v>0</v>
      </c>
      <c r="N50" s="19">
        <f t="shared" si="2"/>
        <v>0</v>
      </c>
      <c r="O50" s="19">
        <f t="shared" si="5"/>
        <v>71.680000000000007</v>
      </c>
      <c r="P50" s="53"/>
    </row>
    <row r="51" spans="1:16" x14ac:dyDescent="0.25">
      <c r="A51" s="40">
        <v>2000</v>
      </c>
      <c r="B51" s="40" t="s">
        <v>23</v>
      </c>
      <c r="C51" s="16" t="s">
        <v>52</v>
      </c>
      <c r="D51" s="52" t="s">
        <v>879</v>
      </c>
      <c r="E51" s="197">
        <v>37.200000000000003</v>
      </c>
      <c r="F51" s="17">
        <f t="shared" si="3"/>
        <v>1.4596821659799883</v>
      </c>
      <c r="G51" s="21">
        <f t="shared" si="0"/>
        <v>41.664000000000009</v>
      </c>
      <c r="H51" s="254">
        <v>0.12</v>
      </c>
      <c r="I51" s="46"/>
      <c r="J51" s="18">
        <v>6</v>
      </c>
      <c r="K51" s="46"/>
      <c r="L51" s="19">
        <f t="shared" si="1"/>
        <v>0</v>
      </c>
      <c r="M51" s="23">
        <f t="shared" si="4"/>
        <v>0</v>
      </c>
      <c r="N51" s="19">
        <f t="shared" si="2"/>
        <v>0</v>
      </c>
      <c r="O51" s="19">
        <f t="shared" si="5"/>
        <v>41.664000000000009</v>
      </c>
      <c r="P51" s="53"/>
    </row>
    <row r="52" spans="1:16" x14ac:dyDescent="0.25">
      <c r="A52" s="40">
        <v>2005</v>
      </c>
      <c r="B52" s="40" t="s">
        <v>23</v>
      </c>
      <c r="C52" s="16" t="s">
        <v>53</v>
      </c>
      <c r="D52" s="52" t="s">
        <v>880</v>
      </c>
      <c r="E52" s="197">
        <v>29.5</v>
      </c>
      <c r="F52" s="17">
        <f t="shared" si="3"/>
        <v>1.1575436531292917</v>
      </c>
      <c r="G52" s="21">
        <f t="shared" si="0"/>
        <v>33.040000000000006</v>
      </c>
      <c r="H52" s="254">
        <v>0.12</v>
      </c>
      <c r="I52" s="46"/>
      <c r="J52" s="18">
        <v>6</v>
      </c>
      <c r="K52" s="46"/>
      <c r="L52" s="19">
        <f t="shared" si="1"/>
        <v>0</v>
      </c>
      <c r="M52" s="23">
        <f t="shared" si="4"/>
        <v>0</v>
      </c>
      <c r="N52" s="19">
        <f t="shared" si="2"/>
        <v>0</v>
      </c>
      <c r="O52" s="19">
        <f t="shared" si="5"/>
        <v>33.040000000000006</v>
      </c>
      <c r="P52" s="53"/>
    </row>
    <row r="53" spans="1:16" x14ac:dyDescent="0.25">
      <c r="A53" s="40">
        <v>2010</v>
      </c>
      <c r="B53" s="40" t="s">
        <v>23</v>
      </c>
      <c r="C53" s="16" t="s">
        <v>54</v>
      </c>
      <c r="D53" s="52" t="s">
        <v>881</v>
      </c>
      <c r="E53" s="17">
        <v>34.200000000000003</v>
      </c>
      <c r="F53" s="17">
        <f t="shared" si="3"/>
        <v>1.3419658622719248</v>
      </c>
      <c r="G53" s="21">
        <f t="shared" si="0"/>
        <v>38.304000000000009</v>
      </c>
      <c r="H53" s="254">
        <v>0.12</v>
      </c>
      <c r="I53" s="46"/>
      <c r="J53" s="18">
        <v>6</v>
      </c>
      <c r="K53" s="46"/>
      <c r="L53" s="19">
        <f t="shared" si="1"/>
        <v>0</v>
      </c>
      <c r="M53" s="23">
        <f t="shared" si="4"/>
        <v>0</v>
      </c>
      <c r="N53" s="19">
        <f t="shared" si="2"/>
        <v>0</v>
      </c>
      <c r="O53" s="19">
        <f t="shared" si="5"/>
        <v>38.304000000000009</v>
      </c>
      <c r="P53" s="53"/>
    </row>
    <row r="54" spans="1:16" x14ac:dyDescent="0.25">
      <c r="A54" s="40">
        <v>2020</v>
      </c>
      <c r="B54" s="40" t="s">
        <v>23</v>
      </c>
      <c r="C54" s="16" t="s">
        <v>55</v>
      </c>
      <c r="D54" s="52" t="s">
        <v>882</v>
      </c>
      <c r="E54" s="197">
        <v>30.1</v>
      </c>
      <c r="F54" s="17">
        <f t="shared" si="3"/>
        <v>1.1810869138709046</v>
      </c>
      <c r="G54" s="21">
        <f t="shared" si="0"/>
        <v>33.712000000000003</v>
      </c>
      <c r="H54" s="254">
        <v>0.12</v>
      </c>
      <c r="I54" s="46"/>
      <c r="J54" s="18">
        <v>6</v>
      </c>
      <c r="K54" s="46"/>
      <c r="L54" s="19">
        <f t="shared" si="1"/>
        <v>0</v>
      </c>
      <c r="M54" s="23">
        <f t="shared" si="4"/>
        <v>0</v>
      </c>
      <c r="N54" s="19">
        <f t="shared" si="2"/>
        <v>0</v>
      </c>
      <c r="O54" s="19">
        <f t="shared" si="5"/>
        <v>33.712000000000003</v>
      </c>
      <c r="P54" s="53"/>
    </row>
    <row r="55" spans="1:16" x14ac:dyDescent="0.25">
      <c r="A55" s="40">
        <v>2030</v>
      </c>
      <c r="B55" s="40" t="s">
        <v>23</v>
      </c>
      <c r="C55" s="16" t="s">
        <v>56</v>
      </c>
      <c r="D55" s="52" t="s">
        <v>883</v>
      </c>
      <c r="E55" s="197">
        <v>44</v>
      </c>
      <c r="F55" s="17">
        <f t="shared" si="3"/>
        <v>1.7265057877182657</v>
      </c>
      <c r="G55" s="21">
        <f t="shared" si="0"/>
        <v>49.28</v>
      </c>
      <c r="H55" s="254">
        <v>0.12</v>
      </c>
      <c r="I55" s="46"/>
      <c r="J55" s="18">
        <v>6</v>
      </c>
      <c r="K55" s="46"/>
      <c r="L55" s="19">
        <f t="shared" si="1"/>
        <v>0</v>
      </c>
      <c r="M55" s="23">
        <f t="shared" si="4"/>
        <v>0</v>
      </c>
      <c r="N55" s="19">
        <f t="shared" si="2"/>
        <v>0</v>
      </c>
      <c r="O55" s="19">
        <f t="shared" si="5"/>
        <v>49.28</v>
      </c>
      <c r="P55" s="53" t="s">
        <v>1125</v>
      </c>
    </row>
    <row r="56" spans="1:16" x14ac:dyDescent="0.25">
      <c r="A56" s="40">
        <v>2120</v>
      </c>
      <c r="B56" s="40" t="s">
        <v>23</v>
      </c>
      <c r="C56" s="16" t="s">
        <v>57</v>
      </c>
      <c r="D56" s="52" t="s">
        <v>884</v>
      </c>
      <c r="E56" s="197">
        <v>27.9</v>
      </c>
      <c r="F56" s="17">
        <f t="shared" si="3"/>
        <v>1.0947616244849911</v>
      </c>
      <c r="G56" s="21">
        <f t="shared" si="0"/>
        <v>31.248000000000001</v>
      </c>
      <c r="H56" s="254">
        <v>0.12</v>
      </c>
      <c r="I56" s="46"/>
      <c r="J56" s="18">
        <v>8</v>
      </c>
      <c r="K56" s="46"/>
      <c r="L56" s="19">
        <f t="shared" si="1"/>
        <v>0</v>
      </c>
      <c r="M56" s="23">
        <f t="shared" si="4"/>
        <v>0</v>
      </c>
      <c r="N56" s="19">
        <f t="shared" si="2"/>
        <v>0</v>
      </c>
      <c r="O56" s="19">
        <f t="shared" si="5"/>
        <v>31.248000000000001</v>
      </c>
      <c r="P56" s="53"/>
    </row>
    <row r="57" spans="1:16" x14ac:dyDescent="0.25">
      <c r="A57" s="40">
        <v>2124</v>
      </c>
      <c r="B57" s="40" t="s">
        <v>23</v>
      </c>
      <c r="C57" s="16" t="s">
        <v>58</v>
      </c>
      <c r="D57" s="52" t="s">
        <v>885</v>
      </c>
      <c r="E57" s="17">
        <v>31.9</v>
      </c>
      <c r="F57" s="17">
        <f t="shared" si="3"/>
        <v>1.2517166960957427</v>
      </c>
      <c r="G57" s="21">
        <f t="shared" si="0"/>
        <v>35.728000000000002</v>
      </c>
      <c r="H57" s="254">
        <v>0.12</v>
      </c>
      <c r="I57" s="46"/>
      <c r="J57" s="18">
        <v>8</v>
      </c>
      <c r="K57" s="46"/>
      <c r="L57" s="19">
        <f t="shared" si="1"/>
        <v>0</v>
      </c>
      <c r="M57" s="23">
        <f t="shared" si="4"/>
        <v>0</v>
      </c>
      <c r="N57" s="19">
        <f t="shared" si="2"/>
        <v>0</v>
      </c>
      <c r="O57" s="19">
        <f t="shared" si="5"/>
        <v>35.728000000000002</v>
      </c>
      <c r="P57" s="53"/>
    </row>
    <row r="58" spans="1:16" x14ac:dyDescent="0.25">
      <c r="A58" s="40">
        <v>2125</v>
      </c>
      <c r="B58" s="40" t="s">
        <v>23</v>
      </c>
      <c r="C58" s="16" t="s">
        <v>59</v>
      </c>
      <c r="D58" s="52" t="s">
        <v>886</v>
      </c>
      <c r="E58" s="197">
        <v>50.3</v>
      </c>
      <c r="F58" s="17">
        <f t="shared" si="3"/>
        <v>1.9737100255051991</v>
      </c>
      <c r="G58" s="21">
        <f t="shared" si="0"/>
        <v>56.336000000000006</v>
      </c>
      <c r="H58" s="254">
        <v>0.12</v>
      </c>
      <c r="I58" s="46"/>
      <c r="J58" s="18">
        <v>12</v>
      </c>
      <c r="K58" s="46"/>
      <c r="L58" s="19">
        <f t="shared" si="1"/>
        <v>0</v>
      </c>
      <c r="M58" s="23">
        <f t="shared" si="4"/>
        <v>0</v>
      </c>
      <c r="N58" s="19">
        <f t="shared" si="2"/>
        <v>0</v>
      </c>
      <c r="O58" s="19">
        <f t="shared" si="5"/>
        <v>56.336000000000006</v>
      </c>
      <c r="P58" s="53"/>
    </row>
    <row r="59" spans="1:16" x14ac:dyDescent="0.25">
      <c r="A59" s="40">
        <v>2126</v>
      </c>
      <c r="B59" s="40" t="s">
        <v>23</v>
      </c>
      <c r="C59" s="16" t="s">
        <v>60</v>
      </c>
      <c r="D59" s="52" t="s">
        <v>887</v>
      </c>
      <c r="E59" s="197">
        <v>25.3</v>
      </c>
      <c r="F59" s="17">
        <f t="shared" si="3"/>
        <v>0.99274082793800278</v>
      </c>
      <c r="G59" s="21">
        <f t="shared" si="0"/>
        <v>28.336000000000002</v>
      </c>
      <c r="H59" s="254">
        <v>0.12</v>
      </c>
      <c r="I59" s="46"/>
      <c r="J59" s="18">
        <v>24</v>
      </c>
      <c r="K59" s="46"/>
      <c r="L59" s="19">
        <f t="shared" si="1"/>
        <v>0</v>
      </c>
      <c r="M59" s="23">
        <f t="shared" si="4"/>
        <v>0</v>
      </c>
      <c r="N59" s="19">
        <f t="shared" si="2"/>
        <v>0</v>
      </c>
      <c r="O59" s="19">
        <f t="shared" si="5"/>
        <v>28.336000000000002</v>
      </c>
      <c r="P59" s="53"/>
    </row>
    <row r="60" spans="1:16" x14ac:dyDescent="0.25">
      <c r="A60" s="40">
        <v>2130</v>
      </c>
      <c r="B60" s="40" t="s">
        <v>23</v>
      </c>
      <c r="C60" s="16" t="s">
        <v>61</v>
      </c>
      <c r="D60" s="52" t="s">
        <v>888</v>
      </c>
      <c r="E60" s="197">
        <v>50.3</v>
      </c>
      <c r="F60" s="17">
        <f t="shared" si="3"/>
        <v>1.9737100255051991</v>
      </c>
      <c r="G60" s="21">
        <f t="shared" si="0"/>
        <v>56.336000000000006</v>
      </c>
      <c r="H60" s="254">
        <v>0.12</v>
      </c>
      <c r="I60" s="46"/>
      <c r="J60" s="18">
        <v>12</v>
      </c>
      <c r="K60" s="46"/>
      <c r="L60" s="19">
        <f t="shared" si="1"/>
        <v>0</v>
      </c>
      <c r="M60" s="23">
        <f t="shared" si="4"/>
        <v>0</v>
      </c>
      <c r="N60" s="19">
        <f t="shared" si="2"/>
        <v>0</v>
      </c>
      <c r="O60" s="19">
        <f t="shared" si="5"/>
        <v>56.336000000000006</v>
      </c>
      <c r="P60" s="53"/>
    </row>
    <row r="61" spans="1:16" x14ac:dyDescent="0.25">
      <c r="A61" s="40">
        <v>2140</v>
      </c>
      <c r="B61" s="40" t="s">
        <v>23</v>
      </c>
      <c r="C61" s="16" t="s">
        <v>62</v>
      </c>
      <c r="D61" s="52" t="s">
        <v>889</v>
      </c>
      <c r="E61" s="197">
        <v>35.299999999999997</v>
      </c>
      <c r="F61" s="17">
        <f t="shared" si="3"/>
        <v>1.3851285069648813</v>
      </c>
      <c r="G61" s="21">
        <f t="shared" si="0"/>
        <v>39.536000000000001</v>
      </c>
      <c r="H61" s="254">
        <v>0.12</v>
      </c>
      <c r="I61" s="46"/>
      <c r="J61" s="18">
        <v>6</v>
      </c>
      <c r="K61" s="46"/>
      <c r="L61" s="19">
        <f t="shared" si="1"/>
        <v>0</v>
      </c>
      <c r="M61" s="23">
        <f t="shared" si="4"/>
        <v>0</v>
      </c>
      <c r="N61" s="19">
        <f t="shared" si="2"/>
        <v>0</v>
      </c>
      <c r="O61" s="19">
        <f t="shared" si="5"/>
        <v>39.536000000000001</v>
      </c>
      <c r="P61" s="53"/>
    </row>
    <row r="62" spans="1:16" x14ac:dyDescent="0.25">
      <c r="A62" s="40">
        <v>2141</v>
      </c>
      <c r="B62" s="40" t="s">
        <v>23</v>
      </c>
      <c r="C62" s="16" t="s">
        <v>63</v>
      </c>
      <c r="D62" s="52" t="s">
        <v>890</v>
      </c>
      <c r="E62" s="197">
        <v>35.299999999999997</v>
      </c>
      <c r="F62" s="17">
        <f t="shared" si="3"/>
        <v>1.3851285069648813</v>
      </c>
      <c r="G62" s="21">
        <f t="shared" si="0"/>
        <v>39.536000000000001</v>
      </c>
      <c r="H62" s="254">
        <v>0.12</v>
      </c>
      <c r="I62" s="46"/>
      <c r="J62" s="18">
        <v>6</v>
      </c>
      <c r="K62" s="46"/>
      <c r="L62" s="19">
        <f t="shared" si="1"/>
        <v>0</v>
      </c>
      <c r="M62" s="23">
        <f t="shared" si="4"/>
        <v>0</v>
      </c>
      <c r="N62" s="19">
        <f t="shared" si="2"/>
        <v>0</v>
      </c>
      <c r="O62" s="19">
        <f t="shared" si="5"/>
        <v>39.536000000000001</v>
      </c>
      <c r="P62" s="53"/>
    </row>
    <row r="63" spans="1:16" x14ac:dyDescent="0.25">
      <c r="A63" s="40">
        <v>2142</v>
      </c>
      <c r="B63" s="40" t="s">
        <v>23</v>
      </c>
      <c r="C63" s="16" t="s">
        <v>64</v>
      </c>
      <c r="D63" s="52" t="s">
        <v>891</v>
      </c>
      <c r="E63" s="197">
        <v>35.299999999999997</v>
      </c>
      <c r="F63" s="17">
        <f t="shared" si="3"/>
        <v>1.3851285069648813</v>
      </c>
      <c r="G63" s="21">
        <f t="shared" si="0"/>
        <v>39.536000000000001</v>
      </c>
      <c r="H63" s="254">
        <v>0.12</v>
      </c>
      <c r="I63" s="46"/>
      <c r="J63" s="18">
        <v>6</v>
      </c>
      <c r="K63" s="46"/>
      <c r="L63" s="19">
        <f t="shared" si="1"/>
        <v>0</v>
      </c>
      <c r="M63" s="23">
        <f t="shared" si="4"/>
        <v>0</v>
      </c>
      <c r="N63" s="19">
        <f t="shared" si="2"/>
        <v>0</v>
      </c>
      <c r="O63" s="19">
        <f t="shared" si="5"/>
        <v>39.536000000000001</v>
      </c>
      <c r="P63" s="53"/>
    </row>
    <row r="64" spans="1:16" x14ac:dyDescent="0.25">
      <c r="A64" s="40">
        <v>2144</v>
      </c>
      <c r="B64" s="40" t="s">
        <v>23</v>
      </c>
      <c r="C64" s="16" t="s">
        <v>65</v>
      </c>
      <c r="D64" s="52" t="s">
        <v>892</v>
      </c>
      <c r="E64" s="197">
        <v>35.299999999999997</v>
      </c>
      <c r="F64" s="17">
        <f t="shared" si="3"/>
        <v>1.3851285069648813</v>
      </c>
      <c r="G64" s="21">
        <f t="shared" si="0"/>
        <v>39.536000000000001</v>
      </c>
      <c r="H64" s="254">
        <v>0.12</v>
      </c>
      <c r="I64" s="46"/>
      <c r="J64" s="18">
        <v>6</v>
      </c>
      <c r="K64" s="46"/>
      <c r="L64" s="19">
        <f t="shared" si="1"/>
        <v>0</v>
      </c>
      <c r="M64" s="23">
        <f t="shared" si="4"/>
        <v>0</v>
      </c>
      <c r="N64" s="19">
        <f t="shared" si="2"/>
        <v>0</v>
      </c>
      <c r="O64" s="19">
        <f t="shared" si="5"/>
        <v>39.536000000000001</v>
      </c>
      <c r="P64" s="53"/>
    </row>
    <row r="65" spans="1:16" x14ac:dyDescent="0.25">
      <c r="A65" s="40">
        <v>2148</v>
      </c>
      <c r="B65" s="40" t="s">
        <v>23</v>
      </c>
      <c r="C65" s="16" t="s">
        <v>2022</v>
      </c>
      <c r="D65" s="52">
        <v>10810165010083</v>
      </c>
      <c r="E65" s="197">
        <v>564.5</v>
      </c>
      <c r="F65" s="17">
        <f t="shared" si="3"/>
        <v>22.150284481067295</v>
      </c>
      <c r="G65" s="21">
        <f t="shared" si="0"/>
        <v>632.24</v>
      </c>
      <c r="H65" s="254">
        <v>0.12</v>
      </c>
      <c r="I65" s="46"/>
      <c r="J65" s="18">
        <v>8</v>
      </c>
      <c r="K65" s="46"/>
      <c r="L65" s="19">
        <f t="shared" si="1"/>
        <v>0</v>
      </c>
      <c r="M65" s="23">
        <f t="shared" si="4"/>
        <v>0</v>
      </c>
      <c r="N65" s="19">
        <f t="shared" si="2"/>
        <v>0</v>
      </c>
      <c r="O65" s="19">
        <f t="shared" si="5"/>
        <v>632.24</v>
      </c>
      <c r="P65" s="53"/>
    </row>
    <row r="66" spans="1:16" x14ac:dyDescent="0.25">
      <c r="A66" s="40">
        <v>2150</v>
      </c>
      <c r="B66" s="40" t="s">
        <v>15</v>
      </c>
      <c r="C66" s="16" t="s">
        <v>66</v>
      </c>
      <c r="D66" s="52" t="s">
        <v>893</v>
      </c>
      <c r="E66" s="197">
        <v>14.3</v>
      </c>
      <c r="F66" s="17">
        <f t="shared" si="3"/>
        <v>0.56111438100843636</v>
      </c>
      <c r="G66" s="21">
        <f t="shared" si="0"/>
        <v>16.016000000000002</v>
      </c>
      <c r="H66" s="254">
        <v>0.12</v>
      </c>
      <c r="I66" s="46"/>
      <c r="J66" s="18">
        <v>1</v>
      </c>
      <c r="K66" s="46"/>
      <c r="L66" s="19">
        <f t="shared" si="1"/>
        <v>0</v>
      </c>
      <c r="M66" s="23">
        <f t="shared" si="4"/>
        <v>0</v>
      </c>
      <c r="N66" s="19">
        <f t="shared" si="2"/>
        <v>0</v>
      </c>
      <c r="O66" s="19">
        <f t="shared" si="5"/>
        <v>16.016000000000002</v>
      </c>
      <c r="P66" s="53" t="s">
        <v>2200</v>
      </c>
    </row>
    <row r="67" spans="1:16" x14ac:dyDescent="0.25">
      <c r="A67" s="40">
        <v>2151</v>
      </c>
      <c r="B67" s="40" t="s">
        <v>15</v>
      </c>
      <c r="C67" s="16" t="s">
        <v>2132</v>
      </c>
      <c r="D67" s="52">
        <v>8594176530215</v>
      </c>
      <c r="E67" s="197">
        <v>50</v>
      </c>
      <c r="F67" s="17">
        <f t="shared" si="3"/>
        <v>1.9619383951343927</v>
      </c>
      <c r="G67" s="21">
        <f t="shared" si="0"/>
        <v>56.000000000000007</v>
      </c>
      <c r="H67" s="254">
        <v>0.12</v>
      </c>
      <c r="I67" s="46"/>
      <c r="J67" s="18">
        <v>1</v>
      </c>
      <c r="K67" s="46"/>
      <c r="L67" s="19">
        <f t="shared" si="1"/>
        <v>0</v>
      </c>
      <c r="M67" s="23">
        <f t="shared" si="4"/>
        <v>0</v>
      </c>
      <c r="N67" s="19">
        <f t="shared" si="2"/>
        <v>0</v>
      </c>
      <c r="O67" s="19">
        <f t="shared" si="5"/>
        <v>56.000000000000007</v>
      </c>
      <c r="P67" s="53" t="s">
        <v>2200</v>
      </c>
    </row>
    <row r="68" spans="1:16" x14ac:dyDescent="0.25">
      <c r="A68" s="40">
        <v>2152</v>
      </c>
      <c r="B68" s="40" t="s">
        <v>15</v>
      </c>
      <c r="C68" s="16" t="s">
        <v>67</v>
      </c>
      <c r="D68" s="52" t="s">
        <v>894</v>
      </c>
      <c r="E68" s="197">
        <v>14.3</v>
      </c>
      <c r="F68" s="17">
        <f t="shared" si="3"/>
        <v>0.56111438100843636</v>
      </c>
      <c r="G68" s="21">
        <f t="shared" si="0"/>
        <v>16.016000000000002</v>
      </c>
      <c r="H68" s="254">
        <v>0.12</v>
      </c>
      <c r="I68" s="46"/>
      <c r="J68" s="18">
        <v>1</v>
      </c>
      <c r="K68" s="46"/>
      <c r="L68" s="19">
        <f t="shared" si="1"/>
        <v>0</v>
      </c>
      <c r="M68" s="23">
        <f t="shared" si="4"/>
        <v>0</v>
      </c>
      <c r="N68" s="19">
        <f t="shared" si="2"/>
        <v>0</v>
      </c>
      <c r="O68" s="19">
        <f t="shared" si="5"/>
        <v>16.016000000000002</v>
      </c>
      <c r="P68" s="53"/>
    </row>
    <row r="69" spans="1:16" x14ac:dyDescent="0.25">
      <c r="A69" s="40">
        <v>2153</v>
      </c>
      <c r="B69" s="40" t="s">
        <v>15</v>
      </c>
      <c r="C69" s="16" t="s">
        <v>2133</v>
      </c>
      <c r="D69" s="52">
        <v>8594176530161</v>
      </c>
      <c r="E69" s="197">
        <v>50</v>
      </c>
      <c r="F69" s="17">
        <f t="shared" si="3"/>
        <v>1.9619383951343927</v>
      </c>
      <c r="G69" s="21">
        <f t="shared" si="0"/>
        <v>56.000000000000007</v>
      </c>
      <c r="H69" s="254">
        <v>0.12</v>
      </c>
      <c r="I69" s="46"/>
      <c r="J69" s="18">
        <v>1</v>
      </c>
      <c r="K69" s="46"/>
      <c r="L69" s="19">
        <f t="shared" si="1"/>
        <v>0</v>
      </c>
      <c r="M69" s="23">
        <f t="shared" si="4"/>
        <v>0</v>
      </c>
      <c r="N69" s="19">
        <f t="shared" si="2"/>
        <v>0</v>
      </c>
      <c r="O69" s="19">
        <f t="shared" si="5"/>
        <v>56.000000000000007</v>
      </c>
      <c r="P69" s="53"/>
    </row>
    <row r="70" spans="1:16" x14ac:dyDescent="0.25">
      <c r="A70" s="40">
        <v>2160</v>
      </c>
      <c r="B70" s="40" t="s">
        <v>23</v>
      </c>
      <c r="C70" s="16" t="s">
        <v>68</v>
      </c>
      <c r="D70" s="52" t="s">
        <v>895</v>
      </c>
      <c r="E70" s="197">
        <v>9.8000000000000007</v>
      </c>
      <c r="F70" s="17">
        <f t="shared" si="3"/>
        <v>0.38453992544634102</v>
      </c>
      <c r="G70" s="21">
        <f t="shared" si="0"/>
        <v>10.976000000000003</v>
      </c>
      <c r="H70" s="254">
        <v>0.12</v>
      </c>
      <c r="I70" s="46"/>
      <c r="J70" s="18">
        <v>48</v>
      </c>
      <c r="K70" s="46"/>
      <c r="L70" s="19">
        <f t="shared" si="1"/>
        <v>0</v>
      </c>
      <c r="M70" s="23">
        <f t="shared" si="4"/>
        <v>0</v>
      </c>
      <c r="N70" s="19">
        <f t="shared" si="2"/>
        <v>0</v>
      </c>
      <c r="O70" s="19">
        <f t="shared" si="5"/>
        <v>10.976000000000003</v>
      </c>
      <c r="P70" s="53"/>
    </row>
    <row r="71" spans="1:16" x14ac:dyDescent="0.25">
      <c r="A71" s="40">
        <v>2162</v>
      </c>
      <c r="B71" s="40" t="s">
        <v>23</v>
      </c>
      <c r="C71" s="16" t="s">
        <v>69</v>
      </c>
      <c r="D71" s="52" t="s">
        <v>896</v>
      </c>
      <c r="E71" s="197">
        <v>9.8000000000000007</v>
      </c>
      <c r="F71" s="17">
        <f t="shared" si="3"/>
        <v>0.38453992544634102</v>
      </c>
      <c r="G71" s="21">
        <f t="shared" ref="G71:G134" si="6">PRODUCT(E71,1.12)</f>
        <v>10.976000000000003</v>
      </c>
      <c r="H71" s="254">
        <v>0.12</v>
      </c>
      <c r="I71" s="46"/>
      <c r="J71" s="18">
        <v>48</v>
      </c>
      <c r="K71" s="46"/>
      <c r="L71" s="19">
        <f t="shared" ref="L71:L134" si="7">PRODUCT(E71,SUM(I71,PRODUCT(ABS(K71),J71)))</f>
        <v>0</v>
      </c>
      <c r="M71" s="23">
        <f t="shared" si="4"/>
        <v>0</v>
      </c>
      <c r="N71" s="19">
        <f t="shared" si="2"/>
        <v>0</v>
      </c>
      <c r="O71" s="19">
        <f t="shared" si="5"/>
        <v>10.976000000000003</v>
      </c>
      <c r="P71" s="53"/>
    </row>
    <row r="72" spans="1:16" x14ac:dyDescent="0.25">
      <c r="A72" s="40">
        <v>2180</v>
      </c>
      <c r="B72" s="40" t="s">
        <v>23</v>
      </c>
      <c r="C72" s="16" t="s">
        <v>70</v>
      </c>
      <c r="D72" s="52" t="s">
        <v>897</v>
      </c>
      <c r="E72" s="197">
        <v>28.5</v>
      </c>
      <c r="F72" s="17">
        <f t="shared" si="3"/>
        <v>1.118304885226604</v>
      </c>
      <c r="G72" s="21">
        <f t="shared" si="6"/>
        <v>31.92</v>
      </c>
      <c r="H72" s="254">
        <v>0.12</v>
      </c>
      <c r="I72" s="46"/>
      <c r="J72" s="18">
        <v>12</v>
      </c>
      <c r="K72" s="46"/>
      <c r="L72" s="19">
        <f t="shared" si="7"/>
        <v>0</v>
      </c>
      <c r="M72" s="23">
        <f t="shared" si="4"/>
        <v>0</v>
      </c>
      <c r="N72" s="19">
        <f t="shared" si="2"/>
        <v>0</v>
      </c>
      <c r="O72" s="19">
        <f t="shared" si="5"/>
        <v>31.92</v>
      </c>
      <c r="P72" s="53"/>
    </row>
    <row r="73" spans="1:16" x14ac:dyDescent="0.25">
      <c r="A73" s="40">
        <v>2184</v>
      </c>
      <c r="B73" s="40" t="s">
        <v>23</v>
      </c>
      <c r="C73" s="16" t="s">
        <v>71</v>
      </c>
      <c r="D73" s="52" t="s">
        <v>898</v>
      </c>
      <c r="E73" s="197">
        <v>371.8</v>
      </c>
      <c r="F73" s="17">
        <f t="shared" si="3"/>
        <v>14.588973906219346</v>
      </c>
      <c r="G73" s="21">
        <f t="shared" si="6"/>
        <v>416.41600000000005</v>
      </c>
      <c r="H73" s="254">
        <v>0.12</v>
      </c>
      <c r="I73" s="46"/>
      <c r="J73" s="18">
        <v>2</v>
      </c>
      <c r="K73" s="46"/>
      <c r="L73" s="19">
        <f t="shared" si="7"/>
        <v>0</v>
      </c>
      <c r="M73" s="23">
        <f t="shared" si="4"/>
        <v>0</v>
      </c>
      <c r="N73" s="19">
        <f t="shared" si="2"/>
        <v>0</v>
      </c>
      <c r="O73" s="19">
        <f t="shared" si="5"/>
        <v>416.41600000000005</v>
      </c>
      <c r="P73" s="53"/>
    </row>
    <row r="74" spans="1:16" x14ac:dyDescent="0.25">
      <c r="A74" s="40">
        <v>2186</v>
      </c>
      <c r="B74" s="40" t="s">
        <v>23</v>
      </c>
      <c r="C74" s="16" t="s">
        <v>72</v>
      </c>
      <c r="D74" s="52" t="s">
        <v>899</v>
      </c>
      <c r="E74" s="197">
        <v>32.4</v>
      </c>
      <c r="F74" s="17">
        <f t="shared" si="3"/>
        <v>1.2713360800470865</v>
      </c>
      <c r="G74" s="21">
        <f t="shared" si="6"/>
        <v>36.288000000000004</v>
      </c>
      <c r="H74" s="254">
        <v>0.12</v>
      </c>
      <c r="I74" s="46"/>
      <c r="J74" s="18">
        <v>12</v>
      </c>
      <c r="K74" s="46"/>
      <c r="L74" s="19">
        <f t="shared" si="7"/>
        <v>0</v>
      </c>
      <c r="M74" s="23">
        <f t="shared" si="4"/>
        <v>0</v>
      </c>
      <c r="N74" s="19">
        <f t="shared" si="2"/>
        <v>0</v>
      </c>
      <c r="O74" s="19">
        <f t="shared" si="5"/>
        <v>36.288000000000004</v>
      </c>
      <c r="P74" s="53"/>
    </row>
    <row r="75" spans="1:16" x14ac:dyDescent="0.25">
      <c r="A75" s="40">
        <v>2188</v>
      </c>
      <c r="B75" s="40" t="s">
        <v>23</v>
      </c>
      <c r="C75" s="16" t="s">
        <v>73</v>
      </c>
      <c r="D75" s="52" t="s">
        <v>900</v>
      </c>
      <c r="E75" s="197">
        <v>743.7</v>
      </c>
      <c r="F75" s="17">
        <f t="shared" si="3"/>
        <v>29.181871689228959</v>
      </c>
      <c r="G75" s="21">
        <f t="shared" si="6"/>
        <v>832.94400000000007</v>
      </c>
      <c r="H75" s="254">
        <v>0.12</v>
      </c>
      <c r="I75" s="46"/>
      <c r="J75" s="18">
        <v>2</v>
      </c>
      <c r="K75" s="46"/>
      <c r="L75" s="19">
        <f t="shared" si="7"/>
        <v>0</v>
      </c>
      <c r="M75" s="23">
        <f t="shared" si="4"/>
        <v>0</v>
      </c>
      <c r="N75" s="19">
        <f t="shared" si="2"/>
        <v>0</v>
      </c>
      <c r="O75" s="19">
        <f t="shared" si="5"/>
        <v>832.94400000000007</v>
      </c>
      <c r="P75" s="53"/>
    </row>
    <row r="76" spans="1:16" x14ac:dyDescent="0.25">
      <c r="A76" s="40">
        <v>2190</v>
      </c>
      <c r="B76" s="40" t="s">
        <v>23</v>
      </c>
      <c r="C76" s="16" t="s">
        <v>1946</v>
      </c>
      <c r="D76" s="52" t="s">
        <v>901</v>
      </c>
      <c r="E76" s="197">
        <v>28.6</v>
      </c>
      <c r="F76" s="17">
        <f t="shared" si="3"/>
        <v>1.1222287620168727</v>
      </c>
      <c r="G76" s="21">
        <f t="shared" si="6"/>
        <v>32.032000000000004</v>
      </c>
      <c r="H76" s="254">
        <v>0.12</v>
      </c>
      <c r="I76" s="46"/>
      <c r="J76" s="18">
        <v>12</v>
      </c>
      <c r="K76" s="46"/>
      <c r="L76" s="19">
        <f t="shared" si="7"/>
        <v>0</v>
      </c>
      <c r="M76" s="23">
        <f t="shared" si="4"/>
        <v>0</v>
      </c>
      <c r="N76" s="19">
        <f t="shared" si="2"/>
        <v>0</v>
      </c>
      <c r="O76" s="19">
        <f t="shared" si="5"/>
        <v>32.032000000000004</v>
      </c>
      <c r="P76" s="53"/>
    </row>
    <row r="77" spans="1:16" x14ac:dyDescent="0.25">
      <c r="A77" s="40">
        <v>2196</v>
      </c>
      <c r="B77" s="40" t="s">
        <v>23</v>
      </c>
      <c r="C77" s="16" t="s">
        <v>74</v>
      </c>
      <c r="D77" s="52" t="s">
        <v>902</v>
      </c>
      <c r="E77" s="197">
        <v>29.6</v>
      </c>
      <c r="F77" s="17">
        <f t="shared" si="3"/>
        <v>1.1614675299195607</v>
      </c>
      <c r="G77" s="21">
        <f t="shared" si="6"/>
        <v>33.152000000000008</v>
      </c>
      <c r="H77" s="254">
        <v>0.12</v>
      </c>
      <c r="I77" s="46"/>
      <c r="J77" s="18">
        <v>12</v>
      </c>
      <c r="K77" s="46"/>
      <c r="L77" s="19">
        <f t="shared" si="7"/>
        <v>0</v>
      </c>
      <c r="M77" s="23">
        <f t="shared" si="4"/>
        <v>0</v>
      </c>
      <c r="N77" s="19">
        <f t="shared" si="2"/>
        <v>0</v>
      </c>
      <c r="O77" s="19">
        <f t="shared" si="5"/>
        <v>33.152000000000008</v>
      </c>
      <c r="P77" s="53"/>
    </row>
    <row r="78" spans="1:16" x14ac:dyDescent="0.25">
      <c r="A78" s="40">
        <v>2198</v>
      </c>
      <c r="B78" s="40" t="s">
        <v>23</v>
      </c>
      <c r="C78" s="16" t="s">
        <v>2101</v>
      </c>
      <c r="D78" s="52" t="s">
        <v>903</v>
      </c>
      <c r="E78" s="197">
        <v>34.700000000000003</v>
      </c>
      <c r="F78" s="17">
        <f t="shared" si="3"/>
        <v>1.3615852462232687</v>
      </c>
      <c r="G78" s="21">
        <f t="shared" si="6"/>
        <v>38.864000000000004</v>
      </c>
      <c r="H78" s="254">
        <v>0.12</v>
      </c>
      <c r="I78" s="46"/>
      <c r="J78" s="18">
        <v>12</v>
      </c>
      <c r="K78" s="46"/>
      <c r="L78" s="19">
        <f t="shared" si="7"/>
        <v>0</v>
      </c>
      <c r="M78" s="23">
        <f t="shared" si="4"/>
        <v>0</v>
      </c>
      <c r="N78" s="19">
        <f t="shared" si="2"/>
        <v>0</v>
      </c>
      <c r="O78" s="19">
        <f t="shared" si="5"/>
        <v>38.864000000000004</v>
      </c>
      <c r="P78" s="53"/>
    </row>
    <row r="79" spans="1:16" x14ac:dyDescent="0.25">
      <c r="A79" s="40">
        <v>2202</v>
      </c>
      <c r="B79" s="40" t="s">
        <v>23</v>
      </c>
      <c r="C79" s="16" t="s">
        <v>75</v>
      </c>
      <c r="D79" s="52" t="s">
        <v>904</v>
      </c>
      <c r="E79" s="197">
        <v>29.6</v>
      </c>
      <c r="F79" s="17">
        <f t="shared" si="3"/>
        <v>1.1614675299195607</v>
      </c>
      <c r="G79" s="21">
        <f t="shared" si="6"/>
        <v>33.152000000000008</v>
      </c>
      <c r="H79" s="254">
        <v>0.12</v>
      </c>
      <c r="I79" s="46"/>
      <c r="J79" s="18">
        <v>12</v>
      </c>
      <c r="K79" s="46"/>
      <c r="L79" s="19">
        <f t="shared" si="7"/>
        <v>0</v>
      </c>
      <c r="M79" s="23">
        <f t="shared" si="4"/>
        <v>0</v>
      </c>
      <c r="N79" s="19">
        <f t="shared" ref="N79:N144" si="8">PRODUCT(G79,SUM(I79,PRODUCT(ABS(K79),J79)))</f>
        <v>0</v>
      </c>
      <c r="O79" s="19">
        <f t="shared" si="5"/>
        <v>33.152000000000008</v>
      </c>
      <c r="P79" s="53"/>
    </row>
    <row r="80" spans="1:16" x14ac:dyDescent="0.25">
      <c r="A80" s="40">
        <v>2204</v>
      </c>
      <c r="B80" s="40" t="s">
        <v>23</v>
      </c>
      <c r="C80" s="16" t="s">
        <v>2100</v>
      </c>
      <c r="D80" s="52">
        <v>4038857116717</v>
      </c>
      <c r="E80" s="197">
        <v>32.6</v>
      </c>
      <c r="F80" s="17">
        <f t="shared" si="3"/>
        <v>1.2791838336276242</v>
      </c>
      <c r="G80" s="21">
        <f t="shared" si="6"/>
        <v>36.512000000000008</v>
      </c>
      <c r="H80" s="254">
        <v>0.12</v>
      </c>
      <c r="I80" s="46"/>
      <c r="J80" s="18">
        <v>12</v>
      </c>
      <c r="K80" s="46"/>
      <c r="L80" s="19">
        <f t="shared" si="7"/>
        <v>0</v>
      </c>
      <c r="M80" s="23">
        <f t="shared" si="4"/>
        <v>0</v>
      </c>
      <c r="N80" s="19">
        <f t="shared" si="8"/>
        <v>0</v>
      </c>
      <c r="O80" s="19">
        <f t="shared" si="5"/>
        <v>36.512000000000008</v>
      </c>
      <c r="P80" s="53"/>
    </row>
    <row r="81" spans="1:16" x14ac:dyDescent="0.25">
      <c r="A81" s="40">
        <v>2206</v>
      </c>
      <c r="B81" s="40" t="s">
        <v>23</v>
      </c>
      <c r="C81" s="16" t="s">
        <v>2108</v>
      </c>
      <c r="D81" s="52">
        <v>4038857116717</v>
      </c>
      <c r="E81" s="197">
        <v>32.6</v>
      </c>
      <c r="F81" s="17">
        <f t="shared" si="3"/>
        <v>1.2791838336276242</v>
      </c>
      <c r="G81" s="21">
        <f t="shared" si="6"/>
        <v>36.512000000000008</v>
      </c>
      <c r="H81" s="254">
        <v>0.12</v>
      </c>
      <c r="I81" s="46"/>
      <c r="J81" s="18">
        <v>12</v>
      </c>
      <c r="K81" s="46"/>
      <c r="L81" s="19">
        <f t="shared" si="7"/>
        <v>0</v>
      </c>
      <c r="M81" s="23">
        <f t="shared" si="4"/>
        <v>0</v>
      </c>
      <c r="N81" s="19">
        <f t="shared" si="8"/>
        <v>0</v>
      </c>
      <c r="O81" s="19">
        <f t="shared" si="5"/>
        <v>36.512000000000008</v>
      </c>
      <c r="P81" s="53"/>
    </row>
    <row r="82" spans="1:16" x14ac:dyDescent="0.25">
      <c r="A82" s="40">
        <v>2208</v>
      </c>
      <c r="B82" s="40" t="s">
        <v>23</v>
      </c>
      <c r="C82" s="16" t="s">
        <v>76</v>
      </c>
      <c r="D82" s="52" t="s">
        <v>905</v>
      </c>
      <c r="E82" s="197">
        <v>29.2</v>
      </c>
      <c r="F82" s="17">
        <f t="shared" ref="F82:F146" si="9">E82/$E$3</f>
        <v>1.1457720227584853</v>
      </c>
      <c r="G82" s="21">
        <f t="shared" si="6"/>
        <v>32.704000000000001</v>
      </c>
      <c r="H82" s="254">
        <v>0.12</v>
      </c>
      <c r="I82" s="46"/>
      <c r="J82" s="18">
        <v>12</v>
      </c>
      <c r="K82" s="46"/>
      <c r="L82" s="19">
        <f t="shared" si="7"/>
        <v>0</v>
      </c>
      <c r="M82" s="23">
        <f t="shared" ref="M82:M146" si="10">L82/$E$3</f>
        <v>0</v>
      </c>
      <c r="N82" s="19">
        <f t="shared" si="8"/>
        <v>0</v>
      </c>
      <c r="O82" s="19">
        <f t="shared" ref="O82:O146" si="11">PRODUCT(G82,(1+$P$6/100))</f>
        <v>32.704000000000001</v>
      </c>
      <c r="P82" s="53"/>
    </row>
    <row r="83" spans="1:16" x14ac:dyDescent="0.25">
      <c r="A83" s="40">
        <v>2216</v>
      </c>
      <c r="B83" s="40" t="s">
        <v>23</v>
      </c>
      <c r="C83" s="16" t="s">
        <v>77</v>
      </c>
      <c r="D83" s="52" t="s">
        <v>906</v>
      </c>
      <c r="E83" s="197">
        <v>31.6</v>
      </c>
      <c r="F83" s="17">
        <f t="shared" si="9"/>
        <v>1.2399450657249362</v>
      </c>
      <c r="G83" s="21">
        <f t="shared" si="6"/>
        <v>35.392000000000003</v>
      </c>
      <c r="H83" s="254">
        <v>0.12</v>
      </c>
      <c r="I83" s="46"/>
      <c r="J83" s="18">
        <v>12</v>
      </c>
      <c r="K83" s="46"/>
      <c r="L83" s="19">
        <f t="shared" si="7"/>
        <v>0</v>
      </c>
      <c r="M83" s="23">
        <f t="shared" si="10"/>
        <v>0</v>
      </c>
      <c r="N83" s="19">
        <f t="shared" si="8"/>
        <v>0</v>
      </c>
      <c r="O83" s="19">
        <f t="shared" si="11"/>
        <v>35.392000000000003</v>
      </c>
      <c r="P83" s="53"/>
    </row>
    <row r="84" spans="1:16" x14ac:dyDescent="0.25">
      <c r="A84" s="40">
        <v>2222</v>
      </c>
      <c r="B84" s="40" t="s">
        <v>23</v>
      </c>
      <c r="C84" s="16" t="s">
        <v>78</v>
      </c>
      <c r="D84" s="52" t="s">
        <v>907</v>
      </c>
      <c r="E84" s="197">
        <v>29.6</v>
      </c>
      <c r="F84" s="17">
        <f t="shared" si="9"/>
        <v>1.1614675299195607</v>
      </c>
      <c r="G84" s="21">
        <f t="shared" si="6"/>
        <v>33.152000000000008</v>
      </c>
      <c r="H84" s="254">
        <v>0.12</v>
      </c>
      <c r="I84" s="46"/>
      <c r="J84" s="18">
        <v>12</v>
      </c>
      <c r="K84" s="46"/>
      <c r="L84" s="19">
        <f t="shared" si="7"/>
        <v>0</v>
      </c>
      <c r="M84" s="23">
        <f t="shared" si="10"/>
        <v>0</v>
      </c>
      <c r="N84" s="19">
        <f t="shared" si="8"/>
        <v>0</v>
      </c>
      <c r="O84" s="19">
        <f t="shared" si="11"/>
        <v>33.152000000000008</v>
      </c>
      <c r="P84" s="53"/>
    </row>
    <row r="85" spans="1:16" x14ac:dyDescent="0.25">
      <c r="A85" s="40">
        <v>2230</v>
      </c>
      <c r="B85" s="40" t="s">
        <v>23</v>
      </c>
      <c r="C85" s="16" t="s">
        <v>1947</v>
      </c>
      <c r="D85" s="52" t="s">
        <v>908</v>
      </c>
      <c r="E85" s="197">
        <v>29.2</v>
      </c>
      <c r="F85" s="17">
        <f t="shared" si="9"/>
        <v>1.1457720227584853</v>
      </c>
      <c r="G85" s="21">
        <f t="shared" si="6"/>
        <v>32.704000000000001</v>
      </c>
      <c r="H85" s="254">
        <v>0.12</v>
      </c>
      <c r="I85" s="46"/>
      <c r="J85" s="18">
        <v>12</v>
      </c>
      <c r="K85" s="46"/>
      <c r="L85" s="19">
        <f t="shared" si="7"/>
        <v>0</v>
      </c>
      <c r="M85" s="23">
        <f t="shared" si="10"/>
        <v>0</v>
      </c>
      <c r="N85" s="19">
        <f t="shared" si="8"/>
        <v>0</v>
      </c>
      <c r="O85" s="19">
        <f t="shared" si="11"/>
        <v>32.704000000000001</v>
      </c>
      <c r="P85" s="53"/>
    </row>
    <row r="86" spans="1:16" x14ac:dyDescent="0.25">
      <c r="A86" s="40">
        <v>2240</v>
      </c>
      <c r="B86" s="40" t="s">
        <v>79</v>
      </c>
      <c r="C86" s="16" t="s">
        <v>1948</v>
      </c>
      <c r="D86" s="52" t="s">
        <v>909</v>
      </c>
      <c r="E86" s="197">
        <v>41.1</v>
      </c>
      <c r="F86" s="17">
        <f t="shared" si="9"/>
        <v>1.6127133608004709</v>
      </c>
      <c r="G86" s="21">
        <f t="shared" si="6"/>
        <v>46.032000000000004</v>
      </c>
      <c r="H86" s="254">
        <v>0.12</v>
      </c>
      <c r="I86" s="46"/>
      <c r="J86" s="18">
        <v>12</v>
      </c>
      <c r="K86" s="46"/>
      <c r="L86" s="19">
        <f t="shared" si="7"/>
        <v>0</v>
      </c>
      <c r="M86" s="23">
        <f t="shared" si="10"/>
        <v>0</v>
      </c>
      <c r="N86" s="19">
        <f t="shared" si="8"/>
        <v>0</v>
      </c>
      <c r="O86" s="19">
        <f t="shared" si="11"/>
        <v>46.032000000000004</v>
      </c>
      <c r="P86" s="53"/>
    </row>
    <row r="87" spans="1:16" x14ac:dyDescent="0.25">
      <c r="A87" s="40">
        <v>2244</v>
      </c>
      <c r="B87" s="40" t="s">
        <v>23</v>
      </c>
      <c r="C87" s="16" t="s">
        <v>80</v>
      </c>
      <c r="D87" s="52" t="s">
        <v>910</v>
      </c>
      <c r="E87" s="197">
        <v>1106.3</v>
      </c>
      <c r="F87" s="17">
        <f t="shared" si="9"/>
        <v>43.409848930743571</v>
      </c>
      <c r="G87" s="21">
        <f t="shared" si="6"/>
        <v>1239.056</v>
      </c>
      <c r="H87" s="254">
        <v>0.12</v>
      </c>
      <c r="I87" s="46"/>
      <c r="J87" s="18">
        <v>2</v>
      </c>
      <c r="K87" s="46"/>
      <c r="L87" s="19">
        <f t="shared" si="7"/>
        <v>0</v>
      </c>
      <c r="M87" s="23">
        <f t="shared" si="10"/>
        <v>0</v>
      </c>
      <c r="N87" s="19">
        <f t="shared" si="8"/>
        <v>0</v>
      </c>
      <c r="O87" s="19">
        <f t="shared" si="11"/>
        <v>1239.056</v>
      </c>
      <c r="P87" s="53"/>
    </row>
    <row r="88" spans="1:16" x14ac:dyDescent="0.25">
      <c r="A88" s="40">
        <v>2250</v>
      </c>
      <c r="B88" s="40" t="s">
        <v>23</v>
      </c>
      <c r="C88" s="16" t="s">
        <v>81</v>
      </c>
      <c r="D88" s="52" t="s">
        <v>911</v>
      </c>
      <c r="E88" s="197">
        <v>31.6</v>
      </c>
      <c r="F88" s="17">
        <f t="shared" si="9"/>
        <v>1.2399450657249362</v>
      </c>
      <c r="G88" s="21">
        <f t="shared" si="6"/>
        <v>35.392000000000003</v>
      </c>
      <c r="H88" s="254">
        <v>0.12</v>
      </c>
      <c r="I88" s="46"/>
      <c r="J88" s="18">
        <v>12</v>
      </c>
      <c r="K88" s="46"/>
      <c r="L88" s="19">
        <f t="shared" si="7"/>
        <v>0</v>
      </c>
      <c r="M88" s="23">
        <f t="shared" si="10"/>
        <v>0</v>
      </c>
      <c r="N88" s="19">
        <f t="shared" si="8"/>
        <v>0</v>
      </c>
      <c r="O88" s="19">
        <f t="shared" si="11"/>
        <v>35.392000000000003</v>
      </c>
      <c r="P88" s="53"/>
    </row>
    <row r="89" spans="1:16" x14ac:dyDescent="0.25">
      <c r="A89" s="40">
        <v>2260</v>
      </c>
      <c r="B89" s="40" t="s">
        <v>23</v>
      </c>
      <c r="C89" s="16" t="s">
        <v>82</v>
      </c>
      <c r="D89" s="52" t="s">
        <v>912</v>
      </c>
      <c r="E89" s="197">
        <v>34.799999999999997</v>
      </c>
      <c r="F89" s="17">
        <f t="shared" si="9"/>
        <v>1.3655091230135372</v>
      </c>
      <c r="G89" s="21">
        <f t="shared" si="6"/>
        <v>38.975999999999999</v>
      </c>
      <c r="H89" s="254">
        <v>0.12</v>
      </c>
      <c r="I89" s="46"/>
      <c r="J89" s="18">
        <v>8</v>
      </c>
      <c r="K89" s="46"/>
      <c r="L89" s="19">
        <f t="shared" si="7"/>
        <v>0</v>
      </c>
      <c r="M89" s="23">
        <f t="shared" si="10"/>
        <v>0</v>
      </c>
      <c r="N89" s="19">
        <f t="shared" si="8"/>
        <v>0</v>
      </c>
      <c r="O89" s="19">
        <f t="shared" si="11"/>
        <v>38.975999999999999</v>
      </c>
      <c r="P89" s="53"/>
    </row>
    <row r="90" spans="1:16" x14ac:dyDescent="0.25">
      <c r="A90" s="40">
        <v>2264</v>
      </c>
      <c r="B90" s="40" t="s">
        <v>23</v>
      </c>
      <c r="C90" s="16" t="s">
        <v>83</v>
      </c>
      <c r="D90" s="52" t="s">
        <v>913</v>
      </c>
      <c r="E90" s="197">
        <v>31.7</v>
      </c>
      <c r="F90" s="17">
        <f t="shared" si="9"/>
        <v>1.243868942515205</v>
      </c>
      <c r="G90" s="21">
        <f t="shared" si="6"/>
        <v>35.504000000000005</v>
      </c>
      <c r="H90" s="254">
        <v>0.12</v>
      </c>
      <c r="I90" s="46"/>
      <c r="J90" s="18">
        <v>8</v>
      </c>
      <c r="K90" s="46"/>
      <c r="L90" s="19">
        <f t="shared" si="7"/>
        <v>0</v>
      </c>
      <c r="M90" s="23">
        <f t="shared" si="10"/>
        <v>0</v>
      </c>
      <c r="N90" s="19">
        <f t="shared" si="8"/>
        <v>0</v>
      </c>
      <c r="O90" s="19">
        <f t="shared" si="11"/>
        <v>35.504000000000005</v>
      </c>
      <c r="P90" s="53"/>
    </row>
    <row r="91" spans="1:16" x14ac:dyDescent="0.25">
      <c r="A91" s="40">
        <v>2422</v>
      </c>
      <c r="B91" s="40" t="s">
        <v>23</v>
      </c>
      <c r="C91" s="16" t="s">
        <v>84</v>
      </c>
      <c r="D91" s="52" t="s">
        <v>914</v>
      </c>
      <c r="E91" s="197">
        <v>104.4</v>
      </c>
      <c r="F91" s="17">
        <f t="shared" si="9"/>
        <v>4.0965273690406123</v>
      </c>
      <c r="G91" s="21">
        <f t="shared" si="6"/>
        <v>116.92800000000001</v>
      </c>
      <c r="H91" s="254">
        <v>0.12</v>
      </c>
      <c r="I91" s="46"/>
      <c r="J91" s="18">
        <v>8</v>
      </c>
      <c r="K91" s="46"/>
      <c r="L91" s="19">
        <f t="shared" si="7"/>
        <v>0</v>
      </c>
      <c r="M91" s="23">
        <f t="shared" si="10"/>
        <v>0</v>
      </c>
      <c r="N91" s="19">
        <f t="shared" si="8"/>
        <v>0</v>
      </c>
      <c r="O91" s="19">
        <f t="shared" si="11"/>
        <v>116.92800000000001</v>
      </c>
      <c r="P91" s="53"/>
    </row>
    <row r="92" spans="1:16" x14ac:dyDescent="0.25">
      <c r="A92" s="40">
        <v>2480</v>
      </c>
      <c r="B92" s="40" t="s">
        <v>23</v>
      </c>
      <c r="C92" s="16" t="s">
        <v>85</v>
      </c>
      <c r="D92" s="52" t="s">
        <v>915</v>
      </c>
      <c r="E92" s="197">
        <v>24.8</v>
      </c>
      <c r="F92" s="17">
        <f t="shared" si="9"/>
        <v>0.9731214439866589</v>
      </c>
      <c r="G92" s="21">
        <f t="shared" si="6"/>
        <v>27.776000000000003</v>
      </c>
      <c r="H92" s="254">
        <v>0.12</v>
      </c>
      <c r="I92" s="46"/>
      <c r="J92" s="18">
        <v>15</v>
      </c>
      <c r="K92" s="46"/>
      <c r="L92" s="19">
        <f t="shared" si="7"/>
        <v>0</v>
      </c>
      <c r="M92" s="23">
        <f t="shared" si="10"/>
        <v>0</v>
      </c>
      <c r="N92" s="19">
        <f t="shared" si="8"/>
        <v>0</v>
      </c>
      <c r="O92" s="19">
        <f t="shared" si="11"/>
        <v>27.776000000000003</v>
      </c>
      <c r="P92" s="53"/>
    </row>
    <row r="93" spans="1:16" x14ac:dyDescent="0.25">
      <c r="A93" s="40">
        <v>2481</v>
      </c>
      <c r="B93" s="40" t="s">
        <v>23</v>
      </c>
      <c r="C93" s="16" t="s">
        <v>86</v>
      </c>
      <c r="D93" s="52" t="s">
        <v>916</v>
      </c>
      <c r="E93" s="197">
        <v>26.4</v>
      </c>
      <c r="F93" s="17">
        <f t="shared" si="9"/>
        <v>1.0359034726309593</v>
      </c>
      <c r="G93" s="21">
        <f t="shared" si="6"/>
        <v>29.568000000000001</v>
      </c>
      <c r="H93" s="254">
        <v>0.12</v>
      </c>
      <c r="I93" s="46"/>
      <c r="J93" s="18">
        <v>15</v>
      </c>
      <c r="K93" s="46"/>
      <c r="L93" s="19">
        <f t="shared" si="7"/>
        <v>0</v>
      </c>
      <c r="M93" s="23">
        <f t="shared" si="10"/>
        <v>0</v>
      </c>
      <c r="N93" s="19">
        <f t="shared" si="8"/>
        <v>0</v>
      </c>
      <c r="O93" s="19">
        <f t="shared" si="11"/>
        <v>29.568000000000001</v>
      </c>
      <c r="P93" s="53"/>
    </row>
    <row r="94" spans="1:16" x14ac:dyDescent="0.25">
      <c r="A94" s="40">
        <v>2482</v>
      </c>
      <c r="B94" s="40" t="s">
        <v>23</v>
      </c>
      <c r="C94" s="16" t="s">
        <v>87</v>
      </c>
      <c r="D94" s="52" t="s">
        <v>917</v>
      </c>
      <c r="E94" s="197">
        <v>28.1</v>
      </c>
      <c r="F94" s="17">
        <f t="shared" si="9"/>
        <v>1.1026093780655288</v>
      </c>
      <c r="G94" s="21">
        <f t="shared" si="6"/>
        <v>31.472000000000005</v>
      </c>
      <c r="H94" s="254">
        <v>0.12</v>
      </c>
      <c r="I94" s="46"/>
      <c r="J94" s="18">
        <v>15</v>
      </c>
      <c r="K94" s="46"/>
      <c r="L94" s="19">
        <f t="shared" si="7"/>
        <v>0</v>
      </c>
      <c r="M94" s="23">
        <f t="shared" si="10"/>
        <v>0</v>
      </c>
      <c r="N94" s="19">
        <f t="shared" si="8"/>
        <v>0</v>
      </c>
      <c r="O94" s="19">
        <f t="shared" si="11"/>
        <v>31.472000000000005</v>
      </c>
      <c r="P94" s="53"/>
    </row>
    <row r="95" spans="1:16" x14ac:dyDescent="0.25">
      <c r="A95" s="40">
        <v>2483</v>
      </c>
      <c r="B95" s="40" t="s">
        <v>23</v>
      </c>
      <c r="C95" s="16" t="s">
        <v>88</v>
      </c>
      <c r="D95" s="52" t="s">
        <v>918</v>
      </c>
      <c r="E95" s="197">
        <v>25.6</v>
      </c>
      <c r="F95" s="17">
        <f t="shared" si="9"/>
        <v>1.0045124583088092</v>
      </c>
      <c r="G95" s="21">
        <f t="shared" si="6"/>
        <v>28.672000000000004</v>
      </c>
      <c r="H95" s="254">
        <v>0.12</v>
      </c>
      <c r="I95" s="46"/>
      <c r="J95" s="18">
        <v>15</v>
      </c>
      <c r="K95" s="46"/>
      <c r="L95" s="19">
        <f t="shared" si="7"/>
        <v>0</v>
      </c>
      <c r="M95" s="23">
        <f t="shared" si="10"/>
        <v>0</v>
      </c>
      <c r="N95" s="19">
        <f t="shared" si="8"/>
        <v>0</v>
      </c>
      <c r="O95" s="19">
        <f t="shared" si="11"/>
        <v>28.672000000000004</v>
      </c>
      <c r="P95" s="53"/>
    </row>
    <row r="96" spans="1:16" x14ac:dyDescent="0.25">
      <c r="A96" s="40">
        <v>2484</v>
      </c>
      <c r="B96" s="40" t="s">
        <v>23</v>
      </c>
      <c r="C96" s="16" t="s">
        <v>89</v>
      </c>
      <c r="D96" s="52" t="s">
        <v>919</v>
      </c>
      <c r="E96" s="197">
        <v>24.8</v>
      </c>
      <c r="F96" s="17">
        <f t="shared" si="9"/>
        <v>0.9731214439866589</v>
      </c>
      <c r="G96" s="21">
        <f t="shared" si="6"/>
        <v>27.776000000000003</v>
      </c>
      <c r="H96" s="254">
        <v>0.12</v>
      </c>
      <c r="I96" s="46"/>
      <c r="J96" s="18">
        <v>15</v>
      </c>
      <c r="K96" s="46"/>
      <c r="L96" s="19">
        <f t="shared" si="7"/>
        <v>0</v>
      </c>
      <c r="M96" s="23">
        <f t="shared" si="10"/>
        <v>0</v>
      </c>
      <c r="N96" s="19">
        <f t="shared" si="8"/>
        <v>0</v>
      </c>
      <c r="O96" s="19">
        <f t="shared" si="11"/>
        <v>27.776000000000003</v>
      </c>
      <c r="P96" s="53"/>
    </row>
    <row r="97" spans="1:16" x14ac:dyDescent="0.25">
      <c r="A97" s="40">
        <v>2500</v>
      </c>
      <c r="B97" s="40" t="s">
        <v>23</v>
      </c>
      <c r="C97" s="16" t="s">
        <v>90</v>
      </c>
      <c r="D97" s="52" t="s">
        <v>920</v>
      </c>
      <c r="E97" s="197">
        <v>15.4</v>
      </c>
      <c r="F97" s="17">
        <f t="shared" si="9"/>
        <v>0.60427702570139297</v>
      </c>
      <c r="G97" s="21">
        <f t="shared" si="6"/>
        <v>17.248000000000001</v>
      </c>
      <c r="H97" s="254">
        <v>0.12</v>
      </c>
      <c r="I97" s="46"/>
      <c r="J97" s="18">
        <v>25</v>
      </c>
      <c r="K97" s="46"/>
      <c r="L97" s="19">
        <f t="shared" si="7"/>
        <v>0</v>
      </c>
      <c r="M97" s="23">
        <f t="shared" si="10"/>
        <v>0</v>
      </c>
      <c r="N97" s="19">
        <f t="shared" si="8"/>
        <v>0</v>
      </c>
      <c r="O97" s="19">
        <f t="shared" si="11"/>
        <v>17.248000000000001</v>
      </c>
      <c r="P97" s="53"/>
    </row>
    <row r="98" spans="1:16" x14ac:dyDescent="0.25">
      <c r="A98" s="40">
        <v>2501</v>
      </c>
      <c r="B98" s="40" t="s">
        <v>23</v>
      </c>
      <c r="C98" s="16" t="s">
        <v>91</v>
      </c>
      <c r="D98" s="52" t="s">
        <v>921</v>
      </c>
      <c r="E98" s="197">
        <v>15.4</v>
      </c>
      <c r="F98" s="17">
        <f t="shared" si="9"/>
        <v>0.60427702570139297</v>
      </c>
      <c r="G98" s="21">
        <f t="shared" si="6"/>
        <v>17.248000000000001</v>
      </c>
      <c r="H98" s="254">
        <v>0.12</v>
      </c>
      <c r="I98" s="46"/>
      <c r="J98" s="18">
        <v>25</v>
      </c>
      <c r="K98" s="46"/>
      <c r="L98" s="19">
        <f t="shared" si="7"/>
        <v>0</v>
      </c>
      <c r="M98" s="23">
        <f t="shared" si="10"/>
        <v>0</v>
      </c>
      <c r="N98" s="19">
        <f t="shared" si="8"/>
        <v>0</v>
      </c>
      <c r="O98" s="19">
        <f t="shared" si="11"/>
        <v>17.248000000000001</v>
      </c>
      <c r="P98" s="53"/>
    </row>
    <row r="99" spans="1:16" x14ac:dyDescent="0.25">
      <c r="A99" s="40">
        <v>2502</v>
      </c>
      <c r="B99" s="40" t="s">
        <v>23</v>
      </c>
      <c r="C99" s="16" t="s">
        <v>92</v>
      </c>
      <c r="D99" s="52" t="s">
        <v>922</v>
      </c>
      <c r="E99" s="197">
        <v>15.4</v>
      </c>
      <c r="F99" s="17">
        <f t="shared" si="9"/>
        <v>0.60427702570139297</v>
      </c>
      <c r="G99" s="21">
        <f t="shared" si="6"/>
        <v>17.248000000000001</v>
      </c>
      <c r="H99" s="254">
        <v>0.12</v>
      </c>
      <c r="I99" s="46"/>
      <c r="J99" s="18">
        <v>25</v>
      </c>
      <c r="K99" s="46"/>
      <c r="L99" s="19">
        <f t="shared" si="7"/>
        <v>0</v>
      </c>
      <c r="M99" s="23">
        <f t="shared" si="10"/>
        <v>0</v>
      </c>
      <c r="N99" s="19">
        <f t="shared" si="8"/>
        <v>0</v>
      </c>
      <c r="O99" s="19">
        <f t="shared" si="11"/>
        <v>17.248000000000001</v>
      </c>
      <c r="P99" s="53"/>
    </row>
    <row r="100" spans="1:16" x14ac:dyDescent="0.25">
      <c r="A100" s="40">
        <v>2503</v>
      </c>
      <c r="B100" s="40" t="s">
        <v>23</v>
      </c>
      <c r="C100" s="16" t="s">
        <v>93</v>
      </c>
      <c r="D100" s="52" t="s">
        <v>923</v>
      </c>
      <c r="E100" s="17">
        <v>15.4</v>
      </c>
      <c r="F100" s="17">
        <f t="shared" si="9"/>
        <v>0.60427702570139297</v>
      </c>
      <c r="G100" s="21">
        <f t="shared" si="6"/>
        <v>17.248000000000001</v>
      </c>
      <c r="H100" s="254">
        <v>0.12</v>
      </c>
      <c r="I100" s="46"/>
      <c r="J100" s="18">
        <v>25</v>
      </c>
      <c r="K100" s="46"/>
      <c r="L100" s="19">
        <f t="shared" si="7"/>
        <v>0</v>
      </c>
      <c r="M100" s="23">
        <f t="shared" si="10"/>
        <v>0</v>
      </c>
      <c r="N100" s="19">
        <f t="shared" si="8"/>
        <v>0</v>
      </c>
      <c r="O100" s="19">
        <f t="shared" si="11"/>
        <v>17.248000000000001</v>
      </c>
      <c r="P100" s="53"/>
    </row>
    <row r="101" spans="1:16" x14ac:dyDescent="0.25">
      <c r="A101" s="40">
        <v>2504</v>
      </c>
      <c r="B101" s="40" t="s">
        <v>79</v>
      </c>
      <c r="C101" s="16" t="s">
        <v>94</v>
      </c>
      <c r="D101" s="52" t="s">
        <v>924</v>
      </c>
      <c r="E101" s="17">
        <v>15.4</v>
      </c>
      <c r="F101" s="17">
        <f t="shared" si="9"/>
        <v>0.60427702570139297</v>
      </c>
      <c r="G101" s="21">
        <f t="shared" si="6"/>
        <v>17.248000000000001</v>
      </c>
      <c r="H101" s="254">
        <v>0.12</v>
      </c>
      <c r="I101" s="46"/>
      <c r="J101" s="18">
        <v>25</v>
      </c>
      <c r="K101" s="46"/>
      <c r="L101" s="19">
        <f t="shared" si="7"/>
        <v>0</v>
      </c>
      <c r="M101" s="23">
        <f t="shared" si="10"/>
        <v>0</v>
      </c>
      <c r="N101" s="19">
        <f t="shared" si="8"/>
        <v>0</v>
      </c>
      <c r="O101" s="19">
        <f t="shared" si="11"/>
        <v>17.248000000000001</v>
      </c>
      <c r="P101" s="53"/>
    </row>
    <row r="102" spans="1:16" x14ac:dyDescent="0.25">
      <c r="A102" s="40">
        <v>2507</v>
      </c>
      <c r="B102" s="40" t="s">
        <v>23</v>
      </c>
      <c r="C102" s="16" t="s">
        <v>95</v>
      </c>
      <c r="D102" s="52" t="s">
        <v>925</v>
      </c>
      <c r="E102" s="17">
        <v>15.4</v>
      </c>
      <c r="F102" s="17">
        <f t="shared" si="9"/>
        <v>0.60427702570139297</v>
      </c>
      <c r="G102" s="21">
        <f t="shared" si="6"/>
        <v>17.248000000000001</v>
      </c>
      <c r="H102" s="254">
        <v>0.12</v>
      </c>
      <c r="I102" s="46"/>
      <c r="J102" s="18">
        <v>25</v>
      </c>
      <c r="K102" s="46"/>
      <c r="L102" s="19">
        <f t="shared" si="7"/>
        <v>0</v>
      </c>
      <c r="M102" s="23">
        <f t="shared" si="10"/>
        <v>0</v>
      </c>
      <c r="N102" s="19">
        <f t="shared" si="8"/>
        <v>0</v>
      </c>
      <c r="O102" s="19">
        <f t="shared" si="11"/>
        <v>17.248000000000001</v>
      </c>
      <c r="P102" s="53"/>
    </row>
    <row r="103" spans="1:16" x14ac:dyDescent="0.25">
      <c r="A103" s="40">
        <v>2508</v>
      </c>
      <c r="B103" s="40" t="s">
        <v>23</v>
      </c>
      <c r="C103" s="16" t="s">
        <v>96</v>
      </c>
      <c r="D103" s="52" t="s">
        <v>926</v>
      </c>
      <c r="E103" s="197">
        <v>15.4</v>
      </c>
      <c r="F103" s="17">
        <f t="shared" si="9"/>
        <v>0.60427702570139297</v>
      </c>
      <c r="G103" s="21">
        <f t="shared" si="6"/>
        <v>17.248000000000001</v>
      </c>
      <c r="H103" s="254">
        <v>0.12</v>
      </c>
      <c r="I103" s="46"/>
      <c r="J103" s="18">
        <v>25</v>
      </c>
      <c r="K103" s="46"/>
      <c r="L103" s="19">
        <f t="shared" si="7"/>
        <v>0</v>
      </c>
      <c r="M103" s="23">
        <f t="shared" si="10"/>
        <v>0</v>
      </c>
      <c r="N103" s="19">
        <f t="shared" si="8"/>
        <v>0</v>
      </c>
      <c r="O103" s="19">
        <f t="shared" si="11"/>
        <v>17.248000000000001</v>
      </c>
      <c r="P103" s="53"/>
    </row>
    <row r="104" spans="1:16" x14ac:dyDescent="0.25">
      <c r="A104" s="40">
        <v>2520</v>
      </c>
      <c r="B104" s="40" t="s">
        <v>23</v>
      </c>
      <c r="C104" s="16" t="s">
        <v>97</v>
      </c>
      <c r="D104" s="52" t="s">
        <v>927</v>
      </c>
      <c r="E104" s="197">
        <v>15.4</v>
      </c>
      <c r="F104" s="17">
        <f t="shared" si="9"/>
        <v>0.60427702570139297</v>
      </c>
      <c r="G104" s="21">
        <f t="shared" si="6"/>
        <v>17.248000000000001</v>
      </c>
      <c r="H104" s="254">
        <v>0.12</v>
      </c>
      <c r="I104" s="46"/>
      <c r="J104" s="18">
        <v>25</v>
      </c>
      <c r="K104" s="46"/>
      <c r="L104" s="19">
        <f t="shared" si="7"/>
        <v>0</v>
      </c>
      <c r="M104" s="23">
        <f t="shared" si="10"/>
        <v>0</v>
      </c>
      <c r="N104" s="19">
        <f t="shared" si="8"/>
        <v>0</v>
      </c>
      <c r="O104" s="19">
        <f t="shared" si="11"/>
        <v>17.248000000000001</v>
      </c>
      <c r="P104" s="53"/>
    </row>
    <row r="105" spans="1:16" x14ac:dyDescent="0.25">
      <c r="A105" s="40">
        <v>2524</v>
      </c>
      <c r="B105" s="40" t="s">
        <v>23</v>
      </c>
      <c r="C105" s="16" t="s">
        <v>98</v>
      </c>
      <c r="D105" s="52" t="s">
        <v>928</v>
      </c>
      <c r="E105" s="197">
        <v>15.4</v>
      </c>
      <c r="F105" s="17">
        <f t="shared" si="9"/>
        <v>0.60427702570139297</v>
      </c>
      <c r="G105" s="21">
        <f t="shared" si="6"/>
        <v>17.248000000000001</v>
      </c>
      <c r="H105" s="254">
        <v>0.12</v>
      </c>
      <c r="I105" s="46"/>
      <c r="J105" s="18">
        <v>25</v>
      </c>
      <c r="K105" s="46"/>
      <c r="L105" s="19">
        <f t="shared" si="7"/>
        <v>0</v>
      </c>
      <c r="M105" s="23">
        <f t="shared" si="10"/>
        <v>0</v>
      </c>
      <c r="N105" s="19">
        <f t="shared" si="8"/>
        <v>0</v>
      </c>
      <c r="O105" s="19">
        <f t="shared" si="11"/>
        <v>17.248000000000001</v>
      </c>
      <c r="P105" s="53"/>
    </row>
    <row r="106" spans="1:16" x14ac:dyDescent="0.25">
      <c r="A106" s="40">
        <v>2780</v>
      </c>
      <c r="B106" s="40" t="s">
        <v>23</v>
      </c>
      <c r="C106" s="16" t="s">
        <v>99</v>
      </c>
      <c r="D106" s="52" t="s">
        <v>929</v>
      </c>
      <c r="E106" s="197">
        <v>68.8</v>
      </c>
      <c r="F106" s="17">
        <f t="shared" si="9"/>
        <v>2.6996272317049246</v>
      </c>
      <c r="G106" s="21">
        <f t="shared" si="6"/>
        <v>77.055999999999997</v>
      </c>
      <c r="H106" s="254">
        <v>0.12</v>
      </c>
      <c r="I106" s="46"/>
      <c r="J106" s="18">
        <v>8</v>
      </c>
      <c r="K106" s="46"/>
      <c r="L106" s="19">
        <f t="shared" si="7"/>
        <v>0</v>
      </c>
      <c r="M106" s="23">
        <f t="shared" si="10"/>
        <v>0</v>
      </c>
      <c r="N106" s="19">
        <f t="shared" si="8"/>
        <v>0</v>
      </c>
      <c r="O106" s="19">
        <f t="shared" si="11"/>
        <v>77.055999999999997</v>
      </c>
      <c r="P106" s="53"/>
    </row>
    <row r="107" spans="1:16" x14ac:dyDescent="0.25">
      <c r="A107" s="40">
        <v>2794</v>
      </c>
      <c r="B107" s="40" t="s">
        <v>23</v>
      </c>
      <c r="C107" s="16" t="s">
        <v>112</v>
      </c>
      <c r="D107" s="52" t="s">
        <v>930</v>
      </c>
      <c r="E107" s="197">
        <v>56.4</v>
      </c>
      <c r="F107" s="17">
        <f t="shared" si="9"/>
        <v>2.2130665097115951</v>
      </c>
      <c r="G107" s="21">
        <f t="shared" si="6"/>
        <v>63.168000000000006</v>
      </c>
      <c r="H107" s="254">
        <v>0.12</v>
      </c>
      <c r="I107" s="46"/>
      <c r="J107" s="18">
        <v>6</v>
      </c>
      <c r="K107" s="46"/>
      <c r="L107" s="19">
        <f t="shared" si="7"/>
        <v>0</v>
      </c>
      <c r="M107" s="23">
        <f t="shared" si="10"/>
        <v>0</v>
      </c>
      <c r="N107" s="19">
        <f t="shared" si="8"/>
        <v>0</v>
      </c>
      <c r="O107" s="19">
        <f t="shared" si="11"/>
        <v>63.168000000000006</v>
      </c>
      <c r="P107" s="53"/>
    </row>
    <row r="108" spans="1:16" x14ac:dyDescent="0.25">
      <c r="A108" s="40">
        <v>2797</v>
      </c>
      <c r="B108" s="40" t="s">
        <v>23</v>
      </c>
      <c r="C108" s="16" t="s">
        <v>113</v>
      </c>
      <c r="D108" s="52" t="s">
        <v>931</v>
      </c>
      <c r="E108" s="197">
        <v>56.4</v>
      </c>
      <c r="F108" s="17">
        <f t="shared" si="9"/>
        <v>2.2130665097115951</v>
      </c>
      <c r="G108" s="21">
        <f t="shared" si="6"/>
        <v>63.168000000000006</v>
      </c>
      <c r="H108" s="254">
        <v>0.12</v>
      </c>
      <c r="I108" s="46"/>
      <c r="J108" s="18">
        <v>6</v>
      </c>
      <c r="K108" s="46"/>
      <c r="L108" s="19">
        <f t="shared" si="7"/>
        <v>0</v>
      </c>
      <c r="M108" s="23">
        <f t="shared" si="10"/>
        <v>0</v>
      </c>
      <c r="N108" s="19">
        <f t="shared" si="8"/>
        <v>0</v>
      </c>
      <c r="O108" s="19">
        <f t="shared" si="11"/>
        <v>63.168000000000006</v>
      </c>
      <c r="P108" s="53"/>
    </row>
    <row r="109" spans="1:16" x14ac:dyDescent="0.25">
      <c r="A109" s="40">
        <v>2798</v>
      </c>
      <c r="B109" s="40" t="s">
        <v>23</v>
      </c>
      <c r="C109" s="16" t="s">
        <v>114</v>
      </c>
      <c r="D109" s="52" t="s">
        <v>932</v>
      </c>
      <c r="E109" s="197">
        <v>56.4</v>
      </c>
      <c r="F109" s="17">
        <f t="shared" si="9"/>
        <v>2.2130665097115951</v>
      </c>
      <c r="G109" s="21">
        <f t="shared" si="6"/>
        <v>63.168000000000006</v>
      </c>
      <c r="H109" s="254">
        <v>0.12</v>
      </c>
      <c r="I109" s="46"/>
      <c r="J109" s="18">
        <v>6</v>
      </c>
      <c r="K109" s="46"/>
      <c r="L109" s="19">
        <f t="shared" si="7"/>
        <v>0</v>
      </c>
      <c r="M109" s="23">
        <f t="shared" si="10"/>
        <v>0</v>
      </c>
      <c r="N109" s="19">
        <f t="shared" si="8"/>
        <v>0</v>
      </c>
      <c r="O109" s="19">
        <f t="shared" si="11"/>
        <v>63.168000000000006</v>
      </c>
      <c r="P109" s="53"/>
    </row>
    <row r="110" spans="1:16" x14ac:dyDescent="0.25">
      <c r="A110" s="40">
        <v>2800</v>
      </c>
      <c r="B110" s="40" t="s">
        <v>23</v>
      </c>
      <c r="C110" s="16" t="s">
        <v>115</v>
      </c>
      <c r="D110" s="52" t="s">
        <v>933</v>
      </c>
      <c r="E110" s="197">
        <v>55.4</v>
      </c>
      <c r="F110" s="17">
        <f t="shared" si="9"/>
        <v>2.1738277418089074</v>
      </c>
      <c r="G110" s="21">
        <f t="shared" si="6"/>
        <v>62.048000000000002</v>
      </c>
      <c r="H110" s="254">
        <v>0.12</v>
      </c>
      <c r="I110" s="46"/>
      <c r="J110" s="18">
        <v>6</v>
      </c>
      <c r="K110" s="46"/>
      <c r="L110" s="19">
        <f t="shared" si="7"/>
        <v>0</v>
      </c>
      <c r="M110" s="23">
        <f t="shared" si="10"/>
        <v>0</v>
      </c>
      <c r="N110" s="19">
        <f t="shared" si="8"/>
        <v>0</v>
      </c>
      <c r="O110" s="19">
        <f t="shared" si="11"/>
        <v>62.048000000000002</v>
      </c>
      <c r="P110" s="53"/>
    </row>
    <row r="111" spans="1:16" x14ac:dyDescent="0.25">
      <c r="A111" s="40">
        <v>2802</v>
      </c>
      <c r="B111" s="40" t="s">
        <v>23</v>
      </c>
      <c r="C111" s="16" t="s">
        <v>116</v>
      </c>
      <c r="D111" s="52" t="s">
        <v>934</v>
      </c>
      <c r="E111" s="197">
        <v>55.4</v>
      </c>
      <c r="F111" s="17">
        <f t="shared" si="9"/>
        <v>2.1738277418089074</v>
      </c>
      <c r="G111" s="21">
        <f t="shared" si="6"/>
        <v>62.048000000000002</v>
      </c>
      <c r="H111" s="254">
        <v>0.12</v>
      </c>
      <c r="I111" s="46"/>
      <c r="J111" s="18">
        <v>6</v>
      </c>
      <c r="K111" s="46"/>
      <c r="L111" s="19">
        <f t="shared" si="7"/>
        <v>0</v>
      </c>
      <c r="M111" s="23">
        <f t="shared" si="10"/>
        <v>0</v>
      </c>
      <c r="N111" s="19">
        <f t="shared" si="8"/>
        <v>0</v>
      </c>
      <c r="O111" s="19">
        <f t="shared" si="11"/>
        <v>62.048000000000002</v>
      </c>
      <c r="P111" s="53"/>
    </row>
    <row r="112" spans="1:16" x14ac:dyDescent="0.25">
      <c r="A112" s="40">
        <v>2804</v>
      </c>
      <c r="B112" s="40" t="s">
        <v>23</v>
      </c>
      <c r="C112" s="16" t="s">
        <v>117</v>
      </c>
      <c r="D112" s="52" t="s">
        <v>935</v>
      </c>
      <c r="E112" s="197">
        <v>55.4</v>
      </c>
      <c r="F112" s="17">
        <f t="shared" si="9"/>
        <v>2.1738277418089074</v>
      </c>
      <c r="G112" s="21">
        <f t="shared" si="6"/>
        <v>62.048000000000002</v>
      </c>
      <c r="H112" s="254">
        <v>0.12</v>
      </c>
      <c r="I112" s="46"/>
      <c r="J112" s="18">
        <v>6</v>
      </c>
      <c r="K112" s="46"/>
      <c r="L112" s="19">
        <f t="shared" si="7"/>
        <v>0</v>
      </c>
      <c r="M112" s="23">
        <f t="shared" si="10"/>
        <v>0</v>
      </c>
      <c r="N112" s="19">
        <f t="shared" si="8"/>
        <v>0</v>
      </c>
      <c r="O112" s="19">
        <f t="shared" si="11"/>
        <v>62.048000000000002</v>
      </c>
      <c r="P112" s="53"/>
    </row>
    <row r="113" spans="1:16" x14ac:dyDescent="0.25">
      <c r="A113" s="40">
        <v>2806</v>
      </c>
      <c r="B113" s="40" t="s">
        <v>23</v>
      </c>
      <c r="C113" s="16" t="s">
        <v>118</v>
      </c>
      <c r="D113" s="52" t="s">
        <v>936</v>
      </c>
      <c r="E113" s="197">
        <v>55.4</v>
      </c>
      <c r="F113" s="17">
        <f t="shared" si="9"/>
        <v>2.1738277418089074</v>
      </c>
      <c r="G113" s="21">
        <f t="shared" si="6"/>
        <v>62.048000000000002</v>
      </c>
      <c r="H113" s="254">
        <v>0.12</v>
      </c>
      <c r="I113" s="46"/>
      <c r="J113" s="18">
        <v>6</v>
      </c>
      <c r="K113" s="46"/>
      <c r="L113" s="19">
        <f t="shared" si="7"/>
        <v>0</v>
      </c>
      <c r="M113" s="23">
        <f t="shared" si="10"/>
        <v>0</v>
      </c>
      <c r="N113" s="19">
        <f t="shared" si="8"/>
        <v>0</v>
      </c>
      <c r="O113" s="19">
        <f t="shared" si="11"/>
        <v>62.048000000000002</v>
      </c>
      <c r="P113" s="53"/>
    </row>
    <row r="114" spans="1:16" x14ac:dyDescent="0.25">
      <c r="A114" s="40">
        <v>2808</v>
      </c>
      <c r="B114" s="40" t="s">
        <v>23</v>
      </c>
      <c r="C114" s="16" t="s">
        <v>119</v>
      </c>
      <c r="D114" s="52" t="s">
        <v>937</v>
      </c>
      <c r="E114" s="197">
        <v>55.4</v>
      </c>
      <c r="F114" s="17">
        <f t="shared" si="9"/>
        <v>2.1738277418089074</v>
      </c>
      <c r="G114" s="21">
        <f t="shared" si="6"/>
        <v>62.048000000000002</v>
      </c>
      <c r="H114" s="254">
        <v>0.12</v>
      </c>
      <c r="I114" s="46"/>
      <c r="J114" s="18">
        <v>6</v>
      </c>
      <c r="K114" s="46"/>
      <c r="L114" s="19">
        <f t="shared" si="7"/>
        <v>0</v>
      </c>
      <c r="M114" s="23">
        <f t="shared" si="10"/>
        <v>0</v>
      </c>
      <c r="N114" s="19">
        <f t="shared" si="8"/>
        <v>0</v>
      </c>
      <c r="O114" s="19">
        <f t="shared" si="11"/>
        <v>62.048000000000002</v>
      </c>
      <c r="P114" s="53"/>
    </row>
    <row r="115" spans="1:16" x14ac:dyDescent="0.25">
      <c r="A115" s="40">
        <v>2810</v>
      </c>
      <c r="B115" s="40" t="s">
        <v>23</v>
      </c>
      <c r="C115" s="16" t="s">
        <v>120</v>
      </c>
      <c r="D115" s="52" t="s">
        <v>938</v>
      </c>
      <c r="E115" s="197">
        <v>55.4</v>
      </c>
      <c r="F115" s="17">
        <f t="shared" si="9"/>
        <v>2.1738277418089074</v>
      </c>
      <c r="G115" s="21">
        <f t="shared" si="6"/>
        <v>62.048000000000002</v>
      </c>
      <c r="H115" s="254">
        <v>0.12</v>
      </c>
      <c r="I115" s="46"/>
      <c r="J115" s="18">
        <v>6</v>
      </c>
      <c r="K115" s="46"/>
      <c r="L115" s="19">
        <f t="shared" si="7"/>
        <v>0</v>
      </c>
      <c r="M115" s="23">
        <f t="shared" si="10"/>
        <v>0</v>
      </c>
      <c r="N115" s="19">
        <f t="shared" si="8"/>
        <v>0</v>
      </c>
      <c r="O115" s="19">
        <f t="shared" si="11"/>
        <v>62.048000000000002</v>
      </c>
      <c r="P115" s="53"/>
    </row>
    <row r="116" spans="1:16" x14ac:dyDescent="0.25">
      <c r="A116" s="40">
        <v>2814</v>
      </c>
      <c r="B116" s="40" t="s">
        <v>23</v>
      </c>
      <c r="C116" s="16" t="s">
        <v>121</v>
      </c>
      <c r="D116" s="52" t="s">
        <v>939</v>
      </c>
      <c r="E116" s="197">
        <v>55.4</v>
      </c>
      <c r="F116" s="17">
        <f t="shared" si="9"/>
        <v>2.1738277418089074</v>
      </c>
      <c r="G116" s="21">
        <f t="shared" si="6"/>
        <v>62.048000000000002</v>
      </c>
      <c r="H116" s="254">
        <v>0.12</v>
      </c>
      <c r="I116" s="46"/>
      <c r="J116" s="18">
        <v>6</v>
      </c>
      <c r="K116" s="46"/>
      <c r="L116" s="19">
        <f t="shared" si="7"/>
        <v>0</v>
      </c>
      <c r="M116" s="23">
        <f t="shared" si="10"/>
        <v>0</v>
      </c>
      <c r="N116" s="19">
        <f t="shared" si="8"/>
        <v>0</v>
      </c>
      <c r="O116" s="19">
        <f t="shared" si="11"/>
        <v>62.048000000000002</v>
      </c>
      <c r="P116" s="53"/>
    </row>
    <row r="117" spans="1:16" x14ac:dyDescent="0.25">
      <c r="A117" s="40">
        <v>2820</v>
      </c>
      <c r="B117" s="40" t="s">
        <v>23</v>
      </c>
      <c r="C117" s="16" t="s">
        <v>122</v>
      </c>
      <c r="D117" s="52" t="s">
        <v>940</v>
      </c>
      <c r="E117" s="197">
        <v>55.4</v>
      </c>
      <c r="F117" s="17">
        <f t="shared" si="9"/>
        <v>2.1738277418089074</v>
      </c>
      <c r="G117" s="21">
        <f t="shared" si="6"/>
        <v>62.048000000000002</v>
      </c>
      <c r="H117" s="254">
        <v>0.12</v>
      </c>
      <c r="I117" s="46"/>
      <c r="J117" s="18">
        <v>6</v>
      </c>
      <c r="K117" s="46"/>
      <c r="L117" s="19">
        <f t="shared" si="7"/>
        <v>0</v>
      </c>
      <c r="M117" s="23">
        <f t="shared" si="10"/>
        <v>0</v>
      </c>
      <c r="N117" s="19">
        <f t="shared" si="8"/>
        <v>0</v>
      </c>
      <c r="O117" s="19">
        <f t="shared" si="11"/>
        <v>62.048000000000002</v>
      </c>
      <c r="P117" s="53"/>
    </row>
    <row r="118" spans="1:16" x14ac:dyDescent="0.25">
      <c r="A118" s="40">
        <v>2822</v>
      </c>
      <c r="B118" s="40" t="s">
        <v>23</v>
      </c>
      <c r="C118" s="16" t="s">
        <v>123</v>
      </c>
      <c r="D118" s="52" t="s">
        <v>941</v>
      </c>
      <c r="E118" s="197">
        <v>55.4</v>
      </c>
      <c r="F118" s="17">
        <f t="shared" si="9"/>
        <v>2.1738277418089074</v>
      </c>
      <c r="G118" s="21">
        <f t="shared" si="6"/>
        <v>62.048000000000002</v>
      </c>
      <c r="H118" s="254">
        <v>0.12</v>
      </c>
      <c r="I118" s="46"/>
      <c r="J118" s="18">
        <v>6</v>
      </c>
      <c r="K118" s="46"/>
      <c r="L118" s="19">
        <f t="shared" si="7"/>
        <v>0</v>
      </c>
      <c r="M118" s="23">
        <f t="shared" si="10"/>
        <v>0</v>
      </c>
      <c r="N118" s="19">
        <f t="shared" si="8"/>
        <v>0</v>
      </c>
      <c r="O118" s="19">
        <f t="shared" si="11"/>
        <v>62.048000000000002</v>
      </c>
      <c r="P118" s="53"/>
    </row>
    <row r="119" spans="1:16" x14ac:dyDescent="0.25">
      <c r="A119" s="40">
        <v>2824</v>
      </c>
      <c r="B119" s="40" t="s">
        <v>23</v>
      </c>
      <c r="C119" s="16" t="s">
        <v>124</v>
      </c>
      <c r="D119" s="52" t="s">
        <v>942</v>
      </c>
      <c r="E119" s="197">
        <v>55.4</v>
      </c>
      <c r="F119" s="17">
        <f t="shared" si="9"/>
        <v>2.1738277418089074</v>
      </c>
      <c r="G119" s="21">
        <f t="shared" si="6"/>
        <v>62.048000000000002</v>
      </c>
      <c r="H119" s="254">
        <v>0.12</v>
      </c>
      <c r="I119" s="46"/>
      <c r="J119" s="18">
        <v>6</v>
      </c>
      <c r="K119" s="46"/>
      <c r="L119" s="19">
        <f t="shared" si="7"/>
        <v>0</v>
      </c>
      <c r="M119" s="23">
        <f t="shared" si="10"/>
        <v>0</v>
      </c>
      <c r="N119" s="19">
        <f t="shared" si="8"/>
        <v>0</v>
      </c>
      <c r="O119" s="19">
        <f t="shared" si="11"/>
        <v>62.048000000000002</v>
      </c>
      <c r="P119" s="53"/>
    </row>
    <row r="120" spans="1:16" x14ac:dyDescent="0.25">
      <c r="A120" s="40">
        <v>2828</v>
      </c>
      <c r="B120" s="40" t="s">
        <v>23</v>
      </c>
      <c r="C120" s="16" t="s">
        <v>125</v>
      </c>
      <c r="D120" s="52" t="s">
        <v>943</v>
      </c>
      <c r="E120" s="197">
        <v>55.4</v>
      </c>
      <c r="F120" s="17">
        <f t="shared" si="9"/>
        <v>2.1738277418089074</v>
      </c>
      <c r="G120" s="21">
        <f t="shared" si="6"/>
        <v>62.048000000000002</v>
      </c>
      <c r="H120" s="254">
        <v>0.12</v>
      </c>
      <c r="I120" s="46"/>
      <c r="J120" s="18">
        <v>6</v>
      </c>
      <c r="K120" s="46"/>
      <c r="L120" s="19">
        <f t="shared" si="7"/>
        <v>0</v>
      </c>
      <c r="M120" s="23">
        <f t="shared" si="10"/>
        <v>0</v>
      </c>
      <c r="N120" s="19">
        <f t="shared" si="8"/>
        <v>0</v>
      </c>
      <c r="O120" s="19">
        <f t="shared" si="11"/>
        <v>62.048000000000002</v>
      </c>
      <c r="P120" s="53"/>
    </row>
    <row r="121" spans="1:16" x14ac:dyDescent="0.25">
      <c r="A121" s="40">
        <v>2830</v>
      </c>
      <c r="B121" s="40" t="s">
        <v>23</v>
      </c>
      <c r="C121" s="16" t="s">
        <v>126</v>
      </c>
      <c r="D121" s="52" t="s">
        <v>944</v>
      </c>
      <c r="E121" s="197">
        <v>55.4</v>
      </c>
      <c r="F121" s="17">
        <f t="shared" si="9"/>
        <v>2.1738277418089074</v>
      </c>
      <c r="G121" s="21">
        <f t="shared" si="6"/>
        <v>62.048000000000002</v>
      </c>
      <c r="H121" s="254">
        <v>0.12</v>
      </c>
      <c r="I121" s="46"/>
      <c r="J121" s="18">
        <v>6</v>
      </c>
      <c r="K121" s="46"/>
      <c r="L121" s="19">
        <f t="shared" si="7"/>
        <v>0</v>
      </c>
      <c r="M121" s="23">
        <f t="shared" si="10"/>
        <v>0</v>
      </c>
      <c r="N121" s="19">
        <f t="shared" si="8"/>
        <v>0</v>
      </c>
      <c r="O121" s="19">
        <f t="shared" si="11"/>
        <v>62.048000000000002</v>
      </c>
      <c r="P121" s="53"/>
    </row>
    <row r="122" spans="1:16" x14ac:dyDescent="0.25">
      <c r="A122" s="40">
        <v>2831</v>
      </c>
      <c r="B122" s="40" t="s">
        <v>23</v>
      </c>
      <c r="C122" s="16" t="s">
        <v>127</v>
      </c>
      <c r="D122" s="52" t="s">
        <v>945</v>
      </c>
      <c r="E122" s="197">
        <v>55.4</v>
      </c>
      <c r="F122" s="17">
        <f t="shared" si="9"/>
        <v>2.1738277418089074</v>
      </c>
      <c r="G122" s="21">
        <f t="shared" si="6"/>
        <v>62.048000000000002</v>
      </c>
      <c r="H122" s="254">
        <v>0.12</v>
      </c>
      <c r="I122" s="46"/>
      <c r="J122" s="18">
        <v>6</v>
      </c>
      <c r="K122" s="46"/>
      <c r="L122" s="19">
        <f t="shared" si="7"/>
        <v>0</v>
      </c>
      <c r="M122" s="23">
        <f t="shared" si="10"/>
        <v>0</v>
      </c>
      <c r="N122" s="19">
        <f t="shared" si="8"/>
        <v>0</v>
      </c>
      <c r="O122" s="19">
        <f t="shared" si="11"/>
        <v>62.048000000000002</v>
      </c>
      <c r="P122" s="53"/>
    </row>
    <row r="123" spans="1:16" x14ac:dyDescent="0.25">
      <c r="A123" s="40">
        <v>2832</v>
      </c>
      <c r="B123" s="40" t="s">
        <v>23</v>
      </c>
      <c r="C123" s="16" t="s">
        <v>128</v>
      </c>
      <c r="D123" s="52" t="s">
        <v>946</v>
      </c>
      <c r="E123" s="197">
        <v>55.4</v>
      </c>
      <c r="F123" s="17">
        <f t="shared" si="9"/>
        <v>2.1738277418089074</v>
      </c>
      <c r="G123" s="21">
        <f t="shared" si="6"/>
        <v>62.048000000000002</v>
      </c>
      <c r="H123" s="254">
        <v>0.12</v>
      </c>
      <c r="I123" s="46"/>
      <c r="J123" s="18">
        <v>6</v>
      </c>
      <c r="K123" s="46"/>
      <c r="L123" s="19">
        <f t="shared" si="7"/>
        <v>0</v>
      </c>
      <c r="M123" s="23">
        <f t="shared" si="10"/>
        <v>0</v>
      </c>
      <c r="N123" s="19">
        <f t="shared" si="8"/>
        <v>0</v>
      </c>
      <c r="O123" s="19">
        <f t="shared" si="11"/>
        <v>62.048000000000002</v>
      </c>
      <c r="P123" s="53"/>
    </row>
    <row r="124" spans="1:16" x14ac:dyDescent="0.25">
      <c r="A124" s="40">
        <v>2834</v>
      </c>
      <c r="B124" s="40" t="s">
        <v>23</v>
      </c>
      <c r="C124" s="16" t="s">
        <v>129</v>
      </c>
      <c r="D124" s="52" t="s">
        <v>947</v>
      </c>
      <c r="E124" s="197">
        <v>66.8</v>
      </c>
      <c r="F124" s="17">
        <f t="shared" si="9"/>
        <v>2.6211496958995486</v>
      </c>
      <c r="G124" s="21">
        <f t="shared" si="6"/>
        <v>74.816000000000003</v>
      </c>
      <c r="H124" s="254">
        <v>0.12</v>
      </c>
      <c r="I124" s="46"/>
      <c r="J124" s="18">
        <v>6</v>
      </c>
      <c r="K124" s="46"/>
      <c r="L124" s="19">
        <f t="shared" si="7"/>
        <v>0</v>
      </c>
      <c r="M124" s="23">
        <f t="shared" si="10"/>
        <v>0</v>
      </c>
      <c r="N124" s="19">
        <f t="shared" si="8"/>
        <v>0</v>
      </c>
      <c r="O124" s="19">
        <f t="shared" si="11"/>
        <v>74.816000000000003</v>
      </c>
      <c r="P124" s="53"/>
    </row>
    <row r="125" spans="1:16" x14ac:dyDescent="0.25">
      <c r="A125" s="40">
        <v>2835</v>
      </c>
      <c r="B125" s="40" t="s">
        <v>23</v>
      </c>
      <c r="C125" s="16" t="s">
        <v>130</v>
      </c>
      <c r="D125" s="52" t="s">
        <v>948</v>
      </c>
      <c r="E125" s="197">
        <v>55.4</v>
      </c>
      <c r="F125" s="17">
        <f t="shared" si="9"/>
        <v>2.1738277418089074</v>
      </c>
      <c r="G125" s="21">
        <f t="shared" si="6"/>
        <v>62.048000000000002</v>
      </c>
      <c r="H125" s="254">
        <v>0.12</v>
      </c>
      <c r="I125" s="46"/>
      <c r="J125" s="18">
        <v>6</v>
      </c>
      <c r="K125" s="46"/>
      <c r="L125" s="19">
        <f t="shared" si="7"/>
        <v>0</v>
      </c>
      <c r="M125" s="23">
        <f t="shared" si="10"/>
        <v>0</v>
      </c>
      <c r="N125" s="19">
        <f t="shared" si="8"/>
        <v>0</v>
      </c>
      <c r="O125" s="19">
        <f t="shared" si="11"/>
        <v>62.048000000000002</v>
      </c>
      <c r="P125" s="53"/>
    </row>
    <row r="126" spans="1:16" x14ac:dyDescent="0.25">
      <c r="A126" s="40">
        <v>2836</v>
      </c>
      <c r="B126" s="40" t="s">
        <v>23</v>
      </c>
      <c r="C126" s="16" t="s">
        <v>131</v>
      </c>
      <c r="D126" s="52" t="s">
        <v>949</v>
      </c>
      <c r="E126" s="197">
        <v>55.4</v>
      </c>
      <c r="F126" s="17">
        <f t="shared" si="9"/>
        <v>2.1738277418089074</v>
      </c>
      <c r="G126" s="21">
        <f t="shared" si="6"/>
        <v>62.048000000000002</v>
      </c>
      <c r="H126" s="254">
        <v>0.12</v>
      </c>
      <c r="I126" s="46"/>
      <c r="J126" s="18">
        <v>6</v>
      </c>
      <c r="K126" s="46"/>
      <c r="L126" s="19">
        <f t="shared" si="7"/>
        <v>0</v>
      </c>
      <c r="M126" s="23">
        <f t="shared" si="10"/>
        <v>0</v>
      </c>
      <c r="N126" s="19">
        <f t="shared" si="8"/>
        <v>0</v>
      </c>
      <c r="O126" s="19">
        <f t="shared" si="11"/>
        <v>62.048000000000002</v>
      </c>
      <c r="P126" s="53"/>
    </row>
    <row r="127" spans="1:16" x14ac:dyDescent="0.25">
      <c r="A127" s="40">
        <v>2837</v>
      </c>
      <c r="B127" s="40" t="s">
        <v>23</v>
      </c>
      <c r="C127" s="205" t="s">
        <v>1904</v>
      </c>
      <c r="D127" s="206">
        <v>4012824405929</v>
      </c>
      <c r="E127" s="197">
        <v>55.4</v>
      </c>
      <c r="F127" s="17">
        <f t="shared" si="9"/>
        <v>2.1738277418089074</v>
      </c>
      <c r="G127" s="21">
        <f t="shared" si="6"/>
        <v>62.048000000000002</v>
      </c>
      <c r="H127" s="254">
        <v>0.12</v>
      </c>
      <c r="I127" s="46"/>
      <c r="J127" s="18">
        <v>6</v>
      </c>
      <c r="K127" s="46"/>
      <c r="L127" s="19">
        <f t="shared" si="7"/>
        <v>0</v>
      </c>
      <c r="M127" s="23">
        <f t="shared" si="10"/>
        <v>0</v>
      </c>
      <c r="N127" s="19">
        <f t="shared" si="8"/>
        <v>0</v>
      </c>
      <c r="O127" s="19">
        <f t="shared" si="11"/>
        <v>62.048000000000002</v>
      </c>
      <c r="P127" s="53"/>
    </row>
    <row r="128" spans="1:16" x14ac:dyDescent="0.25">
      <c r="A128" s="40">
        <v>2838</v>
      </c>
      <c r="B128" s="40" t="s">
        <v>23</v>
      </c>
      <c r="C128" s="229" t="s">
        <v>2054</v>
      </c>
      <c r="D128" s="232">
        <v>4012824406018</v>
      </c>
      <c r="E128" s="197">
        <v>55.4</v>
      </c>
      <c r="F128" s="17">
        <f t="shared" si="9"/>
        <v>2.1738277418089074</v>
      </c>
      <c r="G128" s="21">
        <f t="shared" si="6"/>
        <v>62.048000000000002</v>
      </c>
      <c r="H128" s="254">
        <v>0.12</v>
      </c>
      <c r="I128" s="46"/>
      <c r="J128" s="18">
        <v>6</v>
      </c>
      <c r="K128" s="46"/>
      <c r="L128" s="19">
        <f t="shared" si="7"/>
        <v>0</v>
      </c>
      <c r="M128" s="23">
        <f t="shared" si="10"/>
        <v>0</v>
      </c>
      <c r="N128" s="19">
        <f t="shared" si="8"/>
        <v>0</v>
      </c>
      <c r="O128" s="19">
        <f t="shared" si="11"/>
        <v>62.048000000000002</v>
      </c>
      <c r="P128" s="53"/>
    </row>
    <row r="129" spans="1:16" x14ac:dyDescent="0.25">
      <c r="A129" s="40">
        <v>2839</v>
      </c>
      <c r="B129" s="40" t="s">
        <v>23</v>
      </c>
      <c r="C129" s="229" t="s">
        <v>2055</v>
      </c>
      <c r="D129" s="232">
        <v>4012824406070</v>
      </c>
      <c r="E129" s="197">
        <v>55.4</v>
      </c>
      <c r="F129" s="17">
        <f t="shared" si="9"/>
        <v>2.1738277418089074</v>
      </c>
      <c r="G129" s="21">
        <f t="shared" si="6"/>
        <v>62.048000000000002</v>
      </c>
      <c r="H129" s="254">
        <v>0.12</v>
      </c>
      <c r="I129" s="46"/>
      <c r="J129" s="18">
        <v>6</v>
      </c>
      <c r="K129" s="46"/>
      <c r="L129" s="19">
        <f t="shared" si="7"/>
        <v>0</v>
      </c>
      <c r="M129" s="23">
        <f t="shared" si="10"/>
        <v>0</v>
      </c>
      <c r="N129" s="19">
        <f t="shared" si="8"/>
        <v>0</v>
      </c>
      <c r="O129" s="19">
        <f t="shared" si="11"/>
        <v>62.048000000000002</v>
      </c>
      <c r="P129" s="53"/>
    </row>
    <row r="130" spans="1:16" x14ac:dyDescent="0.25">
      <c r="A130" s="40">
        <v>2840</v>
      </c>
      <c r="B130" s="40" t="s">
        <v>23</v>
      </c>
      <c r="C130" s="16" t="s">
        <v>132</v>
      </c>
      <c r="D130" s="52" t="s">
        <v>950</v>
      </c>
      <c r="E130" s="197">
        <v>55.4</v>
      </c>
      <c r="F130" s="17">
        <f t="shared" si="9"/>
        <v>2.1738277418089074</v>
      </c>
      <c r="G130" s="21">
        <f t="shared" si="6"/>
        <v>62.048000000000002</v>
      </c>
      <c r="H130" s="254">
        <v>0.12</v>
      </c>
      <c r="I130" s="46"/>
      <c r="J130" s="18">
        <v>6</v>
      </c>
      <c r="K130" s="46"/>
      <c r="L130" s="19">
        <f t="shared" si="7"/>
        <v>0</v>
      </c>
      <c r="M130" s="23">
        <f t="shared" si="10"/>
        <v>0</v>
      </c>
      <c r="N130" s="19">
        <f t="shared" si="8"/>
        <v>0</v>
      </c>
      <c r="O130" s="19">
        <f t="shared" si="11"/>
        <v>62.048000000000002</v>
      </c>
      <c r="P130" s="53"/>
    </row>
    <row r="131" spans="1:16" x14ac:dyDescent="0.25">
      <c r="A131" s="40">
        <v>2842</v>
      </c>
      <c r="B131" s="40" t="s">
        <v>23</v>
      </c>
      <c r="C131" s="16" t="s">
        <v>133</v>
      </c>
      <c r="D131" s="52" t="s">
        <v>951</v>
      </c>
      <c r="E131" s="197">
        <v>55.4</v>
      </c>
      <c r="F131" s="17">
        <f t="shared" si="9"/>
        <v>2.1738277418089074</v>
      </c>
      <c r="G131" s="21">
        <f t="shared" si="6"/>
        <v>62.048000000000002</v>
      </c>
      <c r="H131" s="254">
        <v>0.12</v>
      </c>
      <c r="I131" s="46"/>
      <c r="J131" s="18">
        <v>6</v>
      </c>
      <c r="K131" s="46"/>
      <c r="L131" s="19">
        <f t="shared" si="7"/>
        <v>0</v>
      </c>
      <c r="M131" s="23">
        <f t="shared" si="10"/>
        <v>0</v>
      </c>
      <c r="N131" s="19">
        <f t="shared" si="8"/>
        <v>0</v>
      </c>
      <c r="O131" s="19">
        <f t="shared" si="11"/>
        <v>62.048000000000002</v>
      </c>
      <c r="P131" s="53"/>
    </row>
    <row r="132" spans="1:16" x14ac:dyDescent="0.25">
      <c r="A132" s="40">
        <v>2843</v>
      </c>
      <c r="B132" s="40" t="s">
        <v>23</v>
      </c>
      <c r="C132" s="16" t="s">
        <v>134</v>
      </c>
      <c r="D132" s="52" t="s">
        <v>952</v>
      </c>
      <c r="E132" s="197">
        <v>55.4</v>
      </c>
      <c r="F132" s="17">
        <f t="shared" si="9"/>
        <v>2.1738277418089074</v>
      </c>
      <c r="G132" s="21">
        <f t="shared" si="6"/>
        <v>62.048000000000002</v>
      </c>
      <c r="H132" s="254">
        <v>0.12</v>
      </c>
      <c r="I132" s="46"/>
      <c r="J132" s="18">
        <v>6</v>
      </c>
      <c r="K132" s="46"/>
      <c r="L132" s="19">
        <f t="shared" si="7"/>
        <v>0</v>
      </c>
      <c r="M132" s="23">
        <f t="shared" si="10"/>
        <v>0</v>
      </c>
      <c r="N132" s="19">
        <f t="shared" si="8"/>
        <v>0</v>
      </c>
      <c r="O132" s="19">
        <f t="shared" si="11"/>
        <v>62.048000000000002</v>
      </c>
      <c r="P132" s="53"/>
    </row>
    <row r="133" spans="1:16" x14ac:dyDescent="0.25">
      <c r="A133" s="40">
        <v>2846</v>
      </c>
      <c r="B133" s="40" t="s">
        <v>23</v>
      </c>
      <c r="C133" s="16" t="s">
        <v>135</v>
      </c>
      <c r="D133" s="52" t="s">
        <v>953</v>
      </c>
      <c r="E133" s="197">
        <v>55.4</v>
      </c>
      <c r="F133" s="17">
        <f t="shared" si="9"/>
        <v>2.1738277418089074</v>
      </c>
      <c r="G133" s="21">
        <f t="shared" si="6"/>
        <v>62.048000000000002</v>
      </c>
      <c r="H133" s="254">
        <v>0.12</v>
      </c>
      <c r="I133" s="46"/>
      <c r="J133" s="18">
        <v>6</v>
      </c>
      <c r="K133" s="46"/>
      <c r="L133" s="19">
        <f t="shared" si="7"/>
        <v>0</v>
      </c>
      <c r="M133" s="23">
        <f t="shared" si="10"/>
        <v>0</v>
      </c>
      <c r="N133" s="19">
        <f t="shared" si="8"/>
        <v>0</v>
      </c>
      <c r="O133" s="19">
        <f t="shared" si="11"/>
        <v>62.048000000000002</v>
      </c>
      <c r="P133" s="53"/>
    </row>
    <row r="134" spans="1:16" x14ac:dyDescent="0.25">
      <c r="A134" s="40">
        <v>2848</v>
      </c>
      <c r="B134" s="40" t="s">
        <v>23</v>
      </c>
      <c r="C134" s="16" t="s">
        <v>136</v>
      </c>
      <c r="D134" s="52" t="s">
        <v>954</v>
      </c>
      <c r="E134" s="197">
        <v>55.4</v>
      </c>
      <c r="F134" s="17">
        <f t="shared" si="9"/>
        <v>2.1738277418089074</v>
      </c>
      <c r="G134" s="21">
        <f t="shared" si="6"/>
        <v>62.048000000000002</v>
      </c>
      <c r="H134" s="254">
        <v>0.12</v>
      </c>
      <c r="I134" s="46"/>
      <c r="J134" s="18">
        <v>6</v>
      </c>
      <c r="K134" s="46"/>
      <c r="L134" s="19">
        <f t="shared" si="7"/>
        <v>0</v>
      </c>
      <c r="M134" s="23">
        <f t="shared" si="10"/>
        <v>0</v>
      </c>
      <c r="N134" s="19">
        <f t="shared" si="8"/>
        <v>0</v>
      </c>
      <c r="O134" s="19">
        <f t="shared" si="11"/>
        <v>62.048000000000002</v>
      </c>
      <c r="P134" s="53"/>
    </row>
    <row r="135" spans="1:16" x14ac:dyDescent="0.25">
      <c r="A135" s="40">
        <v>2850</v>
      </c>
      <c r="B135" s="40" t="s">
        <v>23</v>
      </c>
      <c r="C135" s="16" t="s">
        <v>137</v>
      </c>
      <c r="D135" s="52" t="s">
        <v>955</v>
      </c>
      <c r="E135" s="197">
        <v>55.4</v>
      </c>
      <c r="F135" s="17">
        <f t="shared" si="9"/>
        <v>2.1738277418089074</v>
      </c>
      <c r="G135" s="21">
        <f t="shared" ref="G135:G201" si="12">PRODUCT(E135,1.12)</f>
        <v>62.048000000000002</v>
      </c>
      <c r="H135" s="254">
        <v>0.12</v>
      </c>
      <c r="I135" s="46"/>
      <c r="J135" s="18">
        <v>6</v>
      </c>
      <c r="K135" s="46"/>
      <c r="L135" s="19">
        <f t="shared" ref="L135:L201" si="13">PRODUCT(E135,SUM(I135,PRODUCT(ABS(K135),J135)))</f>
        <v>0</v>
      </c>
      <c r="M135" s="23">
        <f t="shared" si="10"/>
        <v>0</v>
      </c>
      <c r="N135" s="19">
        <f t="shared" si="8"/>
        <v>0</v>
      </c>
      <c r="O135" s="19">
        <f t="shared" si="11"/>
        <v>62.048000000000002</v>
      </c>
      <c r="P135" s="53"/>
    </row>
    <row r="136" spans="1:16" x14ac:dyDescent="0.25">
      <c r="A136" s="40">
        <v>2852</v>
      </c>
      <c r="B136" s="40" t="s">
        <v>23</v>
      </c>
      <c r="C136" s="16" t="s">
        <v>138</v>
      </c>
      <c r="D136" s="52" t="s">
        <v>956</v>
      </c>
      <c r="E136" s="197">
        <v>55.4</v>
      </c>
      <c r="F136" s="17">
        <f t="shared" si="9"/>
        <v>2.1738277418089074</v>
      </c>
      <c r="G136" s="21">
        <f t="shared" si="12"/>
        <v>62.048000000000002</v>
      </c>
      <c r="H136" s="254">
        <v>0.12</v>
      </c>
      <c r="I136" s="46"/>
      <c r="J136" s="18">
        <v>6</v>
      </c>
      <c r="K136" s="46"/>
      <c r="L136" s="19">
        <f t="shared" si="13"/>
        <v>0</v>
      </c>
      <c r="M136" s="23">
        <f t="shared" si="10"/>
        <v>0</v>
      </c>
      <c r="N136" s="19">
        <f t="shared" si="8"/>
        <v>0</v>
      </c>
      <c r="O136" s="19">
        <f t="shared" si="11"/>
        <v>62.048000000000002</v>
      </c>
      <c r="P136" s="53"/>
    </row>
    <row r="137" spans="1:16" x14ac:dyDescent="0.25">
      <c r="A137" s="40">
        <v>2854</v>
      </c>
      <c r="B137" s="40" t="s">
        <v>23</v>
      </c>
      <c r="C137" s="16" t="s">
        <v>139</v>
      </c>
      <c r="D137" s="52" t="s">
        <v>957</v>
      </c>
      <c r="E137" s="197">
        <v>55.4</v>
      </c>
      <c r="F137" s="17">
        <f t="shared" si="9"/>
        <v>2.1738277418089074</v>
      </c>
      <c r="G137" s="21">
        <f t="shared" si="12"/>
        <v>62.048000000000002</v>
      </c>
      <c r="H137" s="254">
        <v>0.12</v>
      </c>
      <c r="I137" s="46"/>
      <c r="J137" s="18">
        <v>6</v>
      </c>
      <c r="K137" s="46"/>
      <c r="L137" s="19">
        <f t="shared" si="13"/>
        <v>0</v>
      </c>
      <c r="M137" s="23">
        <f t="shared" si="10"/>
        <v>0</v>
      </c>
      <c r="N137" s="19">
        <f t="shared" si="8"/>
        <v>0</v>
      </c>
      <c r="O137" s="19">
        <f t="shared" si="11"/>
        <v>62.048000000000002</v>
      </c>
      <c r="P137" s="53"/>
    </row>
    <row r="138" spans="1:16" x14ac:dyDescent="0.25">
      <c r="A138" s="40">
        <v>2855</v>
      </c>
      <c r="B138" s="40" t="s">
        <v>23</v>
      </c>
      <c r="C138" s="16" t="s">
        <v>2056</v>
      </c>
      <c r="D138" s="52">
        <v>4012824405622</v>
      </c>
      <c r="E138" s="197">
        <v>55.4</v>
      </c>
      <c r="F138" s="17">
        <f t="shared" si="9"/>
        <v>2.1738277418089074</v>
      </c>
      <c r="G138" s="21">
        <f t="shared" si="12"/>
        <v>62.048000000000002</v>
      </c>
      <c r="H138" s="254">
        <v>0.12</v>
      </c>
      <c r="I138" s="46"/>
      <c r="J138" s="18">
        <v>6</v>
      </c>
      <c r="K138" s="46"/>
      <c r="L138" s="19">
        <f t="shared" si="13"/>
        <v>0</v>
      </c>
      <c r="M138" s="23">
        <f t="shared" si="10"/>
        <v>0</v>
      </c>
      <c r="N138" s="19">
        <f t="shared" si="8"/>
        <v>0</v>
      </c>
      <c r="O138" s="19">
        <f t="shared" si="11"/>
        <v>62.048000000000002</v>
      </c>
      <c r="P138" s="53"/>
    </row>
    <row r="139" spans="1:16" x14ac:dyDescent="0.25">
      <c r="A139" s="40">
        <v>2856</v>
      </c>
      <c r="B139" s="40" t="s">
        <v>23</v>
      </c>
      <c r="C139" s="16" t="s">
        <v>140</v>
      </c>
      <c r="D139" s="52" t="s">
        <v>958</v>
      </c>
      <c r="E139" s="197">
        <v>55.4</v>
      </c>
      <c r="F139" s="17">
        <f t="shared" si="9"/>
        <v>2.1738277418089074</v>
      </c>
      <c r="G139" s="21">
        <f t="shared" si="12"/>
        <v>62.048000000000002</v>
      </c>
      <c r="H139" s="254">
        <v>0.12</v>
      </c>
      <c r="I139" s="46"/>
      <c r="J139" s="18">
        <v>6</v>
      </c>
      <c r="K139" s="46"/>
      <c r="L139" s="19">
        <f t="shared" si="13"/>
        <v>0</v>
      </c>
      <c r="M139" s="23">
        <f t="shared" si="10"/>
        <v>0</v>
      </c>
      <c r="N139" s="19">
        <f t="shared" si="8"/>
        <v>0</v>
      </c>
      <c r="O139" s="19">
        <f t="shared" si="11"/>
        <v>62.048000000000002</v>
      </c>
      <c r="P139" s="53"/>
    </row>
    <row r="140" spans="1:16" x14ac:dyDescent="0.25">
      <c r="A140" s="40">
        <v>2858</v>
      </c>
      <c r="B140" s="40" t="s">
        <v>23</v>
      </c>
      <c r="C140" s="16" t="s">
        <v>141</v>
      </c>
      <c r="D140" s="52" t="s">
        <v>959</v>
      </c>
      <c r="E140" s="197">
        <v>55.4</v>
      </c>
      <c r="F140" s="17">
        <f t="shared" si="9"/>
        <v>2.1738277418089074</v>
      </c>
      <c r="G140" s="21">
        <f t="shared" si="12"/>
        <v>62.048000000000002</v>
      </c>
      <c r="H140" s="254">
        <v>0.12</v>
      </c>
      <c r="I140" s="46"/>
      <c r="J140" s="18">
        <v>6</v>
      </c>
      <c r="K140" s="46"/>
      <c r="L140" s="19">
        <f t="shared" si="13"/>
        <v>0</v>
      </c>
      <c r="M140" s="23">
        <f t="shared" si="10"/>
        <v>0</v>
      </c>
      <c r="N140" s="19">
        <f t="shared" si="8"/>
        <v>0</v>
      </c>
      <c r="O140" s="19">
        <f t="shared" si="11"/>
        <v>62.048000000000002</v>
      </c>
      <c r="P140" s="53"/>
    </row>
    <row r="141" spans="1:16" x14ac:dyDescent="0.25">
      <c r="A141" s="40">
        <v>2860</v>
      </c>
      <c r="B141" s="40" t="s">
        <v>23</v>
      </c>
      <c r="C141" s="16" t="s">
        <v>142</v>
      </c>
      <c r="D141" s="52" t="s">
        <v>960</v>
      </c>
      <c r="E141" s="197">
        <v>55.4</v>
      </c>
      <c r="F141" s="17">
        <f t="shared" si="9"/>
        <v>2.1738277418089074</v>
      </c>
      <c r="G141" s="21">
        <f t="shared" si="12"/>
        <v>62.048000000000002</v>
      </c>
      <c r="H141" s="254">
        <v>0.12</v>
      </c>
      <c r="I141" s="46"/>
      <c r="J141" s="18">
        <v>6</v>
      </c>
      <c r="K141" s="46"/>
      <c r="L141" s="19">
        <f t="shared" si="13"/>
        <v>0</v>
      </c>
      <c r="M141" s="23">
        <f t="shared" si="10"/>
        <v>0</v>
      </c>
      <c r="N141" s="19">
        <f t="shared" si="8"/>
        <v>0</v>
      </c>
      <c r="O141" s="19">
        <f t="shared" si="11"/>
        <v>62.048000000000002</v>
      </c>
      <c r="P141" s="53"/>
    </row>
    <row r="142" spans="1:16" x14ac:dyDescent="0.25">
      <c r="A142" s="40">
        <v>2862</v>
      </c>
      <c r="B142" s="40" t="s">
        <v>23</v>
      </c>
      <c r="C142" s="16" t="s">
        <v>143</v>
      </c>
      <c r="D142" s="52" t="s">
        <v>961</v>
      </c>
      <c r="E142" s="197">
        <v>55.4</v>
      </c>
      <c r="F142" s="17">
        <f t="shared" si="9"/>
        <v>2.1738277418089074</v>
      </c>
      <c r="G142" s="21">
        <f t="shared" si="12"/>
        <v>62.048000000000002</v>
      </c>
      <c r="H142" s="254">
        <v>0.12</v>
      </c>
      <c r="I142" s="46"/>
      <c r="J142" s="18">
        <v>6</v>
      </c>
      <c r="K142" s="46"/>
      <c r="L142" s="19">
        <f t="shared" si="13"/>
        <v>0</v>
      </c>
      <c r="M142" s="23">
        <f t="shared" si="10"/>
        <v>0</v>
      </c>
      <c r="N142" s="19">
        <f t="shared" si="8"/>
        <v>0</v>
      </c>
      <c r="O142" s="19">
        <f t="shared" si="11"/>
        <v>62.048000000000002</v>
      </c>
      <c r="P142" s="53"/>
    </row>
    <row r="143" spans="1:16" x14ac:dyDescent="0.25">
      <c r="A143" s="40">
        <v>2864</v>
      </c>
      <c r="B143" s="40" t="s">
        <v>23</v>
      </c>
      <c r="C143" s="16" t="s">
        <v>144</v>
      </c>
      <c r="D143" s="52" t="s">
        <v>962</v>
      </c>
      <c r="E143" s="197">
        <v>55.4</v>
      </c>
      <c r="F143" s="17">
        <f t="shared" si="9"/>
        <v>2.1738277418089074</v>
      </c>
      <c r="G143" s="21">
        <f t="shared" si="12"/>
        <v>62.048000000000002</v>
      </c>
      <c r="H143" s="254">
        <v>0.12</v>
      </c>
      <c r="I143" s="46"/>
      <c r="J143" s="18">
        <v>6</v>
      </c>
      <c r="K143" s="46"/>
      <c r="L143" s="19">
        <f t="shared" si="13"/>
        <v>0</v>
      </c>
      <c r="M143" s="23">
        <f t="shared" si="10"/>
        <v>0</v>
      </c>
      <c r="N143" s="19">
        <f t="shared" si="8"/>
        <v>0</v>
      </c>
      <c r="O143" s="19">
        <f t="shared" si="11"/>
        <v>62.048000000000002</v>
      </c>
      <c r="P143" s="53"/>
    </row>
    <row r="144" spans="1:16" x14ac:dyDescent="0.25">
      <c r="A144" s="40">
        <v>2866</v>
      </c>
      <c r="B144" s="40" t="s">
        <v>23</v>
      </c>
      <c r="C144" s="16" t="s">
        <v>145</v>
      </c>
      <c r="D144" s="52" t="s">
        <v>963</v>
      </c>
      <c r="E144" s="197">
        <v>55.4</v>
      </c>
      <c r="F144" s="17">
        <f t="shared" si="9"/>
        <v>2.1738277418089074</v>
      </c>
      <c r="G144" s="21">
        <f t="shared" si="12"/>
        <v>62.048000000000002</v>
      </c>
      <c r="H144" s="254">
        <v>0.12</v>
      </c>
      <c r="I144" s="46"/>
      <c r="J144" s="18">
        <v>6</v>
      </c>
      <c r="K144" s="46"/>
      <c r="L144" s="19">
        <f t="shared" si="13"/>
        <v>0</v>
      </c>
      <c r="M144" s="23">
        <f t="shared" si="10"/>
        <v>0</v>
      </c>
      <c r="N144" s="19">
        <f t="shared" si="8"/>
        <v>0</v>
      </c>
      <c r="O144" s="19">
        <f t="shared" si="11"/>
        <v>62.048000000000002</v>
      </c>
      <c r="P144" s="53"/>
    </row>
    <row r="145" spans="1:16" x14ac:dyDescent="0.25">
      <c r="A145" s="40">
        <v>2867</v>
      </c>
      <c r="B145" s="40" t="s">
        <v>23</v>
      </c>
      <c r="C145" s="16" t="s">
        <v>146</v>
      </c>
      <c r="D145" s="52" t="s">
        <v>964</v>
      </c>
      <c r="E145" s="197">
        <v>55.4</v>
      </c>
      <c r="F145" s="17">
        <f t="shared" si="9"/>
        <v>2.1738277418089074</v>
      </c>
      <c r="G145" s="21">
        <f t="shared" si="12"/>
        <v>62.048000000000002</v>
      </c>
      <c r="H145" s="254">
        <v>0.12</v>
      </c>
      <c r="I145" s="46"/>
      <c r="J145" s="18">
        <v>6</v>
      </c>
      <c r="K145" s="46"/>
      <c r="L145" s="19">
        <f t="shared" si="13"/>
        <v>0</v>
      </c>
      <c r="M145" s="23">
        <f t="shared" si="10"/>
        <v>0</v>
      </c>
      <c r="N145" s="19">
        <f t="shared" ref="N145:N218" si="14">PRODUCT(G145,SUM(I145,PRODUCT(ABS(K145),J145)))</f>
        <v>0</v>
      </c>
      <c r="O145" s="19">
        <f t="shared" si="11"/>
        <v>62.048000000000002</v>
      </c>
      <c r="P145" s="53"/>
    </row>
    <row r="146" spans="1:16" x14ac:dyDescent="0.25">
      <c r="A146" s="40">
        <v>2868</v>
      </c>
      <c r="B146" s="40" t="s">
        <v>23</v>
      </c>
      <c r="C146" s="16" t="s">
        <v>2190</v>
      </c>
      <c r="D146" s="52">
        <v>4012824406124</v>
      </c>
      <c r="E146" s="197">
        <v>55.4</v>
      </c>
      <c r="F146" s="17">
        <f t="shared" si="9"/>
        <v>2.1738277418089074</v>
      </c>
      <c r="G146" s="21">
        <f t="shared" si="12"/>
        <v>62.048000000000002</v>
      </c>
      <c r="H146" s="254">
        <v>0.12</v>
      </c>
      <c r="I146" s="46"/>
      <c r="J146" s="18">
        <v>6</v>
      </c>
      <c r="K146" s="46"/>
      <c r="L146" s="19">
        <f t="shared" si="13"/>
        <v>0</v>
      </c>
      <c r="M146" s="23">
        <f t="shared" si="10"/>
        <v>0</v>
      </c>
      <c r="N146" s="19">
        <f t="shared" si="14"/>
        <v>0</v>
      </c>
      <c r="O146" s="19">
        <f t="shared" si="11"/>
        <v>62.048000000000002</v>
      </c>
      <c r="P146" s="53"/>
    </row>
    <row r="147" spans="1:16" x14ac:dyDescent="0.25">
      <c r="A147" s="40">
        <v>2869</v>
      </c>
      <c r="B147" s="40" t="s">
        <v>23</v>
      </c>
      <c r="C147" s="16" t="s">
        <v>147</v>
      </c>
      <c r="D147" s="52" t="s">
        <v>965</v>
      </c>
      <c r="E147" s="197">
        <v>55.4</v>
      </c>
      <c r="F147" s="17">
        <f t="shared" ref="F147:F220" si="15">E147/$E$3</f>
        <v>2.1738277418089074</v>
      </c>
      <c r="G147" s="21">
        <f t="shared" si="12"/>
        <v>62.048000000000002</v>
      </c>
      <c r="H147" s="254">
        <v>0.12</v>
      </c>
      <c r="I147" s="46"/>
      <c r="J147" s="18">
        <v>6</v>
      </c>
      <c r="K147" s="46"/>
      <c r="L147" s="19">
        <f t="shared" si="13"/>
        <v>0</v>
      </c>
      <c r="M147" s="23">
        <f t="shared" ref="M147:M220" si="16">L147/$E$3</f>
        <v>0</v>
      </c>
      <c r="N147" s="19">
        <f t="shared" si="14"/>
        <v>0</v>
      </c>
      <c r="O147" s="19">
        <f t="shared" ref="O147:O220" si="17">PRODUCT(G147,(1+$P$6/100))</f>
        <v>62.048000000000002</v>
      </c>
      <c r="P147" s="53"/>
    </row>
    <row r="148" spans="1:16" x14ac:dyDescent="0.25">
      <c r="A148" s="40">
        <v>2870</v>
      </c>
      <c r="B148" s="40" t="s">
        <v>23</v>
      </c>
      <c r="C148" s="16" t="s">
        <v>148</v>
      </c>
      <c r="D148" s="52" t="s">
        <v>966</v>
      </c>
      <c r="E148" s="197">
        <v>55.4</v>
      </c>
      <c r="F148" s="17">
        <f t="shared" si="15"/>
        <v>2.1738277418089074</v>
      </c>
      <c r="G148" s="21">
        <f t="shared" si="12"/>
        <v>62.048000000000002</v>
      </c>
      <c r="H148" s="254">
        <v>0.12</v>
      </c>
      <c r="I148" s="46"/>
      <c r="J148" s="18">
        <v>6</v>
      </c>
      <c r="K148" s="46"/>
      <c r="L148" s="19">
        <f t="shared" si="13"/>
        <v>0</v>
      </c>
      <c r="M148" s="23">
        <f t="shared" si="16"/>
        <v>0</v>
      </c>
      <c r="N148" s="19">
        <f t="shared" si="14"/>
        <v>0</v>
      </c>
      <c r="O148" s="19">
        <f t="shared" si="17"/>
        <v>62.048000000000002</v>
      </c>
      <c r="P148" s="53"/>
    </row>
    <row r="149" spans="1:16" x14ac:dyDescent="0.25">
      <c r="A149" s="40">
        <v>2872</v>
      </c>
      <c r="B149" s="40" t="s">
        <v>23</v>
      </c>
      <c r="C149" s="16" t="s">
        <v>149</v>
      </c>
      <c r="D149" s="52" t="s">
        <v>967</v>
      </c>
      <c r="E149" s="197">
        <v>55.4</v>
      </c>
      <c r="F149" s="17">
        <f t="shared" si="15"/>
        <v>2.1738277418089074</v>
      </c>
      <c r="G149" s="21">
        <f t="shared" si="12"/>
        <v>62.048000000000002</v>
      </c>
      <c r="H149" s="254">
        <v>0.12</v>
      </c>
      <c r="I149" s="46"/>
      <c r="J149" s="18">
        <v>6</v>
      </c>
      <c r="K149" s="46"/>
      <c r="L149" s="19">
        <f t="shared" si="13"/>
        <v>0</v>
      </c>
      <c r="M149" s="23">
        <f t="shared" si="16"/>
        <v>0</v>
      </c>
      <c r="N149" s="19">
        <f t="shared" si="14"/>
        <v>0</v>
      </c>
      <c r="O149" s="19">
        <f t="shared" si="17"/>
        <v>62.048000000000002</v>
      </c>
      <c r="P149" s="53"/>
    </row>
    <row r="150" spans="1:16" x14ac:dyDescent="0.25">
      <c r="A150" s="40">
        <v>2874</v>
      </c>
      <c r="B150" s="40" t="s">
        <v>23</v>
      </c>
      <c r="C150" s="16" t="s">
        <v>150</v>
      </c>
      <c r="D150" s="52" t="s">
        <v>968</v>
      </c>
      <c r="E150" s="197">
        <v>55.4</v>
      </c>
      <c r="F150" s="17">
        <f t="shared" si="15"/>
        <v>2.1738277418089074</v>
      </c>
      <c r="G150" s="21">
        <f t="shared" si="12"/>
        <v>62.048000000000002</v>
      </c>
      <c r="H150" s="254">
        <v>0.12</v>
      </c>
      <c r="I150" s="46"/>
      <c r="J150" s="18">
        <v>6</v>
      </c>
      <c r="K150" s="46"/>
      <c r="L150" s="19">
        <f t="shared" si="13"/>
        <v>0</v>
      </c>
      <c r="M150" s="23">
        <f t="shared" si="16"/>
        <v>0</v>
      </c>
      <c r="N150" s="19">
        <f t="shared" si="14"/>
        <v>0</v>
      </c>
      <c r="O150" s="19">
        <f t="shared" si="17"/>
        <v>62.048000000000002</v>
      </c>
      <c r="P150" s="53"/>
    </row>
    <row r="151" spans="1:16" x14ac:dyDescent="0.25">
      <c r="A151" s="40">
        <v>2876</v>
      </c>
      <c r="B151" s="40"/>
      <c r="C151" s="16" t="s">
        <v>2158</v>
      </c>
      <c r="D151" s="52">
        <v>4012824404892</v>
      </c>
      <c r="E151" s="197">
        <v>55.4</v>
      </c>
      <c r="F151" s="17">
        <f t="shared" si="15"/>
        <v>2.1738277418089074</v>
      </c>
      <c r="G151" s="21">
        <f t="shared" si="12"/>
        <v>62.048000000000002</v>
      </c>
      <c r="H151" s="254">
        <v>0.12</v>
      </c>
      <c r="I151" s="46"/>
      <c r="J151" s="18">
        <v>6</v>
      </c>
      <c r="K151" s="46"/>
      <c r="L151" s="19">
        <f t="shared" si="13"/>
        <v>0</v>
      </c>
      <c r="M151" s="23">
        <f t="shared" si="16"/>
        <v>0</v>
      </c>
      <c r="N151" s="19">
        <f t="shared" si="14"/>
        <v>0</v>
      </c>
      <c r="O151" s="19">
        <f t="shared" si="17"/>
        <v>62.048000000000002</v>
      </c>
      <c r="P151" s="53" t="s">
        <v>2159</v>
      </c>
    </row>
    <row r="152" spans="1:16" x14ac:dyDescent="0.25">
      <c r="A152" s="40">
        <v>2880</v>
      </c>
      <c r="B152" s="40" t="s">
        <v>23</v>
      </c>
      <c r="C152" s="16" t="s">
        <v>151</v>
      </c>
      <c r="D152" s="52" t="s">
        <v>969</v>
      </c>
      <c r="E152" s="197">
        <v>55.4</v>
      </c>
      <c r="F152" s="17">
        <f t="shared" si="15"/>
        <v>2.1738277418089074</v>
      </c>
      <c r="G152" s="21">
        <f t="shared" si="12"/>
        <v>62.048000000000002</v>
      </c>
      <c r="H152" s="254">
        <v>0.12</v>
      </c>
      <c r="I152" s="46"/>
      <c r="J152" s="18">
        <v>6</v>
      </c>
      <c r="K152" s="46"/>
      <c r="L152" s="19">
        <f t="shared" si="13"/>
        <v>0</v>
      </c>
      <c r="M152" s="23">
        <f t="shared" si="16"/>
        <v>0</v>
      </c>
      <c r="N152" s="19">
        <f t="shared" si="14"/>
        <v>0</v>
      </c>
      <c r="O152" s="19">
        <f t="shared" si="17"/>
        <v>62.048000000000002</v>
      </c>
      <c r="P152" s="53"/>
    </row>
    <row r="153" spans="1:16" x14ac:dyDescent="0.25">
      <c r="A153" s="40">
        <v>2882</v>
      </c>
      <c r="B153" s="40" t="s">
        <v>23</v>
      </c>
      <c r="C153" s="16" t="s">
        <v>152</v>
      </c>
      <c r="D153" s="52" t="s">
        <v>970</v>
      </c>
      <c r="E153" s="197">
        <v>55.4</v>
      </c>
      <c r="F153" s="17">
        <f t="shared" si="15"/>
        <v>2.1738277418089074</v>
      </c>
      <c r="G153" s="21">
        <f t="shared" si="12"/>
        <v>62.048000000000002</v>
      </c>
      <c r="H153" s="254">
        <v>0.12</v>
      </c>
      <c r="I153" s="46"/>
      <c r="J153" s="18">
        <v>6</v>
      </c>
      <c r="K153" s="46"/>
      <c r="L153" s="19">
        <f t="shared" si="13"/>
        <v>0</v>
      </c>
      <c r="M153" s="23">
        <f t="shared" si="16"/>
        <v>0</v>
      </c>
      <c r="N153" s="19">
        <f t="shared" si="14"/>
        <v>0</v>
      </c>
      <c r="O153" s="19">
        <f t="shared" si="17"/>
        <v>62.048000000000002</v>
      </c>
      <c r="P153" s="53"/>
    </row>
    <row r="154" spans="1:16" x14ac:dyDescent="0.25">
      <c r="A154" s="40">
        <v>2884</v>
      </c>
      <c r="B154" s="40" t="s">
        <v>23</v>
      </c>
      <c r="C154" s="16" t="s">
        <v>153</v>
      </c>
      <c r="D154" s="52" t="s">
        <v>971</v>
      </c>
      <c r="E154" s="197">
        <v>55.4</v>
      </c>
      <c r="F154" s="17">
        <f t="shared" si="15"/>
        <v>2.1738277418089074</v>
      </c>
      <c r="G154" s="21">
        <f t="shared" si="12"/>
        <v>62.048000000000002</v>
      </c>
      <c r="H154" s="254">
        <v>0.12</v>
      </c>
      <c r="I154" s="46"/>
      <c r="J154" s="18">
        <v>6</v>
      </c>
      <c r="K154" s="46"/>
      <c r="L154" s="19">
        <f t="shared" si="13"/>
        <v>0</v>
      </c>
      <c r="M154" s="23">
        <f t="shared" si="16"/>
        <v>0</v>
      </c>
      <c r="N154" s="19">
        <f t="shared" si="14"/>
        <v>0</v>
      </c>
      <c r="O154" s="19">
        <f t="shared" si="17"/>
        <v>62.048000000000002</v>
      </c>
      <c r="P154" s="53"/>
    </row>
    <row r="155" spans="1:16" x14ac:dyDescent="0.25">
      <c r="A155" s="40">
        <v>2888</v>
      </c>
      <c r="B155" s="40" t="s">
        <v>23</v>
      </c>
      <c r="C155" s="16" t="s">
        <v>154</v>
      </c>
      <c r="D155" s="52" t="s">
        <v>972</v>
      </c>
      <c r="E155" s="197">
        <v>55.4</v>
      </c>
      <c r="F155" s="17">
        <f t="shared" si="15"/>
        <v>2.1738277418089074</v>
      </c>
      <c r="G155" s="21">
        <f t="shared" si="12"/>
        <v>62.048000000000002</v>
      </c>
      <c r="H155" s="254">
        <v>0.12</v>
      </c>
      <c r="I155" s="46"/>
      <c r="J155" s="18">
        <v>6</v>
      </c>
      <c r="K155" s="46"/>
      <c r="L155" s="19">
        <f t="shared" si="13"/>
        <v>0</v>
      </c>
      <c r="M155" s="23">
        <f t="shared" si="16"/>
        <v>0</v>
      </c>
      <c r="N155" s="19">
        <f t="shared" si="14"/>
        <v>0</v>
      </c>
      <c r="O155" s="19">
        <f t="shared" si="17"/>
        <v>62.048000000000002</v>
      </c>
      <c r="P155" s="53"/>
    </row>
    <row r="156" spans="1:16" x14ac:dyDescent="0.25">
      <c r="A156" s="40">
        <v>2894</v>
      </c>
      <c r="B156" s="40" t="s">
        <v>23</v>
      </c>
      <c r="C156" s="16" t="s">
        <v>155</v>
      </c>
      <c r="D156" s="52" t="s">
        <v>973</v>
      </c>
      <c r="E156" s="197">
        <v>55.4</v>
      </c>
      <c r="F156" s="17">
        <f t="shared" si="15"/>
        <v>2.1738277418089074</v>
      </c>
      <c r="G156" s="21">
        <f t="shared" si="12"/>
        <v>62.048000000000002</v>
      </c>
      <c r="H156" s="254">
        <v>0.12</v>
      </c>
      <c r="I156" s="46"/>
      <c r="J156" s="18">
        <v>6</v>
      </c>
      <c r="K156" s="46"/>
      <c r="L156" s="19">
        <f t="shared" si="13"/>
        <v>0</v>
      </c>
      <c r="M156" s="23">
        <f t="shared" si="16"/>
        <v>0</v>
      </c>
      <c r="N156" s="19">
        <f t="shared" si="14"/>
        <v>0</v>
      </c>
      <c r="O156" s="19">
        <f t="shared" si="17"/>
        <v>62.048000000000002</v>
      </c>
      <c r="P156" s="53"/>
    </row>
    <row r="157" spans="1:16" x14ac:dyDescent="0.25">
      <c r="A157" s="40">
        <v>2896</v>
      </c>
      <c r="B157" s="40" t="s">
        <v>23</v>
      </c>
      <c r="C157" s="16" t="s">
        <v>156</v>
      </c>
      <c r="D157" s="52" t="s">
        <v>974</v>
      </c>
      <c r="E157" s="197">
        <v>55.4</v>
      </c>
      <c r="F157" s="17">
        <f t="shared" si="15"/>
        <v>2.1738277418089074</v>
      </c>
      <c r="G157" s="21">
        <f t="shared" si="12"/>
        <v>62.048000000000002</v>
      </c>
      <c r="H157" s="254">
        <v>0.12</v>
      </c>
      <c r="I157" s="46"/>
      <c r="J157" s="18">
        <v>6</v>
      </c>
      <c r="K157" s="46"/>
      <c r="L157" s="19">
        <f t="shared" si="13"/>
        <v>0</v>
      </c>
      <c r="M157" s="23">
        <f t="shared" si="16"/>
        <v>0</v>
      </c>
      <c r="N157" s="19">
        <f t="shared" si="14"/>
        <v>0</v>
      </c>
      <c r="O157" s="19">
        <f t="shared" si="17"/>
        <v>62.048000000000002</v>
      </c>
      <c r="P157" s="53"/>
    </row>
    <row r="158" spans="1:16" x14ac:dyDescent="0.25">
      <c r="A158" s="40">
        <v>2897</v>
      </c>
      <c r="B158" s="40" t="s">
        <v>23</v>
      </c>
      <c r="C158" s="16" t="s">
        <v>157</v>
      </c>
      <c r="D158" s="52" t="s">
        <v>975</v>
      </c>
      <c r="E158" s="197">
        <v>55.4</v>
      </c>
      <c r="F158" s="17">
        <f t="shared" si="15"/>
        <v>2.1738277418089074</v>
      </c>
      <c r="G158" s="21">
        <f t="shared" si="12"/>
        <v>62.048000000000002</v>
      </c>
      <c r="H158" s="254">
        <v>0.12</v>
      </c>
      <c r="I158" s="46"/>
      <c r="J158" s="18">
        <v>6</v>
      </c>
      <c r="K158" s="46"/>
      <c r="L158" s="19">
        <f t="shared" si="13"/>
        <v>0</v>
      </c>
      <c r="M158" s="23">
        <f t="shared" si="16"/>
        <v>0</v>
      </c>
      <c r="N158" s="19">
        <f t="shared" si="14"/>
        <v>0</v>
      </c>
      <c r="O158" s="19">
        <f t="shared" si="17"/>
        <v>62.048000000000002</v>
      </c>
      <c r="P158" s="53"/>
    </row>
    <row r="159" spans="1:16" x14ac:dyDescent="0.25">
      <c r="A159" s="40">
        <v>2898</v>
      </c>
      <c r="B159" s="40" t="s">
        <v>23</v>
      </c>
      <c r="C159" s="16" t="s">
        <v>158</v>
      </c>
      <c r="D159" s="52" t="s">
        <v>976</v>
      </c>
      <c r="E159" s="197">
        <v>55.4</v>
      </c>
      <c r="F159" s="17">
        <f t="shared" si="15"/>
        <v>2.1738277418089074</v>
      </c>
      <c r="G159" s="21">
        <f t="shared" si="12"/>
        <v>62.048000000000002</v>
      </c>
      <c r="H159" s="254">
        <v>0.12</v>
      </c>
      <c r="I159" s="46"/>
      <c r="J159" s="18">
        <v>6</v>
      </c>
      <c r="K159" s="46"/>
      <c r="L159" s="19">
        <f t="shared" si="13"/>
        <v>0</v>
      </c>
      <c r="M159" s="23">
        <f t="shared" si="16"/>
        <v>0</v>
      </c>
      <c r="N159" s="19">
        <f t="shared" si="14"/>
        <v>0</v>
      </c>
      <c r="O159" s="19">
        <f t="shared" si="17"/>
        <v>62.048000000000002</v>
      </c>
      <c r="P159" s="53"/>
    </row>
    <row r="160" spans="1:16" x14ac:dyDescent="0.25">
      <c r="A160" s="40">
        <v>2900</v>
      </c>
      <c r="B160" s="40" t="s">
        <v>23</v>
      </c>
      <c r="C160" s="16" t="s">
        <v>159</v>
      </c>
      <c r="D160" s="52" t="s">
        <v>977</v>
      </c>
      <c r="E160" s="197">
        <v>148</v>
      </c>
      <c r="F160" s="17">
        <f t="shared" si="15"/>
        <v>5.8073376495978026</v>
      </c>
      <c r="G160" s="21">
        <f t="shared" si="12"/>
        <v>165.76000000000002</v>
      </c>
      <c r="H160" s="254">
        <v>0.12</v>
      </c>
      <c r="I160" s="46"/>
      <c r="J160" s="18">
        <v>1</v>
      </c>
      <c r="K160" s="46"/>
      <c r="L160" s="19">
        <f t="shared" si="13"/>
        <v>0</v>
      </c>
      <c r="M160" s="23">
        <f t="shared" si="16"/>
        <v>0</v>
      </c>
      <c r="N160" s="19">
        <f t="shared" si="14"/>
        <v>0</v>
      </c>
      <c r="O160" s="19">
        <f t="shared" si="17"/>
        <v>165.76000000000002</v>
      </c>
      <c r="P160" s="53"/>
    </row>
    <row r="161" spans="1:16" x14ac:dyDescent="0.25">
      <c r="A161" s="40">
        <v>2901</v>
      </c>
      <c r="B161" s="40" t="s">
        <v>23</v>
      </c>
      <c r="C161" s="16" t="s">
        <v>2234</v>
      </c>
      <c r="D161" s="261">
        <v>5905567011092</v>
      </c>
      <c r="E161" s="197">
        <v>87</v>
      </c>
      <c r="F161" s="17">
        <f t="shared" si="15"/>
        <v>3.4137728075338436</v>
      </c>
      <c r="G161" s="21">
        <f t="shared" si="12"/>
        <v>97.440000000000012</v>
      </c>
      <c r="H161" s="254">
        <v>0.12</v>
      </c>
      <c r="I161" s="46"/>
      <c r="J161" s="18">
        <v>1</v>
      </c>
      <c r="K161" s="46"/>
      <c r="L161" s="19">
        <f t="shared" si="13"/>
        <v>0</v>
      </c>
      <c r="M161" s="23">
        <f t="shared" si="16"/>
        <v>0</v>
      </c>
      <c r="N161" s="19">
        <f t="shared" si="14"/>
        <v>0</v>
      </c>
      <c r="O161" s="19">
        <f t="shared" si="17"/>
        <v>97.440000000000012</v>
      </c>
      <c r="P161" s="53" t="s">
        <v>2191</v>
      </c>
    </row>
    <row r="162" spans="1:16" x14ac:dyDescent="0.25">
      <c r="A162" s="40">
        <v>2902</v>
      </c>
      <c r="B162" s="40" t="s">
        <v>23</v>
      </c>
      <c r="C162" s="16" t="s">
        <v>2248</v>
      </c>
      <c r="D162" s="261">
        <v>5904384687336</v>
      </c>
      <c r="E162" s="197">
        <v>87</v>
      </c>
      <c r="F162" s="17">
        <f t="shared" si="15"/>
        <v>3.4137728075338436</v>
      </c>
      <c r="G162" s="21">
        <f t="shared" si="12"/>
        <v>97.440000000000012</v>
      </c>
      <c r="H162" s="254">
        <v>0.12</v>
      </c>
      <c r="I162" s="46"/>
      <c r="J162" s="18">
        <v>1</v>
      </c>
      <c r="K162" s="46"/>
      <c r="L162" s="19">
        <f t="shared" si="13"/>
        <v>0</v>
      </c>
      <c r="M162" s="23">
        <f t="shared" si="16"/>
        <v>0</v>
      </c>
      <c r="N162" s="19">
        <f t="shared" si="14"/>
        <v>0</v>
      </c>
      <c r="O162" s="19">
        <f t="shared" si="17"/>
        <v>97.440000000000012</v>
      </c>
      <c r="P162" s="53" t="s">
        <v>2191</v>
      </c>
    </row>
    <row r="163" spans="1:16" x14ac:dyDescent="0.25">
      <c r="A163" s="40">
        <v>2910</v>
      </c>
      <c r="B163" s="40" t="s">
        <v>23</v>
      </c>
      <c r="C163" s="16" t="s">
        <v>1905</v>
      </c>
      <c r="D163" s="206">
        <v>8594052884296</v>
      </c>
      <c r="E163" s="197">
        <v>48.1</v>
      </c>
      <c r="F163" s="17">
        <f t="shared" si="15"/>
        <v>1.8873847361192859</v>
      </c>
      <c r="G163" s="21">
        <f t="shared" si="12"/>
        <v>53.872000000000007</v>
      </c>
      <c r="H163" s="254">
        <v>0.12</v>
      </c>
      <c r="I163" s="46"/>
      <c r="J163" s="18">
        <v>20</v>
      </c>
      <c r="K163" s="46"/>
      <c r="L163" s="19">
        <f t="shared" si="13"/>
        <v>0</v>
      </c>
      <c r="M163" s="23">
        <f t="shared" si="16"/>
        <v>0</v>
      </c>
      <c r="N163" s="19">
        <f t="shared" si="14"/>
        <v>0</v>
      </c>
      <c r="O163" s="19">
        <f t="shared" si="17"/>
        <v>53.872000000000007</v>
      </c>
      <c r="P163" s="53"/>
    </row>
    <row r="164" spans="1:16" x14ac:dyDescent="0.25">
      <c r="A164" s="40">
        <v>2912</v>
      </c>
      <c r="B164" s="40" t="s">
        <v>23</v>
      </c>
      <c r="C164" s="16" t="s">
        <v>1906</v>
      </c>
      <c r="D164" s="206">
        <v>8594052884302</v>
      </c>
      <c r="E164" s="197">
        <v>48.1</v>
      </c>
      <c r="F164" s="17">
        <f t="shared" si="15"/>
        <v>1.8873847361192859</v>
      </c>
      <c r="G164" s="21">
        <f t="shared" si="12"/>
        <v>53.872000000000007</v>
      </c>
      <c r="H164" s="254">
        <v>0.12</v>
      </c>
      <c r="I164" s="46"/>
      <c r="J164" s="18">
        <v>20</v>
      </c>
      <c r="K164" s="46"/>
      <c r="L164" s="19">
        <f t="shared" si="13"/>
        <v>0</v>
      </c>
      <c r="M164" s="23">
        <f t="shared" si="16"/>
        <v>0</v>
      </c>
      <c r="N164" s="19">
        <f t="shared" si="14"/>
        <v>0</v>
      </c>
      <c r="O164" s="19">
        <f t="shared" si="17"/>
        <v>53.872000000000007</v>
      </c>
      <c r="P164" s="53"/>
    </row>
    <row r="165" spans="1:16" x14ac:dyDescent="0.25">
      <c r="A165" s="40">
        <v>2914</v>
      </c>
      <c r="B165" s="40" t="s">
        <v>23</v>
      </c>
      <c r="C165" s="16" t="s">
        <v>1907</v>
      </c>
      <c r="D165" s="206">
        <v>8594052884319</v>
      </c>
      <c r="E165" s="197">
        <v>51.7</v>
      </c>
      <c r="F165" s="17">
        <f t="shared" si="15"/>
        <v>2.0286443005689625</v>
      </c>
      <c r="G165" s="21">
        <f t="shared" si="12"/>
        <v>57.904000000000011</v>
      </c>
      <c r="H165" s="254">
        <v>0.12</v>
      </c>
      <c r="I165" s="46"/>
      <c r="J165" s="18">
        <v>20</v>
      </c>
      <c r="K165" s="46"/>
      <c r="L165" s="19">
        <f t="shared" si="13"/>
        <v>0</v>
      </c>
      <c r="M165" s="23">
        <f t="shared" si="16"/>
        <v>0</v>
      </c>
      <c r="N165" s="19">
        <f t="shared" si="14"/>
        <v>0</v>
      </c>
      <c r="O165" s="19">
        <f t="shared" si="17"/>
        <v>57.904000000000011</v>
      </c>
      <c r="P165" s="53"/>
    </row>
    <row r="166" spans="1:16" x14ac:dyDescent="0.25">
      <c r="A166" s="40">
        <v>2930</v>
      </c>
      <c r="B166" s="40" t="s">
        <v>23</v>
      </c>
      <c r="C166" s="16" t="s">
        <v>2247</v>
      </c>
      <c r="D166" s="232">
        <v>8592903001441</v>
      </c>
      <c r="E166" s="197">
        <v>146.30000000000001</v>
      </c>
      <c r="F166" s="17">
        <f t="shared" si="15"/>
        <v>5.7406317441632337</v>
      </c>
      <c r="G166" s="21">
        <f t="shared" si="12"/>
        <v>163.85600000000002</v>
      </c>
      <c r="H166" s="254">
        <v>0.12</v>
      </c>
      <c r="I166" s="46"/>
      <c r="J166" s="18">
        <v>7</v>
      </c>
      <c r="K166" s="46"/>
      <c r="L166" s="19">
        <f t="shared" si="13"/>
        <v>0</v>
      </c>
      <c r="M166" s="23">
        <f t="shared" si="16"/>
        <v>0</v>
      </c>
      <c r="N166" s="19">
        <f t="shared" si="14"/>
        <v>0</v>
      </c>
      <c r="O166" s="19">
        <f t="shared" si="17"/>
        <v>163.85600000000002</v>
      </c>
      <c r="P166" s="53"/>
    </row>
    <row r="167" spans="1:16" x14ac:dyDescent="0.25">
      <c r="A167" s="40">
        <v>2932</v>
      </c>
      <c r="B167" s="40" t="s">
        <v>23</v>
      </c>
      <c r="C167" s="16" t="s">
        <v>2246</v>
      </c>
      <c r="D167" s="232">
        <v>8592903001458</v>
      </c>
      <c r="E167" s="197">
        <v>93.2</v>
      </c>
      <c r="F167" s="17">
        <f t="shared" si="15"/>
        <v>3.6570531685305085</v>
      </c>
      <c r="G167" s="21">
        <f t="shared" si="12"/>
        <v>104.38400000000001</v>
      </c>
      <c r="H167" s="254">
        <v>0.12</v>
      </c>
      <c r="I167" s="46"/>
      <c r="J167" s="18">
        <v>10</v>
      </c>
      <c r="K167" s="46"/>
      <c r="L167" s="19">
        <f t="shared" si="13"/>
        <v>0</v>
      </c>
      <c r="M167" s="23">
        <f t="shared" si="16"/>
        <v>0</v>
      </c>
      <c r="N167" s="19">
        <f t="shared" si="14"/>
        <v>0</v>
      </c>
      <c r="O167" s="19">
        <f t="shared" si="17"/>
        <v>104.38400000000001</v>
      </c>
      <c r="P167" s="53"/>
    </row>
    <row r="168" spans="1:16" x14ac:dyDescent="0.25">
      <c r="A168" s="40">
        <v>2933</v>
      </c>
      <c r="B168" s="40" t="s">
        <v>23</v>
      </c>
      <c r="C168" s="16" t="s">
        <v>2245</v>
      </c>
      <c r="D168" s="232">
        <v>8592903001465</v>
      </c>
      <c r="E168" s="197">
        <v>117.3</v>
      </c>
      <c r="F168" s="17">
        <f t="shared" si="15"/>
        <v>4.6027074749852854</v>
      </c>
      <c r="G168" s="21">
        <f t="shared" si="12"/>
        <v>131.376</v>
      </c>
      <c r="H168" s="254">
        <v>0.12</v>
      </c>
      <c r="I168" s="46"/>
      <c r="J168" s="18">
        <v>7</v>
      </c>
      <c r="K168" s="46"/>
      <c r="L168" s="19">
        <f t="shared" si="13"/>
        <v>0</v>
      </c>
      <c r="M168" s="23">
        <f t="shared" si="16"/>
        <v>0</v>
      </c>
      <c r="N168" s="19">
        <f t="shared" si="14"/>
        <v>0</v>
      </c>
      <c r="O168" s="19">
        <f t="shared" si="17"/>
        <v>131.376</v>
      </c>
      <c r="P168" s="53"/>
    </row>
    <row r="169" spans="1:16" x14ac:dyDescent="0.25">
      <c r="A169" s="40">
        <v>2936</v>
      </c>
      <c r="B169" s="40" t="s">
        <v>23</v>
      </c>
      <c r="C169" s="16" t="s">
        <v>2244</v>
      </c>
      <c r="D169" s="232">
        <v>8592903001489</v>
      </c>
      <c r="E169" s="197">
        <v>117.3</v>
      </c>
      <c r="F169" s="17">
        <f t="shared" si="15"/>
        <v>4.6027074749852854</v>
      </c>
      <c r="G169" s="21">
        <f t="shared" si="12"/>
        <v>131.376</v>
      </c>
      <c r="H169" s="254">
        <v>0.12</v>
      </c>
      <c r="I169" s="46"/>
      <c r="J169" s="18">
        <v>7</v>
      </c>
      <c r="K169" s="46"/>
      <c r="L169" s="19">
        <f t="shared" si="13"/>
        <v>0</v>
      </c>
      <c r="M169" s="23">
        <f t="shared" si="16"/>
        <v>0</v>
      </c>
      <c r="N169" s="19">
        <f t="shared" si="14"/>
        <v>0</v>
      </c>
      <c r="O169" s="19">
        <f t="shared" si="17"/>
        <v>131.376</v>
      </c>
      <c r="P169" s="53"/>
    </row>
    <row r="170" spans="1:16" x14ac:dyDescent="0.25">
      <c r="A170" s="40">
        <v>2940</v>
      </c>
      <c r="B170" s="40" t="s">
        <v>23</v>
      </c>
      <c r="C170" s="16" t="s">
        <v>2243</v>
      </c>
      <c r="D170" s="232">
        <v>8592903001519</v>
      </c>
      <c r="E170" s="197">
        <v>93.2</v>
      </c>
      <c r="F170" s="17">
        <f t="shared" si="15"/>
        <v>3.6570531685305085</v>
      </c>
      <c r="G170" s="21">
        <f t="shared" si="12"/>
        <v>104.38400000000001</v>
      </c>
      <c r="H170" s="254">
        <v>0.12</v>
      </c>
      <c r="I170" s="46"/>
      <c r="J170" s="18">
        <v>10</v>
      </c>
      <c r="K170" s="46"/>
      <c r="L170" s="19">
        <f t="shared" si="13"/>
        <v>0</v>
      </c>
      <c r="M170" s="23">
        <f t="shared" si="16"/>
        <v>0</v>
      </c>
      <c r="N170" s="19">
        <f t="shared" si="14"/>
        <v>0</v>
      </c>
      <c r="O170" s="19">
        <f t="shared" si="17"/>
        <v>104.38400000000001</v>
      </c>
      <c r="P170" s="53"/>
    </row>
    <row r="171" spans="1:16" x14ac:dyDescent="0.25">
      <c r="A171" s="40">
        <v>2941</v>
      </c>
      <c r="B171" s="40" t="s">
        <v>23</v>
      </c>
      <c r="C171" s="16" t="s">
        <v>1996</v>
      </c>
      <c r="D171" s="232">
        <v>8592903001274</v>
      </c>
      <c r="E171" s="197">
        <v>146.30000000000001</v>
      </c>
      <c r="F171" s="17">
        <f t="shared" si="15"/>
        <v>5.7406317441632337</v>
      </c>
      <c r="G171" s="21">
        <f t="shared" si="12"/>
        <v>163.85600000000002</v>
      </c>
      <c r="H171" s="254">
        <v>0.12</v>
      </c>
      <c r="I171" s="46"/>
      <c r="J171" s="18">
        <v>10</v>
      </c>
      <c r="K171" s="46"/>
      <c r="L171" s="19">
        <f t="shared" si="13"/>
        <v>0</v>
      </c>
      <c r="M171" s="23">
        <f t="shared" si="16"/>
        <v>0</v>
      </c>
      <c r="N171" s="19">
        <f t="shared" si="14"/>
        <v>0</v>
      </c>
      <c r="O171" s="19">
        <f t="shared" si="17"/>
        <v>163.85600000000002</v>
      </c>
      <c r="P171" s="53"/>
    </row>
    <row r="172" spans="1:16" x14ac:dyDescent="0.25">
      <c r="A172" s="40">
        <v>2944</v>
      </c>
      <c r="B172" s="40" t="s">
        <v>23</v>
      </c>
      <c r="C172" s="16" t="s">
        <v>2242</v>
      </c>
      <c r="D172" s="232">
        <v>8592903001540</v>
      </c>
      <c r="E172" s="197">
        <v>146.30000000000001</v>
      </c>
      <c r="F172" s="17">
        <f t="shared" si="15"/>
        <v>5.7406317441632337</v>
      </c>
      <c r="G172" s="21">
        <f t="shared" si="12"/>
        <v>163.85600000000002</v>
      </c>
      <c r="H172" s="254">
        <v>0.12</v>
      </c>
      <c r="I172" s="46"/>
      <c r="J172" s="18">
        <v>10</v>
      </c>
      <c r="K172" s="46"/>
      <c r="L172" s="19">
        <f t="shared" si="13"/>
        <v>0</v>
      </c>
      <c r="M172" s="23">
        <f t="shared" si="16"/>
        <v>0</v>
      </c>
      <c r="N172" s="19">
        <f t="shared" si="14"/>
        <v>0</v>
      </c>
      <c r="O172" s="19">
        <f t="shared" si="17"/>
        <v>163.85600000000002</v>
      </c>
      <c r="P172" s="53"/>
    </row>
    <row r="173" spans="1:16" x14ac:dyDescent="0.25">
      <c r="A173" s="40">
        <v>2945</v>
      </c>
      <c r="B173" s="40" t="s">
        <v>23</v>
      </c>
      <c r="C173" s="16" t="s">
        <v>2241</v>
      </c>
      <c r="D173" s="232">
        <v>8592903001557</v>
      </c>
      <c r="E173" s="197">
        <v>117.3</v>
      </c>
      <c r="F173" s="17">
        <f t="shared" si="15"/>
        <v>4.6027074749852854</v>
      </c>
      <c r="G173" s="21">
        <f t="shared" si="12"/>
        <v>131.376</v>
      </c>
      <c r="H173" s="254">
        <v>0.12</v>
      </c>
      <c r="I173" s="46"/>
      <c r="J173" s="18">
        <v>10</v>
      </c>
      <c r="K173" s="46"/>
      <c r="L173" s="19">
        <f t="shared" si="13"/>
        <v>0</v>
      </c>
      <c r="M173" s="23">
        <f t="shared" si="16"/>
        <v>0</v>
      </c>
      <c r="N173" s="19">
        <f t="shared" si="14"/>
        <v>0</v>
      </c>
      <c r="O173" s="19">
        <f t="shared" si="17"/>
        <v>131.376</v>
      </c>
      <c r="P173" s="53"/>
    </row>
    <row r="174" spans="1:16" x14ac:dyDescent="0.25">
      <c r="A174" s="40">
        <v>2947</v>
      </c>
      <c r="B174" s="40" t="s">
        <v>23</v>
      </c>
      <c r="C174" s="16" t="s">
        <v>2240</v>
      </c>
      <c r="D174" s="232">
        <v>8592903001564</v>
      </c>
      <c r="E174" s="197">
        <v>117.3</v>
      </c>
      <c r="F174" s="17">
        <f t="shared" si="15"/>
        <v>4.6027074749852854</v>
      </c>
      <c r="G174" s="21">
        <f t="shared" si="12"/>
        <v>131.376</v>
      </c>
      <c r="H174" s="254">
        <v>0.12</v>
      </c>
      <c r="I174" s="46"/>
      <c r="J174" s="18">
        <v>5</v>
      </c>
      <c r="K174" s="46"/>
      <c r="L174" s="19">
        <f t="shared" si="13"/>
        <v>0</v>
      </c>
      <c r="M174" s="23">
        <f t="shared" si="16"/>
        <v>0</v>
      </c>
      <c r="N174" s="19">
        <f t="shared" si="14"/>
        <v>0</v>
      </c>
      <c r="O174" s="19">
        <f t="shared" si="17"/>
        <v>131.376</v>
      </c>
      <c r="P174" s="53"/>
    </row>
    <row r="175" spans="1:16" x14ac:dyDescent="0.25">
      <c r="A175" s="40">
        <v>2949</v>
      </c>
      <c r="B175" s="40" t="s">
        <v>23</v>
      </c>
      <c r="C175" s="16" t="s">
        <v>2239</v>
      </c>
      <c r="D175" s="232">
        <v>8592903001571</v>
      </c>
      <c r="E175" s="197">
        <v>146.30000000000001</v>
      </c>
      <c r="F175" s="17">
        <f t="shared" si="15"/>
        <v>5.7406317441632337</v>
      </c>
      <c r="G175" s="21">
        <f t="shared" si="12"/>
        <v>163.85600000000002</v>
      </c>
      <c r="H175" s="254">
        <v>0.12</v>
      </c>
      <c r="I175" s="46"/>
      <c r="J175" s="18">
        <v>10</v>
      </c>
      <c r="K175" s="46"/>
      <c r="L175" s="19">
        <f t="shared" si="13"/>
        <v>0</v>
      </c>
      <c r="M175" s="23">
        <f t="shared" si="16"/>
        <v>0</v>
      </c>
      <c r="N175" s="19">
        <f t="shared" si="14"/>
        <v>0</v>
      </c>
      <c r="O175" s="19">
        <f t="shared" si="17"/>
        <v>163.85600000000002</v>
      </c>
      <c r="P175" s="53"/>
    </row>
    <row r="176" spans="1:16" x14ac:dyDescent="0.25">
      <c r="A176" s="40">
        <v>2951</v>
      </c>
      <c r="B176" s="40" t="s">
        <v>23</v>
      </c>
      <c r="C176" s="16" t="s">
        <v>2238</v>
      </c>
      <c r="D176" s="232">
        <v>8592903001595</v>
      </c>
      <c r="E176" s="197">
        <v>117.3</v>
      </c>
      <c r="F176" s="17">
        <f t="shared" si="15"/>
        <v>4.6027074749852854</v>
      </c>
      <c r="G176" s="21">
        <f t="shared" si="12"/>
        <v>131.376</v>
      </c>
      <c r="H176" s="254">
        <v>0.12</v>
      </c>
      <c r="I176" s="46"/>
      <c r="J176" s="18">
        <v>7</v>
      </c>
      <c r="K176" s="46"/>
      <c r="L176" s="19">
        <f t="shared" si="13"/>
        <v>0</v>
      </c>
      <c r="M176" s="23">
        <f t="shared" si="16"/>
        <v>0</v>
      </c>
      <c r="N176" s="19">
        <f t="shared" si="14"/>
        <v>0</v>
      </c>
      <c r="O176" s="19">
        <f t="shared" si="17"/>
        <v>131.376</v>
      </c>
      <c r="P176" s="53"/>
    </row>
    <row r="177" spans="1:16" x14ac:dyDescent="0.25">
      <c r="A177" s="40">
        <v>2953</v>
      </c>
      <c r="B177" s="40" t="s">
        <v>23</v>
      </c>
      <c r="C177" s="16" t="s">
        <v>2237</v>
      </c>
      <c r="D177" s="232">
        <v>8592903001618</v>
      </c>
      <c r="E177" s="197">
        <v>117.3</v>
      </c>
      <c r="F177" s="17">
        <f t="shared" si="15"/>
        <v>4.6027074749852854</v>
      </c>
      <c r="G177" s="21">
        <f t="shared" si="12"/>
        <v>131.376</v>
      </c>
      <c r="H177" s="254">
        <v>0.12</v>
      </c>
      <c r="I177" s="46"/>
      <c r="J177" s="18">
        <v>10</v>
      </c>
      <c r="K177" s="46"/>
      <c r="L177" s="19">
        <f t="shared" si="13"/>
        <v>0</v>
      </c>
      <c r="M177" s="23">
        <f t="shared" si="16"/>
        <v>0</v>
      </c>
      <c r="N177" s="19">
        <f t="shared" si="14"/>
        <v>0</v>
      </c>
      <c r="O177" s="19">
        <f t="shared" si="17"/>
        <v>131.376</v>
      </c>
      <c r="P177" s="53"/>
    </row>
    <row r="178" spans="1:16" x14ac:dyDescent="0.25">
      <c r="A178" s="40">
        <v>2954</v>
      </c>
      <c r="B178" s="40" t="s">
        <v>23</v>
      </c>
      <c r="C178" s="16" t="s">
        <v>1990</v>
      </c>
      <c r="D178" s="232">
        <v>8592903001373</v>
      </c>
      <c r="E178" s="197">
        <v>93.2</v>
      </c>
      <c r="F178" s="17">
        <f t="shared" si="15"/>
        <v>3.6570531685305085</v>
      </c>
      <c r="G178" s="21">
        <f t="shared" si="12"/>
        <v>104.38400000000001</v>
      </c>
      <c r="H178" s="254">
        <v>0.12</v>
      </c>
      <c r="I178" s="46"/>
      <c r="J178" s="18">
        <v>10</v>
      </c>
      <c r="K178" s="46"/>
      <c r="L178" s="19">
        <f t="shared" si="13"/>
        <v>0</v>
      </c>
      <c r="M178" s="23">
        <f t="shared" si="16"/>
        <v>0</v>
      </c>
      <c r="N178" s="19">
        <f t="shared" si="14"/>
        <v>0</v>
      </c>
      <c r="O178" s="19">
        <f t="shared" si="17"/>
        <v>104.38400000000001</v>
      </c>
      <c r="P178" s="53"/>
    </row>
    <row r="179" spans="1:16" x14ac:dyDescent="0.25">
      <c r="A179" s="40">
        <v>2955</v>
      </c>
      <c r="B179" s="40" t="s">
        <v>23</v>
      </c>
      <c r="C179" s="16" t="s">
        <v>1991</v>
      </c>
      <c r="D179" s="232">
        <v>8592903001380</v>
      </c>
      <c r="E179" s="197">
        <v>93.2</v>
      </c>
      <c r="F179" s="17">
        <f t="shared" si="15"/>
        <v>3.6570531685305085</v>
      </c>
      <c r="G179" s="21">
        <f t="shared" si="12"/>
        <v>104.38400000000001</v>
      </c>
      <c r="H179" s="254">
        <v>0.12</v>
      </c>
      <c r="I179" s="46"/>
      <c r="J179" s="18">
        <v>10</v>
      </c>
      <c r="K179" s="46"/>
      <c r="L179" s="19">
        <f t="shared" si="13"/>
        <v>0</v>
      </c>
      <c r="M179" s="23">
        <f t="shared" si="16"/>
        <v>0</v>
      </c>
      <c r="N179" s="19">
        <f t="shared" si="14"/>
        <v>0</v>
      </c>
      <c r="O179" s="19">
        <f t="shared" si="17"/>
        <v>104.38400000000001</v>
      </c>
      <c r="P179" s="53"/>
    </row>
    <row r="180" spans="1:16" x14ac:dyDescent="0.25">
      <c r="A180" s="40">
        <v>2956</v>
      </c>
      <c r="B180" s="40" t="s">
        <v>23</v>
      </c>
      <c r="C180" s="16" t="s">
        <v>1992</v>
      </c>
      <c r="D180" s="232">
        <v>8592903001397</v>
      </c>
      <c r="E180" s="197">
        <v>93.2</v>
      </c>
      <c r="F180" s="17">
        <f t="shared" si="15"/>
        <v>3.6570531685305085</v>
      </c>
      <c r="G180" s="21">
        <f t="shared" si="12"/>
        <v>104.38400000000001</v>
      </c>
      <c r="H180" s="254">
        <v>0.12</v>
      </c>
      <c r="I180" s="46"/>
      <c r="J180" s="18">
        <v>10</v>
      </c>
      <c r="K180" s="46"/>
      <c r="L180" s="19">
        <f t="shared" si="13"/>
        <v>0</v>
      </c>
      <c r="M180" s="23">
        <f t="shared" si="16"/>
        <v>0</v>
      </c>
      <c r="N180" s="19">
        <f t="shared" si="14"/>
        <v>0</v>
      </c>
      <c r="O180" s="19">
        <f t="shared" si="17"/>
        <v>104.38400000000001</v>
      </c>
      <c r="P180" s="53"/>
    </row>
    <row r="181" spans="1:16" x14ac:dyDescent="0.25">
      <c r="A181" s="40">
        <v>2957</v>
      </c>
      <c r="B181" s="40" t="s">
        <v>23</v>
      </c>
      <c r="C181" s="16" t="s">
        <v>1993</v>
      </c>
      <c r="D181" s="232">
        <v>8592903001403</v>
      </c>
      <c r="E181" s="197">
        <v>93.2</v>
      </c>
      <c r="F181" s="17">
        <f t="shared" si="15"/>
        <v>3.6570531685305085</v>
      </c>
      <c r="G181" s="21">
        <f t="shared" si="12"/>
        <v>104.38400000000001</v>
      </c>
      <c r="H181" s="254">
        <v>0.12</v>
      </c>
      <c r="I181" s="46"/>
      <c r="J181" s="18">
        <v>10</v>
      </c>
      <c r="K181" s="46"/>
      <c r="L181" s="19">
        <f t="shared" si="13"/>
        <v>0</v>
      </c>
      <c r="M181" s="23">
        <f t="shared" si="16"/>
        <v>0</v>
      </c>
      <c r="N181" s="19">
        <f t="shared" si="14"/>
        <v>0</v>
      </c>
      <c r="O181" s="19">
        <f t="shared" si="17"/>
        <v>104.38400000000001</v>
      </c>
      <c r="P181" s="53"/>
    </row>
    <row r="182" spans="1:16" x14ac:dyDescent="0.25">
      <c r="A182" s="40">
        <v>2958</v>
      </c>
      <c r="B182" s="40" t="s">
        <v>23</v>
      </c>
      <c r="C182" s="16" t="s">
        <v>2235</v>
      </c>
      <c r="D182" s="232">
        <v>8592903001410</v>
      </c>
      <c r="E182" s="197">
        <v>77.3</v>
      </c>
      <c r="F182" s="17">
        <f t="shared" si="15"/>
        <v>3.0331567588777713</v>
      </c>
      <c r="G182" s="21">
        <f t="shared" si="12"/>
        <v>86.576000000000008</v>
      </c>
      <c r="H182" s="254">
        <v>0.12</v>
      </c>
      <c r="I182" s="46"/>
      <c r="J182" s="18">
        <v>10</v>
      </c>
      <c r="K182" s="46"/>
      <c r="L182" s="19">
        <f t="shared" si="13"/>
        <v>0</v>
      </c>
      <c r="M182" s="23">
        <f t="shared" si="16"/>
        <v>0</v>
      </c>
      <c r="N182" s="19">
        <f t="shared" si="14"/>
        <v>0</v>
      </c>
      <c r="O182" s="19">
        <f t="shared" si="17"/>
        <v>86.576000000000008</v>
      </c>
      <c r="P182" s="53"/>
    </row>
    <row r="183" spans="1:16" x14ac:dyDescent="0.25">
      <c r="A183" s="40">
        <v>2959</v>
      </c>
      <c r="B183" s="40" t="s">
        <v>23</v>
      </c>
      <c r="C183" s="16" t="s">
        <v>2236</v>
      </c>
      <c r="D183" s="232">
        <v>8592903001427</v>
      </c>
      <c r="E183" s="197">
        <v>93.2</v>
      </c>
      <c r="F183" s="17">
        <f t="shared" si="15"/>
        <v>3.6570531685305085</v>
      </c>
      <c r="G183" s="21">
        <f t="shared" si="12"/>
        <v>104.38400000000001</v>
      </c>
      <c r="H183" s="254">
        <v>0.12</v>
      </c>
      <c r="I183" s="46"/>
      <c r="J183" s="18">
        <v>10</v>
      </c>
      <c r="K183" s="46"/>
      <c r="L183" s="19">
        <f t="shared" si="13"/>
        <v>0</v>
      </c>
      <c r="M183" s="23">
        <f t="shared" si="16"/>
        <v>0</v>
      </c>
      <c r="N183" s="19">
        <f t="shared" si="14"/>
        <v>0</v>
      </c>
      <c r="O183" s="19">
        <f t="shared" si="17"/>
        <v>104.38400000000001</v>
      </c>
      <c r="P183" s="53"/>
    </row>
    <row r="184" spans="1:16" x14ac:dyDescent="0.25">
      <c r="A184" s="40">
        <v>3000</v>
      </c>
      <c r="B184" s="40" t="s">
        <v>23</v>
      </c>
      <c r="C184" s="16" t="s">
        <v>160</v>
      </c>
      <c r="D184" s="52" t="s">
        <v>978</v>
      </c>
      <c r="E184" s="197">
        <v>55.7</v>
      </c>
      <c r="F184" s="17">
        <f t="shared" si="15"/>
        <v>2.1855993721797136</v>
      </c>
      <c r="G184" s="21">
        <f t="shared" si="12"/>
        <v>62.384000000000007</v>
      </c>
      <c r="H184" s="254">
        <v>0.12</v>
      </c>
      <c r="I184" s="46"/>
      <c r="J184" s="18">
        <v>12</v>
      </c>
      <c r="K184" s="46"/>
      <c r="L184" s="19">
        <f t="shared" si="13"/>
        <v>0</v>
      </c>
      <c r="M184" s="23">
        <f t="shared" si="16"/>
        <v>0</v>
      </c>
      <c r="N184" s="19">
        <f t="shared" si="14"/>
        <v>0</v>
      </c>
      <c r="O184" s="19">
        <f t="shared" si="17"/>
        <v>62.384000000000007</v>
      </c>
      <c r="P184" s="53"/>
    </row>
    <row r="185" spans="1:16" x14ac:dyDescent="0.25">
      <c r="A185" s="40">
        <v>3010</v>
      </c>
      <c r="B185" s="40" t="s">
        <v>23</v>
      </c>
      <c r="C185" s="16" t="s">
        <v>161</v>
      </c>
      <c r="D185" s="52" t="s">
        <v>979</v>
      </c>
      <c r="E185" s="197">
        <v>54.6</v>
      </c>
      <c r="F185" s="17">
        <f t="shared" si="15"/>
        <v>2.1424367274867571</v>
      </c>
      <c r="G185" s="21">
        <f t="shared" si="12"/>
        <v>61.152000000000008</v>
      </c>
      <c r="H185" s="254">
        <v>0.12</v>
      </c>
      <c r="I185" s="46"/>
      <c r="J185" s="18">
        <v>12</v>
      </c>
      <c r="K185" s="46"/>
      <c r="L185" s="19">
        <f t="shared" si="13"/>
        <v>0</v>
      </c>
      <c r="M185" s="23">
        <f t="shared" si="16"/>
        <v>0</v>
      </c>
      <c r="N185" s="19">
        <f t="shared" si="14"/>
        <v>0</v>
      </c>
      <c r="O185" s="19">
        <f t="shared" si="17"/>
        <v>61.152000000000008</v>
      </c>
      <c r="P185" s="53"/>
    </row>
    <row r="186" spans="1:16" x14ac:dyDescent="0.25">
      <c r="A186" s="40">
        <v>3080</v>
      </c>
      <c r="B186" s="40" t="s">
        <v>23</v>
      </c>
      <c r="C186" s="16" t="s">
        <v>162</v>
      </c>
      <c r="D186" s="52" t="s">
        <v>980</v>
      </c>
      <c r="E186" s="197">
        <v>115.5</v>
      </c>
      <c r="F186" s="17">
        <f t="shared" si="15"/>
        <v>4.5320776927604474</v>
      </c>
      <c r="G186" s="21">
        <f t="shared" si="12"/>
        <v>129.36000000000001</v>
      </c>
      <c r="H186" s="254">
        <v>0.12</v>
      </c>
      <c r="I186" s="46"/>
      <c r="J186" s="18">
        <v>10</v>
      </c>
      <c r="K186" s="46"/>
      <c r="L186" s="19">
        <f t="shared" si="13"/>
        <v>0</v>
      </c>
      <c r="M186" s="23">
        <f t="shared" si="16"/>
        <v>0</v>
      </c>
      <c r="N186" s="19">
        <f t="shared" si="14"/>
        <v>0</v>
      </c>
      <c r="O186" s="19">
        <f t="shared" si="17"/>
        <v>129.36000000000001</v>
      </c>
      <c r="P186" s="53"/>
    </row>
    <row r="187" spans="1:16" x14ac:dyDescent="0.25">
      <c r="A187" s="40">
        <v>3090</v>
      </c>
      <c r="B187" s="40" t="s">
        <v>23</v>
      </c>
      <c r="C187" s="16" t="s">
        <v>2134</v>
      </c>
      <c r="D187" s="52">
        <v>4006040092735</v>
      </c>
      <c r="E187" s="197">
        <v>123.3</v>
      </c>
      <c r="F187" s="17">
        <f t="shared" si="15"/>
        <v>4.8381400824014129</v>
      </c>
      <c r="G187" s="21">
        <f t="shared" si="12"/>
        <v>138.096</v>
      </c>
      <c r="H187" s="254">
        <v>0.12</v>
      </c>
      <c r="I187" s="46"/>
      <c r="J187" s="18">
        <v>6</v>
      </c>
      <c r="K187" s="46"/>
      <c r="L187" s="19">
        <f t="shared" si="13"/>
        <v>0</v>
      </c>
      <c r="M187" s="23">
        <f t="shared" si="16"/>
        <v>0</v>
      </c>
      <c r="N187" s="19">
        <f t="shared" si="14"/>
        <v>0</v>
      </c>
      <c r="O187" s="19">
        <f t="shared" si="17"/>
        <v>138.096</v>
      </c>
      <c r="P187" s="53"/>
    </row>
    <row r="188" spans="1:16" x14ac:dyDescent="0.25">
      <c r="A188" s="40">
        <v>3092</v>
      </c>
      <c r="B188" s="40" t="s">
        <v>23</v>
      </c>
      <c r="C188" s="16" t="s">
        <v>2135</v>
      </c>
      <c r="D188" s="52">
        <v>4006040092759</v>
      </c>
      <c r="E188" s="197">
        <v>123.3</v>
      </c>
      <c r="F188" s="17">
        <f t="shared" si="15"/>
        <v>4.8381400824014129</v>
      </c>
      <c r="G188" s="21">
        <f t="shared" si="12"/>
        <v>138.096</v>
      </c>
      <c r="H188" s="254">
        <v>0.12</v>
      </c>
      <c r="I188" s="46"/>
      <c r="J188" s="18">
        <v>6</v>
      </c>
      <c r="K188" s="46"/>
      <c r="L188" s="19">
        <f t="shared" si="13"/>
        <v>0</v>
      </c>
      <c r="M188" s="23">
        <f t="shared" si="16"/>
        <v>0</v>
      </c>
      <c r="N188" s="19">
        <f t="shared" si="14"/>
        <v>0</v>
      </c>
      <c r="O188" s="19">
        <f t="shared" si="17"/>
        <v>138.096</v>
      </c>
      <c r="P188" s="53"/>
    </row>
    <row r="189" spans="1:16" x14ac:dyDescent="0.25">
      <c r="A189" s="40">
        <v>3094</v>
      </c>
      <c r="B189" s="40" t="s">
        <v>23</v>
      </c>
      <c r="C189" s="16" t="s">
        <v>2136</v>
      </c>
      <c r="D189" s="52">
        <v>4006040092810</v>
      </c>
      <c r="E189" s="197">
        <v>123.3</v>
      </c>
      <c r="F189" s="17">
        <f t="shared" si="15"/>
        <v>4.8381400824014129</v>
      </c>
      <c r="G189" s="21">
        <f t="shared" si="12"/>
        <v>138.096</v>
      </c>
      <c r="H189" s="254">
        <v>0.12</v>
      </c>
      <c r="I189" s="46"/>
      <c r="J189" s="18">
        <v>6</v>
      </c>
      <c r="K189" s="46"/>
      <c r="L189" s="19">
        <f t="shared" si="13"/>
        <v>0</v>
      </c>
      <c r="M189" s="23">
        <f t="shared" si="16"/>
        <v>0</v>
      </c>
      <c r="N189" s="19">
        <f t="shared" si="14"/>
        <v>0</v>
      </c>
      <c r="O189" s="19">
        <f t="shared" si="17"/>
        <v>138.096</v>
      </c>
      <c r="P189" s="53"/>
    </row>
    <row r="190" spans="1:16" x14ac:dyDescent="0.25">
      <c r="A190" s="40">
        <v>3100</v>
      </c>
      <c r="B190" s="40" t="s">
        <v>23</v>
      </c>
      <c r="C190" s="16" t="s">
        <v>163</v>
      </c>
      <c r="D190" s="52" t="s">
        <v>981</v>
      </c>
      <c r="E190" s="197">
        <v>104.4</v>
      </c>
      <c r="F190" s="17">
        <f t="shared" si="15"/>
        <v>4.0965273690406123</v>
      </c>
      <c r="G190" s="21">
        <f t="shared" si="12"/>
        <v>116.92800000000001</v>
      </c>
      <c r="H190" s="254">
        <v>0.12</v>
      </c>
      <c r="I190" s="46"/>
      <c r="J190" s="18">
        <v>10</v>
      </c>
      <c r="K190" s="46"/>
      <c r="L190" s="19">
        <f t="shared" si="13"/>
        <v>0</v>
      </c>
      <c r="M190" s="23">
        <f t="shared" si="16"/>
        <v>0</v>
      </c>
      <c r="N190" s="19">
        <f t="shared" si="14"/>
        <v>0</v>
      </c>
      <c r="O190" s="19">
        <f t="shared" si="17"/>
        <v>116.92800000000001</v>
      </c>
      <c r="P190" s="53"/>
    </row>
    <row r="191" spans="1:16" x14ac:dyDescent="0.25">
      <c r="A191" s="40">
        <v>3110</v>
      </c>
      <c r="B191" s="40" t="s">
        <v>23</v>
      </c>
      <c r="C191" s="16" t="s">
        <v>164</v>
      </c>
      <c r="D191" s="52" t="s">
        <v>982</v>
      </c>
      <c r="E191" s="197">
        <v>110</v>
      </c>
      <c r="F191" s="17">
        <f t="shared" si="15"/>
        <v>4.316264469295664</v>
      </c>
      <c r="G191" s="21">
        <f t="shared" si="12"/>
        <v>123.20000000000002</v>
      </c>
      <c r="H191" s="254">
        <v>0.12</v>
      </c>
      <c r="I191" s="46"/>
      <c r="J191" s="18">
        <v>20</v>
      </c>
      <c r="K191" s="46"/>
      <c r="L191" s="19">
        <f t="shared" si="13"/>
        <v>0</v>
      </c>
      <c r="M191" s="23">
        <f t="shared" si="16"/>
        <v>0</v>
      </c>
      <c r="N191" s="19">
        <f t="shared" si="14"/>
        <v>0</v>
      </c>
      <c r="O191" s="19">
        <f t="shared" si="17"/>
        <v>123.20000000000002</v>
      </c>
      <c r="P191" s="53"/>
    </row>
    <row r="192" spans="1:16" x14ac:dyDescent="0.25">
      <c r="A192" s="40">
        <v>3120</v>
      </c>
      <c r="B192" s="40" t="s">
        <v>23</v>
      </c>
      <c r="C192" s="16" t="s">
        <v>1949</v>
      </c>
      <c r="D192" s="52" t="s">
        <v>983</v>
      </c>
      <c r="E192" s="197">
        <v>138</v>
      </c>
      <c r="F192" s="17">
        <f t="shared" si="15"/>
        <v>5.4149499705709241</v>
      </c>
      <c r="G192" s="21">
        <f t="shared" si="12"/>
        <v>154.56</v>
      </c>
      <c r="H192" s="254">
        <v>0.12</v>
      </c>
      <c r="I192" s="46"/>
      <c r="J192" s="18">
        <v>1</v>
      </c>
      <c r="K192" s="46"/>
      <c r="L192" s="19">
        <f t="shared" si="13"/>
        <v>0</v>
      </c>
      <c r="M192" s="23">
        <f t="shared" si="16"/>
        <v>0</v>
      </c>
      <c r="N192" s="19">
        <f t="shared" si="14"/>
        <v>0</v>
      </c>
      <c r="O192" s="19">
        <f t="shared" si="17"/>
        <v>154.56</v>
      </c>
      <c r="P192" s="53"/>
    </row>
    <row r="193" spans="1:16" x14ac:dyDescent="0.25">
      <c r="A193" s="40">
        <v>3130</v>
      </c>
      <c r="B193" s="40" t="s">
        <v>23</v>
      </c>
      <c r="C193" s="16" t="s">
        <v>165</v>
      </c>
      <c r="D193" s="52" t="s">
        <v>984</v>
      </c>
      <c r="E193" s="197">
        <v>442</v>
      </c>
      <c r="F193" s="17">
        <f t="shared" si="15"/>
        <v>17.343535412988032</v>
      </c>
      <c r="G193" s="21">
        <f t="shared" si="12"/>
        <v>495.04</v>
      </c>
      <c r="H193" s="254">
        <v>0.12</v>
      </c>
      <c r="I193" s="46"/>
      <c r="J193" s="18">
        <v>12</v>
      </c>
      <c r="K193" s="46"/>
      <c r="L193" s="19">
        <f t="shared" si="13"/>
        <v>0</v>
      </c>
      <c r="M193" s="23">
        <f t="shared" si="16"/>
        <v>0</v>
      </c>
      <c r="N193" s="19">
        <f t="shared" si="14"/>
        <v>0</v>
      </c>
      <c r="O193" s="19">
        <f t="shared" si="17"/>
        <v>495.04</v>
      </c>
      <c r="P193" s="53"/>
    </row>
    <row r="194" spans="1:16" x14ac:dyDescent="0.25">
      <c r="A194" s="40">
        <v>3140</v>
      </c>
      <c r="B194" s="40" t="s">
        <v>23</v>
      </c>
      <c r="C194" s="16" t="s">
        <v>166</v>
      </c>
      <c r="D194" s="52" t="s">
        <v>985</v>
      </c>
      <c r="E194" s="197">
        <v>115</v>
      </c>
      <c r="F194" s="17">
        <f t="shared" si="15"/>
        <v>4.5124583088091033</v>
      </c>
      <c r="G194" s="21">
        <f t="shared" si="12"/>
        <v>128.80000000000001</v>
      </c>
      <c r="H194" s="254">
        <v>0.12</v>
      </c>
      <c r="I194" s="46"/>
      <c r="J194" s="18">
        <v>16</v>
      </c>
      <c r="K194" s="46"/>
      <c r="L194" s="19">
        <f t="shared" si="13"/>
        <v>0</v>
      </c>
      <c r="M194" s="23">
        <f t="shared" si="16"/>
        <v>0</v>
      </c>
      <c r="N194" s="19">
        <f t="shared" si="14"/>
        <v>0</v>
      </c>
      <c r="O194" s="19">
        <f t="shared" si="17"/>
        <v>128.80000000000001</v>
      </c>
      <c r="P194" s="53"/>
    </row>
    <row r="195" spans="1:16" x14ac:dyDescent="0.25">
      <c r="A195" s="40">
        <v>3210</v>
      </c>
      <c r="B195" s="40" t="s">
        <v>23</v>
      </c>
      <c r="C195" s="16" t="s">
        <v>167</v>
      </c>
      <c r="D195" s="52" t="s">
        <v>986</v>
      </c>
      <c r="E195" s="197">
        <v>125.5</v>
      </c>
      <c r="F195" s="17">
        <f t="shared" si="15"/>
        <v>4.9244653717873259</v>
      </c>
      <c r="G195" s="21">
        <f t="shared" si="12"/>
        <v>140.56</v>
      </c>
      <c r="H195" s="254">
        <v>0.12</v>
      </c>
      <c r="I195" s="46"/>
      <c r="J195" s="18">
        <v>20</v>
      </c>
      <c r="K195" s="46"/>
      <c r="L195" s="19">
        <f t="shared" si="13"/>
        <v>0</v>
      </c>
      <c r="M195" s="23">
        <f t="shared" si="16"/>
        <v>0</v>
      </c>
      <c r="N195" s="19">
        <f t="shared" si="14"/>
        <v>0</v>
      </c>
      <c r="O195" s="19">
        <f t="shared" si="17"/>
        <v>140.56</v>
      </c>
      <c r="P195" s="53"/>
    </row>
    <row r="196" spans="1:16" x14ac:dyDescent="0.25">
      <c r="A196" s="40">
        <v>3220</v>
      </c>
      <c r="B196" s="40" t="s">
        <v>23</v>
      </c>
      <c r="C196" s="16" t="s">
        <v>168</v>
      </c>
      <c r="D196" s="52" t="s">
        <v>987</v>
      </c>
      <c r="E196" s="197">
        <v>165</v>
      </c>
      <c r="F196" s="17">
        <f t="shared" si="15"/>
        <v>6.474396703943496</v>
      </c>
      <c r="G196" s="21">
        <f t="shared" si="12"/>
        <v>184.8</v>
      </c>
      <c r="H196" s="254">
        <v>0.12</v>
      </c>
      <c r="I196" s="46"/>
      <c r="J196" s="18">
        <v>1</v>
      </c>
      <c r="K196" s="46"/>
      <c r="L196" s="19">
        <f t="shared" si="13"/>
        <v>0</v>
      </c>
      <c r="M196" s="23">
        <f t="shared" si="16"/>
        <v>0</v>
      </c>
      <c r="N196" s="19">
        <f t="shared" si="14"/>
        <v>0</v>
      </c>
      <c r="O196" s="19">
        <f t="shared" si="17"/>
        <v>184.8</v>
      </c>
      <c r="P196" s="53"/>
    </row>
    <row r="197" spans="1:16" x14ac:dyDescent="0.25">
      <c r="A197" s="40">
        <v>3228</v>
      </c>
      <c r="B197" s="40" t="s">
        <v>23</v>
      </c>
      <c r="C197" s="16" t="s">
        <v>169</v>
      </c>
      <c r="D197" s="52" t="s">
        <v>988</v>
      </c>
      <c r="E197" s="197">
        <v>125.5</v>
      </c>
      <c r="F197" s="17">
        <f t="shared" si="15"/>
        <v>4.9244653717873259</v>
      </c>
      <c r="G197" s="21">
        <f t="shared" si="12"/>
        <v>140.56</v>
      </c>
      <c r="H197" s="254">
        <v>0.12</v>
      </c>
      <c r="I197" s="46"/>
      <c r="J197" s="18">
        <v>16</v>
      </c>
      <c r="K197" s="46"/>
      <c r="L197" s="19">
        <f t="shared" si="13"/>
        <v>0</v>
      </c>
      <c r="M197" s="23">
        <f t="shared" si="16"/>
        <v>0</v>
      </c>
      <c r="N197" s="19">
        <f t="shared" si="14"/>
        <v>0</v>
      </c>
      <c r="O197" s="19">
        <f t="shared" si="17"/>
        <v>140.56</v>
      </c>
      <c r="P197" s="53"/>
    </row>
    <row r="198" spans="1:16" x14ac:dyDescent="0.25">
      <c r="A198" s="40">
        <v>3230</v>
      </c>
      <c r="B198" s="40" t="s">
        <v>23</v>
      </c>
      <c r="C198" s="16" t="s">
        <v>170</v>
      </c>
      <c r="D198" s="52" t="s">
        <v>989</v>
      </c>
      <c r="E198" s="197">
        <v>503</v>
      </c>
      <c r="F198" s="17">
        <f t="shared" si="15"/>
        <v>19.737100255051992</v>
      </c>
      <c r="G198" s="21">
        <f t="shared" si="12"/>
        <v>563.36</v>
      </c>
      <c r="H198" s="254">
        <v>0.12</v>
      </c>
      <c r="I198" s="46"/>
      <c r="J198" s="18">
        <v>12</v>
      </c>
      <c r="K198" s="46"/>
      <c r="L198" s="19">
        <f t="shared" si="13"/>
        <v>0</v>
      </c>
      <c r="M198" s="23">
        <f t="shared" si="16"/>
        <v>0</v>
      </c>
      <c r="N198" s="19">
        <f t="shared" si="14"/>
        <v>0</v>
      </c>
      <c r="O198" s="19">
        <f t="shared" si="17"/>
        <v>563.36</v>
      </c>
      <c r="P198" s="53"/>
    </row>
    <row r="199" spans="1:16" x14ac:dyDescent="0.25">
      <c r="A199" s="40">
        <v>3232</v>
      </c>
      <c r="B199" s="40" t="s">
        <v>23</v>
      </c>
      <c r="C199" s="16" t="s">
        <v>171</v>
      </c>
      <c r="D199" s="52" t="s">
        <v>990</v>
      </c>
      <c r="E199" s="197">
        <v>81.900000000000006</v>
      </c>
      <c r="F199" s="17">
        <f t="shared" si="15"/>
        <v>3.2136550912301356</v>
      </c>
      <c r="G199" s="21">
        <f t="shared" si="12"/>
        <v>91.728000000000009</v>
      </c>
      <c r="H199" s="254">
        <v>0.12</v>
      </c>
      <c r="I199" s="46"/>
      <c r="J199" s="18">
        <v>12</v>
      </c>
      <c r="K199" s="46"/>
      <c r="L199" s="19">
        <f t="shared" si="13"/>
        <v>0</v>
      </c>
      <c r="M199" s="23">
        <f t="shared" si="16"/>
        <v>0</v>
      </c>
      <c r="N199" s="19">
        <f t="shared" si="14"/>
        <v>0</v>
      </c>
      <c r="O199" s="19">
        <f t="shared" si="17"/>
        <v>91.728000000000009</v>
      </c>
      <c r="P199" s="53"/>
    </row>
    <row r="200" spans="1:16" x14ac:dyDescent="0.25">
      <c r="A200" s="40">
        <v>3233</v>
      </c>
      <c r="B200" s="40" t="s">
        <v>23</v>
      </c>
      <c r="C200" s="16" t="s">
        <v>172</v>
      </c>
      <c r="D200" s="52" t="s">
        <v>991</v>
      </c>
      <c r="E200" s="197">
        <v>165</v>
      </c>
      <c r="F200" s="17">
        <f t="shared" si="15"/>
        <v>6.474396703943496</v>
      </c>
      <c r="G200" s="21">
        <f t="shared" si="12"/>
        <v>184.8</v>
      </c>
      <c r="H200" s="254">
        <v>0.12</v>
      </c>
      <c r="I200" s="46"/>
      <c r="J200" s="18">
        <v>9</v>
      </c>
      <c r="K200" s="46"/>
      <c r="L200" s="19">
        <f t="shared" si="13"/>
        <v>0</v>
      </c>
      <c r="M200" s="23">
        <f t="shared" si="16"/>
        <v>0</v>
      </c>
      <c r="N200" s="19">
        <f t="shared" si="14"/>
        <v>0</v>
      </c>
      <c r="O200" s="19">
        <f t="shared" si="17"/>
        <v>184.8</v>
      </c>
      <c r="P200" s="53"/>
    </row>
    <row r="201" spans="1:16" x14ac:dyDescent="0.25">
      <c r="A201" s="40">
        <v>3234</v>
      </c>
      <c r="B201" s="40" t="s">
        <v>23</v>
      </c>
      <c r="C201" s="16" t="s">
        <v>173</v>
      </c>
      <c r="D201" s="52" t="s">
        <v>992</v>
      </c>
      <c r="E201" s="197">
        <v>81.900000000000006</v>
      </c>
      <c r="F201" s="17">
        <f t="shared" si="15"/>
        <v>3.2136550912301356</v>
      </c>
      <c r="G201" s="21">
        <f t="shared" si="12"/>
        <v>91.728000000000009</v>
      </c>
      <c r="H201" s="254">
        <v>0.12</v>
      </c>
      <c r="I201" s="46"/>
      <c r="J201" s="18">
        <v>12</v>
      </c>
      <c r="K201" s="46"/>
      <c r="L201" s="19">
        <f t="shared" si="13"/>
        <v>0</v>
      </c>
      <c r="M201" s="23">
        <f t="shared" si="16"/>
        <v>0</v>
      </c>
      <c r="N201" s="19">
        <f t="shared" si="14"/>
        <v>0</v>
      </c>
      <c r="O201" s="19">
        <f t="shared" si="17"/>
        <v>91.728000000000009</v>
      </c>
      <c r="P201" s="53"/>
    </row>
    <row r="202" spans="1:16" x14ac:dyDescent="0.25">
      <c r="A202" s="40">
        <v>3238</v>
      </c>
      <c r="B202" s="40" t="s">
        <v>23</v>
      </c>
      <c r="C202" s="16" t="s">
        <v>174</v>
      </c>
      <c r="D202" s="52" t="s">
        <v>993</v>
      </c>
      <c r="E202" s="197">
        <v>81.900000000000006</v>
      </c>
      <c r="F202" s="17">
        <f t="shared" si="15"/>
        <v>3.2136550912301356</v>
      </c>
      <c r="G202" s="21">
        <f t="shared" ref="G202:G269" si="18">PRODUCT(E202,1.12)</f>
        <v>91.728000000000009</v>
      </c>
      <c r="H202" s="254">
        <v>0.12</v>
      </c>
      <c r="I202" s="46"/>
      <c r="J202" s="18">
        <v>12</v>
      </c>
      <c r="K202" s="46"/>
      <c r="L202" s="19">
        <f t="shared" ref="L202:L269" si="19">PRODUCT(E202,SUM(I202,PRODUCT(ABS(K202),J202)))</f>
        <v>0</v>
      </c>
      <c r="M202" s="23">
        <f t="shared" si="16"/>
        <v>0</v>
      </c>
      <c r="N202" s="19">
        <f t="shared" si="14"/>
        <v>0</v>
      </c>
      <c r="O202" s="19">
        <f t="shared" si="17"/>
        <v>91.728000000000009</v>
      </c>
      <c r="P202" s="53"/>
    </row>
    <row r="203" spans="1:16" x14ac:dyDescent="0.25">
      <c r="A203" s="40">
        <v>3240</v>
      </c>
      <c r="B203" s="40" t="s">
        <v>23</v>
      </c>
      <c r="C203" s="16" t="s">
        <v>175</v>
      </c>
      <c r="D203" s="52" t="s">
        <v>994</v>
      </c>
      <c r="E203" s="197">
        <v>108.3</v>
      </c>
      <c r="F203" s="17">
        <f t="shared" si="15"/>
        <v>4.2495585638610951</v>
      </c>
      <c r="G203" s="21">
        <f t="shared" si="18"/>
        <v>121.29600000000001</v>
      </c>
      <c r="H203" s="254">
        <v>0.12</v>
      </c>
      <c r="I203" s="46"/>
      <c r="J203" s="18">
        <v>12</v>
      </c>
      <c r="K203" s="46"/>
      <c r="L203" s="19">
        <f t="shared" si="19"/>
        <v>0</v>
      </c>
      <c r="M203" s="23">
        <f t="shared" si="16"/>
        <v>0</v>
      </c>
      <c r="N203" s="19">
        <f t="shared" si="14"/>
        <v>0</v>
      </c>
      <c r="O203" s="19">
        <f t="shared" si="17"/>
        <v>121.29600000000001</v>
      </c>
      <c r="P203" s="53"/>
    </row>
    <row r="204" spans="1:16" x14ac:dyDescent="0.25">
      <c r="A204" s="40">
        <v>3242</v>
      </c>
      <c r="B204" s="40" t="s">
        <v>23</v>
      </c>
      <c r="C204" s="16" t="s">
        <v>176</v>
      </c>
      <c r="D204" s="52" t="s">
        <v>995</v>
      </c>
      <c r="E204" s="197">
        <v>114</v>
      </c>
      <c r="F204" s="17">
        <f t="shared" si="15"/>
        <v>4.4732195409064159</v>
      </c>
      <c r="G204" s="21">
        <f t="shared" si="18"/>
        <v>127.68</v>
      </c>
      <c r="H204" s="254">
        <v>0.12</v>
      </c>
      <c r="I204" s="46"/>
      <c r="J204" s="18">
        <v>12</v>
      </c>
      <c r="K204" s="46"/>
      <c r="L204" s="19">
        <f t="shared" si="19"/>
        <v>0</v>
      </c>
      <c r="M204" s="23">
        <f t="shared" si="16"/>
        <v>0</v>
      </c>
      <c r="N204" s="19">
        <f t="shared" si="14"/>
        <v>0</v>
      </c>
      <c r="O204" s="19">
        <f t="shared" si="17"/>
        <v>127.68</v>
      </c>
      <c r="P204" s="53"/>
    </row>
    <row r="205" spans="1:16" x14ac:dyDescent="0.25">
      <c r="A205" s="40">
        <v>3244</v>
      </c>
      <c r="B205" s="40" t="s">
        <v>23</v>
      </c>
      <c r="C205" s="16" t="s">
        <v>177</v>
      </c>
      <c r="D205" s="52" t="s">
        <v>996</v>
      </c>
      <c r="E205" s="17">
        <v>104.4</v>
      </c>
      <c r="F205" s="17">
        <f t="shared" si="15"/>
        <v>4.0965273690406123</v>
      </c>
      <c r="G205" s="21">
        <f t="shared" si="18"/>
        <v>116.92800000000001</v>
      </c>
      <c r="H205" s="254">
        <v>0.12</v>
      </c>
      <c r="I205" s="46"/>
      <c r="J205" s="18">
        <v>12</v>
      </c>
      <c r="K205" s="46"/>
      <c r="L205" s="19">
        <f t="shared" si="19"/>
        <v>0</v>
      </c>
      <c r="M205" s="23">
        <f t="shared" si="16"/>
        <v>0</v>
      </c>
      <c r="N205" s="19">
        <f t="shared" si="14"/>
        <v>0</v>
      </c>
      <c r="O205" s="19">
        <f t="shared" si="17"/>
        <v>116.92800000000001</v>
      </c>
      <c r="P205" s="53"/>
    </row>
    <row r="206" spans="1:16" x14ac:dyDescent="0.25">
      <c r="A206" s="40">
        <v>3245</v>
      </c>
      <c r="B206" s="40" t="s">
        <v>23</v>
      </c>
      <c r="C206" s="16" t="s">
        <v>178</v>
      </c>
      <c r="D206" s="52" t="s">
        <v>997</v>
      </c>
      <c r="E206" s="197">
        <v>125.1</v>
      </c>
      <c r="F206" s="17">
        <f t="shared" si="15"/>
        <v>4.908769864626251</v>
      </c>
      <c r="G206" s="21">
        <f t="shared" si="18"/>
        <v>140.11199999999999</v>
      </c>
      <c r="H206" s="254">
        <v>0.12</v>
      </c>
      <c r="I206" s="46"/>
      <c r="J206" s="18">
        <v>12</v>
      </c>
      <c r="K206" s="46"/>
      <c r="L206" s="19">
        <f t="shared" si="19"/>
        <v>0</v>
      </c>
      <c r="M206" s="23">
        <f t="shared" si="16"/>
        <v>0</v>
      </c>
      <c r="N206" s="19">
        <f t="shared" si="14"/>
        <v>0</v>
      </c>
      <c r="O206" s="19">
        <f t="shared" si="17"/>
        <v>140.11199999999999</v>
      </c>
      <c r="P206" s="53"/>
    </row>
    <row r="207" spans="1:16" x14ac:dyDescent="0.25">
      <c r="A207" s="40">
        <v>3246</v>
      </c>
      <c r="B207" s="40" t="s">
        <v>23</v>
      </c>
      <c r="C207" s="16" t="s">
        <v>179</v>
      </c>
      <c r="D207" s="52" t="s">
        <v>998</v>
      </c>
      <c r="E207" s="197">
        <v>104.4</v>
      </c>
      <c r="F207" s="17">
        <f t="shared" si="15"/>
        <v>4.0965273690406123</v>
      </c>
      <c r="G207" s="21">
        <f t="shared" si="18"/>
        <v>116.92800000000001</v>
      </c>
      <c r="H207" s="254">
        <v>0.12</v>
      </c>
      <c r="I207" s="46"/>
      <c r="J207" s="18">
        <v>12</v>
      </c>
      <c r="K207" s="46"/>
      <c r="L207" s="19">
        <f t="shared" si="19"/>
        <v>0</v>
      </c>
      <c r="M207" s="23">
        <f t="shared" si="16"/>
        <v>0</v>
      </c>
      <c r="N207" s="19">
        <f t="shared" si="14"/>
        <v>0</v>
      </c>
      <c r="O207" s="19">
        <f t="shared" si="17"/>
        <v>116.92800000000001</v>
      </c>
      <c r="P207" s="53"/>
    </row>
    <row r="208" spans="1:16" x14ac:dyDescent="0.25">
      <c r="A208" s="40">
        <v>3248</v>
      </c>
      <c r="B208" s="40" t="s">
        <v>23</v>
      </c>
      <c r="C208" s="16" t="s">
        <v>180</v>
      </c>
      <c r="D208" s="52" t="s">
        <v>999</v>
      </c>
      <c r="E208" s="197">
        <v>108.3</v>
      </c>
      <c r="F208" s="17">
        <f t="shared" si="15"/>
        <v>4.2495585638610951</v>
      </c>
      <c r="G208" s="21">
        <f t="shared" si="18"/>
        <v>121.29600000000001</v>
      </c>
      <c r="H208" s="254">
        <v>0.12</v>
      </c>
      <c r="I208" s="46"/>
      <c r="J208" s="18">
        <v>12</v>
      </c>
      <c r="K208" s="46"/>
      <c r="L208" s="19">
        <f t="shared" si="19"/>
        <v>0</v>
      </c>
      <c r="M208" s="23">
        <f t="shared" si="16"/>
        <v>0</v>
      </c>
      <c r="N208" s="19">
        <f t="shared" si="14"/>
        <v>0</v>
      </c>
      <c r="O208" s="19">
        <f t="shared" si="17"/>
        <v>121.29600000000001</v>
      </c>
      <c r="P208" s="53"/>
    </row>
    <row r="209" spans="1:16" x14ac:dyDescent="0.25">
      <c r="A209" s="40">
        <v>3249</v>
      </c>
      <c r="B209" s="40" t="s">
        <v>23</v>
      </c>
      <c r="C209" s="16" t="s">
        <v>181</v>
      </c>
      <c r="D209" s="52" t="s">
        <v>1000</v>
      </c>
      <c r="E209" s="197">
        <v>132.80000000000001</v>
      </c>
      <c r="F209" s="17">
        <f t="shared" si="15"/>
        <v>5.2109083774769474</v>
      </c>
      <c r="G209" s="21">
        <f t="shared" si="18"/>
        <v>148.73600000000002</v>
      </c>
      <c r="H209" s="254">
        <v>0.12</v>
      </c>
      <c r="I209" s="46"/>
      <c r="J209" s="18">
        <v>12</v>
      </c>
      <c r="K209" s="46"/>
      <c r="L209" s="19">
        <f t="shared" si="19"/>
        <v>0</v>
      </c>
      <c r="M209" s="23">
        <f t="shared" si="16"/>
        <v>0</v>
      </c>
      <c r="N209" s="19">
        <f t="shared" si="14"/>
        <v>0</v>
      </c>
      <c r="O209" s="19">
        <f t="shared" si="17"/>
        <v>148.73600000000002</v>
      </c>
      <c r="P209" s="53"/>
    </row>
    <row r="210" spans="1:16" x14ac:dyDescent="0.25">
      <c r="A210" s="40">
        <v>3250</v>
      </c>
      <c r="B210" s="40" t="s">
        <v>23</v>
      </c>
      <c r="C210" s="16" t="s">
        <v>182</v>
      </c>
      <c r="D210" s="52" t="s">
        <v>1001</v>
      </c>
      <c r="E210" s="197">
        <v>91.9</v>
      </c>
      <c r="F210" s="17">
        <f t="shared" si="15"/>
        <v>3.6060427702570141</v>
      </c>
      <c r="G210" s="21">
        <f t="shared" si="18"/>
        <v>102.92800000000001</v>
      </c>
      <c r="H210" s="254">
        <v>0.12</v>
      </c>
      <c r="I210" s="46"/>
      <c r="J210" s="18">
        <v>12</v>
      </c>
      <c r="K210" s="46"/>
      <c r="L210" s="19">
        <f t="shared" si="19"/>
        <v>0</v>
      </c>
      <c r="M210" s="23">
        <f t="shared" si="16"/>
        <v>0</v>
      </c>
      <c r="N210" s="19">
        <f t="shared" si="14"/>
        <v>0</v>
      </c>
      <c r="O210" s="19">
        <f t="shared" si="17"/>
        <v>102.92800000000001</v>
      </c>
      <c r="P210" s="53"/>
    </row>
    <row r="211" spans="1:16" x14ac:dyDescent="0.25">
      <c r="A211" s="40">
        <v>3252</v>
      </c>
      <c r="B211" s="40" t="s">
        <v>23</v>
      </c>
      <c r="C211" s="16" t="s">
        <v>183</v>
      </c>
      <c r="D211" s="52" t="s">
        <v>1002</v>
      </c>
      <c r="E211" s="197">
        <v>81.900000000000006</v>
      </c>
      <c r="F211" s="17">
        <f t="shared" si="15"/>
        <v>3.2136550912301356</v>
      </c>
      <c r="G211" s="21">
        <f t="shared" si="18"/>
        <v>91.728000000000009</v>
      </c>
      <c r="H211" s="254">
        <v>0.12</v>
      </c>
      <c r="I211" s="46"/>
      <c r="J211" s="18">
        <v>12</v>
      </c>
      <c r="K211" s="46"/>
      <c r="L211" s="19">
        <f t="shared" si="19"/>
        <v>0</v>
      </c>
      <c r="M211" s="23">
        <f t="shared" si="16"/>
        <v>0</v>
      </c>
      <c r="N211" s="19">
        <f t="shared" si="14"/>
        <v>0</v>
      </c>
      <c r="O211" s="19">
        <f t="shared" si="17"/>
        <v>91.728000000000009</v>
      </c>
      <c r="P211" s="53"/>
    </row>
    <row r="212" spans="1:16" x14ac:dyDescent="0.25">
      <c r="A212" s="40">
        <v>3261</v>
      </c>
      <c r="B212" s="40" t="s">
        <v>23</v>
      </c>
      <c r="C212" s="16" t="s">
        <v>184</v>
      </c>
      <c r="D212" s="52" t="s">
        <v>1003</v>
      </c>
      <c r="E212" s="197">
        <v>453.6</v>
      </c>
      <c r="F212" s="17">
        <f t="shared" si="15"/>
        <v>17.798705120659214</v>
      </c>
      <c r="G212" s="21">
        <f t="shared" si="18"/>
        <v>508.0320000000001</v>
      </c>
      <c r="H212" s="254">
        <v>0.12</v>
      </c>
      <c r="I212" s="46"/>
      <c r="J212" s="18">
        <v>9</v>
      </c>
      <c r="K212" s="46"/>
      <c r="L212" s="19">
        <f t="shared" si="19"/>
        <v>0</v>
      </c>
      <c r="M212" s="23">
        <f t="shared" si="16"/>
        <v>0</v>
      </c>
      <c r="N212" s="19">
        <f t="shared" si="14"/>
        <v>0</v>
      </c>
      <c r="O212" s="19">
        <f t="shared" si="17"/>
        <v>508.0320000000001</v>
      </c>
      <c r="P212" s="53"/>
    </row>
    <row r="213" spans="1:16" x14ac:dyDescent="0.25">
      <c r="A213" s="40">
        <v>3262</v>
      </c>
      <c r="B213" s="40" t="s">
        <v>23</v>
      </c>
      <c r="C213" s="16" t="s">
        <v>185</v>
      </c>
      <c r="D213" s="52" t="s">
        <v>1004</v>
      </c>
      <c r="E213" s="197">
        <v>305.39999999999998</v>
      </c>
      <c r="F213" s="17">
        <f t="shared" si="15"/>
        <v>11.983519717480871</v>
      </c>
      <c r="G213" s="21">
        <f t="shared" si="18"/>
        <v>342.048</v>
      </c>
      <c r="H213" s="254">
        <v>0.12</v>
      </c>
      <c r="I213" s="46"/>
      <c r="J213" s="18">
        <v>9</v>
      </c>
      <c r="K213" s="46"/>
      <c r="L213" s="19">
        <f t="shared" si="19"/>
        <v>0</v>
      </c>
      <c r="M213" s="23">
        <f t="shared" si="16"/>
        <v>0</v>
      </c>
      <c r="N213" s="19">
        <f t="shared" si="14"/>
        <v>0</v>
      </c>
      <c r="O213" s="19">
        <f t="shared" si="17"/>
        <v>342.048</v>
      </c>
      <c r="P213" s="53"/>
    </row>
    <row r="214" spans="1:16" x14ac:dyDescent="0.25">
      <c r="A214" s="40">
        <v>3269</v>
      </c>
      <c r="B214" s="40" t="s">
        <v>23</v>
      </c>
      <c r="C214" s="16" t="s">
        <v>186</v>
      </c>
      <c r="D214" s="52" t="s">
        <v>1005</v>
      </c>
      <c r="E214" s="197">
        <v>132.80000000000001</v>
      </c>
      <c r="F214" s="17">
        <f t="shared" si="15"/>
        <v>5.2109083774769474</v>
      </c>
      <c r="G214" s="21">
        <f t="shared" si="18"/>
        <v>148.73600000000002</v>
      </c>
      <c r="H214" s="254">
        <v>0.12</v>
      </c>
      <c r="I214" s="46"/>
      <c r="J214" s="18">
        <v>12</v>
      </c>
      <c r="K214" s="46"/>
      <c r="L214" s="19">
        <f t="shared" si="19"/>
        <v>0</v>
      </c>
      <c r="M214" s="23">
        <f t="shared" si="16"/>
        <v>0</v>
      </c>
      <c r="N214" s="19">
        <f t="shared" si="14"/>
        <v>0</v>
      </c>
      <c r="O214" s="19">
        <f t="shared" si="17"/>
        <v>148.73600000000002</v>
      </c>
      <c r="P214" s="53"/>
    </row>
    <row r="215" spans="1:16" x14ac:dyDescent="0.25">
      <c r="A215" s="40">
        <v>3273</v>
      </c>
      <c r="B215" s="40" t="s">
        <v>23</v>
      </c>
      <c r="C215" s="16" t="s">
        <v>187</v>
      </c>
      <c r="D215" s="52" t="s">
        <v>1006</v>
      </c>
      <c r="E215" s="197">
        <v>228.7</v>
      </c>
      <c r="F215" s="17">
        <f t="shared" si="15"/>
        <v>8.9739062193447126</v>
      </c>
      <c r="G215" s="21">
        <f t="shared" si="18"/>
        <v>256.14400000000001</v>
      </c>
      <c r="H215" s="254">
        <v>0.12</v>
      </c>
      <c r="I215" s="46"/>
      <c r="J215" s="18">
        <v>9</v>
      </c>
      <c r="K215" s="46"/>
      <c r="L215" s="19">
        <f t="shared" si="19"/>
        <v>0</v>
      </c>
      <c r="M215" s="23">
        <f t="shared" si="16"/>
        <v>0</v>
      </c>
      <c r="N215" s="19">
        <f t="shared" si="14"/>
        <v>0</v>
      </c>
      <c r="O215" s="19">
        <f t="shared" si="17"/>
        <v>256.14400000000001</v>
      </c>
      <c r="P215" s="53"/>
    </row>
    <row r="216" spans="1:16" x14ac:dyDescent="0.25">
      <c r="A216" s="40">
        <v>3274</v>
      </c>
      <c r="B216" s="40" t="s">
        <v>23</v>
      </c>
      <c r="C216" s="16" t="s">
        <v>188</v>
      </c>
      <c r="D216" s="52" t="s">
        <v>1007</v>
      </c>
      <c r="E216" s="197">
        <v>494</v>
      </c>
      <c r="F216" s="17">
        <f t="shared" si="15"/>
        <v>19.383951343927802</v>
      </c>
      <c r="G216" s="21">
        <f t="shared" si="18"/>
        <v>553.28000000000009</v>
      </c>
      <c r="H216" s="254">
        <v>0.12</v>
      </c>
      <c r="I216" s="46"/>
      <c r="J216" s="18">
        <v>9</v>
      </c>
      <c r="K216" s="46"/>
      <c r="L216" s="19">
        <f t="shared" si="19"/>
        <v>0</v>
      </c>
      <c r="M216" s="23">
        <f t="shared" si="16"/>
        <v>0</v>
      </c>
      <c r="N216" s="19">
        <f t="shared" si="14"/>
        <v>0</v>
      </c>
      <c r="O216" s="19">
        <f t="shared" si="17"/>
        <v>553.28000000000009</v>
      </c>
      <c r="P216" s="53"/>
    </row>
    <row r="217" spans="1:16" x14ac:dyDescent="0.25">
      <c r="A217" s="40">
        <v>3276</v>
      </c>
      <c r="B217" s="40" t="s">
        <v>23</v>
      </c>
      <c r="C217" s="16" t="s">
        <v>189</v>
      </c>
      <c r="D217" s="52" t="s">
        <v>1008</v>
      </c>
      <c r="E217" s="197">
        <v>453.6</v>
      </c>
      <c r="F217" s="17">
        <f t="shared" si="15"/>
        <v>17.798705120659214</v>
      </c>
      <c r="G217" s="21">
        <f t="shared" si="18"/>
        <v>508.0320000000001</v>
      </c>
      <c r="H217" s="254">
        <v>0.12</v>
      </c>
      <c r="I217" s="46"/>
      <c r="J217" s="18">
        <v>9</v>
      </c>
      <c r="K217" s="46"/>
      <c r="L217" s="19">
        <f t="shared" si="19"/>
        <v>0</v>
      </c>
      <c r="M217" s="23">
        <f t="shared" si="16"/>
        <v>0</v>
      </c>
      <c r="N217" s="19">
        <f t="shared" si="14"/>
        <v>0</v>
      </c>
      <c r="O217" s="19">
        <f t="shared" si="17"/>
        <v>508.0320000000001</v>
      </c>
      <c r="P217" s="53"/>
    </row>
    <row r="218" spans="1:16" x14ac:dyDescent="0.25">
      <c r="A218" s="40">
        <v>3278</v>
      </c>
      <c r="B218" s="40" t="s">
        <v>23</v>
      </c>
      <c r="C218" s="16" t="s">
        <v>190</v>
      </c>
      <c r="D218" s="52" t="s">
        <v>1009</v>
      </c>
      <c r="E218" s="197">
        <v>189</v>
      </c>
      <c r="F218" s="17">
        <f t="shared" si="15"/>
        <v>7.416127133608005</v>
      </c>
      <c r="G218" s="21">
        <f t="shared" si="18"/>
        <v>211.68</v>
      </c>
      <c r="H218" s="254">
        <v>0.12</v>
      </c>
      <c r="I218" s="46"/>
      <c r="J218" s="18">
        <v>9</v>
      </c>
      <c r="K218" s="46"/>
      <c r="L218" s="19">
        <f t="shared" si="19"/>
        <v>0</v>
      </c>
      <c r="M218" s="23">
        <f t="shared" si="16"/>
        <v>0</v>
      </c>
      <c r="N218" s="19">
        <f t="shared" si="14"/>
        <v>0</v>
      </c>
      <c r="O218" s="19">
        <f t="shared" si="17"/>
        <v>211.68</v>
      </c>
      <c r="P218" s="53"/>
    </row>
    <row r="219" spans="1:16" x14ac:dyDescent="0.25">
      <c r="A219" s="40">
        <v>3280</v>
      </c>
      <c r="B219" s="40" t="s">
        <v>23</v>
      </c>
      <c r="C219" s="16" t="s">
        <v>191</v>
      </c>
      <c r="D219" s="52">
        <v>3700110055828</v>
      </c>
      <c r="E219" s="197">
        <v>134.1</v>
      </c>
      <c r="F219" s="17">
        <f t="shared" si="15"/>
        <v>5.2619187757504413</v>
      </c>
      <c r="G219" s="21">
        <f t="shared" si="18"/>
        <v>150.19200000000001</v>
      </c>
      <c r="H219" s="254">
        <v>0.12</v>
      </c>
      <c r="I219" s="46"/>
      <c r="J219" s="18">
        <v>12</v>
      </c>
      <c r="K219" s="46"/>
      <c r="L219" s="19">
        <f t="shared" si="19"/>
        <v>0</v>
      </c>
      <c r="M219" s="23">
        <f t="shared" si="16"/>
        <v>0</v>
      </c>
      <c r="N219" s="19">
        <f t="shared" ref="N219:N293" si="20">PRODUCT(G219,SUM(I219,PRODUCT(ABS(K219),J219)))</f>
        <v>0</v>
      </c>
      <c r="O219" s="19">
        <f t="shared" si="17"/>
        <v>150.19200000000001</v>
      </c>
      <c r="P219" s="53"/>
    </row>
    <row r="220" spans="1:16" x14ac:dyDescent="0.25">
      <c r="A220" s="40">
        <v>3282</v>
      </c>
      <c r="B220" s="40" t="s">
        <v>23</v>
      </c>
      <c r="C220" s="16" t="s">
        <v>1956</v>
      </c>
      <c r="D220" s="52">
        <v>3700110055835</v>
      </c>
      <c r="E220" s="197">
        <v>124.5</v>
      </c>
      <c r="F220" s="17">
        <f t="shared" si="15"/>
        <v>4.8852266038846377</v>
      </c>
      <c r="G220" s="21">
        <f t="shared" si="18"/>
        <v>139.44000000000003</v>
      </c>
      <c r="H220" s="254">
        <v>0.12</v>
      </c>
      <c r="I220" s="46"/>
      <c r="J220" s="18">
        <v>12</v>
      </c>
      <c r="K220" s="46"/>
      <c r="L220" s="19">
        <f t="shared" si="19"/>
        <v>0</v>
      </c>
      <c r="M220" s="23">
        <f t="shared" si="16"/>
        <v>0</v>
      </c>
      <c r="N220" s="19">
        <f t="shared" si="20"/>
        <v>0</v>
      </c>
      <c r="O220" s="19">
        <f t="shared" si="17"/>
        <v>139.44000000000003</v>
      </c>
      <c r="P220" s="53"/>
    </row>
    <row r="221" spans="1:16" x14ac:dyDescent="0.25">
      <c r="A221" s="40">
        <v>3284</v>
      </c>
      <c r="B221" s="40" t="s">
        <v>23</v>
      </c>
      <c r="C221" s="16" t="s">
        <v>192</v>
      </c>
      <c r="D221" s="52" t="s">
        <v>1010</v>
      </c>
      <c r="E221" s="197">
        <v>188.5</v>
      </c>
      <c r="F221" s="17">
        <f t="shared" ref="F221:F294" si="21">E221/$E$3</f>
        <v>7.3965077496566609</v>
      </c>
      <c r="G221" s="21">
        <f t="shared" si="18"/>
        <v>211.12000000000003</v>
      </c>
      <c r="H221" s="254">
        <v>0.12</v>
      </c>
      <c r="I221" s="46"/>
      <c r="J221" s="18">
        <v>12</v>
      </c>
      <c r="K221" s="46"/>
      <c r="L221" s="19">
        <f t="shared" si="19"/>
        <v>0</v>
      </c>
      <c r="M221" s="23">
        <f t="shared" ref="M221:M294" si="22">L221/$E$3</f>
        <v>0</v>
      </c>
      <c r="N221" s="19">
        <f t="shared" si="20"/>
        <v>0</v>
      </c>
      <c r="O221" s="19">
        <f t="shared" ref="O221:O294" si="23">PRODUCT(G221,(1+$P$6/100))</f>
        <v>211.12000000000003</v>
      </c>
      <c r="P221" s="53"/>
    </row>
    <row r="222" spans="1:16" x14ac:dyDescent="0.25">
      <c r="A222" s="40">
        <v>3300</v>
      </c>
      <c r="B222" s="40" t="s">
        <v>23</v>
      </c>
      <c r="C222" s="16" t="s">
        <v>193</v>
      </c>
      <c r="D222" s="52" t="s">
        <v>1011</v>
      </c>
      <c r="E222" s="197">
        <v>33.5</v>
      </c>
      <c r="F222" s="17">
        <f t="shared" si="21"/>
        <v>1.3144987247400433</v>
      </c>
      <c r="G222" s="21">
        <f t="shared" si="18"/>
        <v>37.520000000000003</v>
      </c>
      <c r="H222" s="254">
        <v>0.12</v>
      </c>
      <c r="I222" s="46"/>
      <c r="J222" s="18">
        <v>10</v>
      </c>
      <c r="K222" s="46"/>
      <c r="L222" s="19">
        <f t="shared" si="19"/>
        <v>0</v>
      </c>
      <c r="M222" s="23">
        <f t="shared" si="22"/>
        <v>0</v>
      </c>
      <c r="N222" s="19">
        <f t="shared" si="20"/>
        <v>0</v>
      </c>
      <c r="O222" s="19">
        <f t="shared" si="23"/>
        <v>37.520000000000003</v>
      </c>
      <c r="P222" s="53"/>
    </row>
    <row r="223" spans="1:16" x14ac:dyDescent="0.25">
      <c r="A223" s="40">
        <v>3305</v>
      </c>
      <c r="B223" s="40" t="s">
        <v>23</v>
      </c>
      <c r="C223" s="16" t="s">
        <v>194</v>
      </c>
      <c r="D223" s="52" t="s">
        <v>1012</v>
      </c>
      <c r="E223" s="197">
        <v>33.5</v>
      </c>
      <c r="F223" s="17">
        <f t="shared" si="21"/>
        <v>1.3144987247400433</v>
      </c>
      <c r="G223" s="21">
        <f t="shared" si="18"/>
        <v>37.520000000000003</v>
      </c>
      <c r="H223" s="254">
        <v>0.12</v>
      </c>
      <c r="I223" s="46"/>
      <c r="J223" s="18">
        <v>10</v>
      </c>
      <c r="K223" s="46"/>
      <c r="L223" s="19">
        <f t="shared" si="19"/>
        <v>0</v>
      </c>
      <c r="M223" s="23">
        <f t="shared" si="22"/>
        <v>0</v>
      </c>
      <c r="N223" s="19">
        <f t="shared" si="20"/>
        <v>0</v>
      </c>
      <c r="O223" s="19">
        <f t="shared" si="23"/>
        <v>37.520000000000003</v>
      </c>
      <c r="P223" s="53"/>
    </row>
    <row r="224" spans="1:16" x14ac:dyDescent="0.25">
      <c r="A224" s="40">
        <v>3310</v>
      </c>
      <c r="B224" s="40" t="s">
        <v>23</v>
      </c>
      <c r="C224" s="16" t="s">
        <v>195</v>
      </c>
      <c r="D224" s="52" t="s">
        <v>1013</v>
      </c>
      <c r="E224" s="197">
        <v>33.5</v>
      </c>
      <c r="F224" s="17">
        <f t="shared" si="21"/>
        <v>1.3144987247400433</v>
      </c>
      <c r="G224" s="21">
        <f t="shared" si="18"/>
        <v>37.520000000000003</v>
      </c>
      <c r="H224" s="254">
        <v>0.12</v>
      </c>
      <c r="I224" s="46"/>
      <c r="J224" s="18">
        <v>10</v>
      </c>
      <c r="K224" s="46"/>
      <c r="L224" s="19">
        <f t="shared" si="19"/>
        <v>0</v>
      </c>
      <c r="M224" s="23">
        <f t="shared" si="22"/>
        <v>0</v>
      </c>
      <c r="N224" s="19">
        <f t="shared" si="20"/>
        <v>0</v>
      </c>
      <c r="O224" s="19">
        <f t="shared" si="23"/>
        <v>37.520000000000003</v>
      </c>
      <c r="P224" s="53"/>
    </row>
    <row r="225" spans="1:16" x14ac:dyDescent="0.25">
      <c r="A225" s="40">
        <v>3311</v>
      </c>
      <c r="B225" s="40" t="s">
        <v>23</v>
      </c>
      <c r="C225" s="16" t="s">
        <v>196</v>
      </c>
      <c r="D225" s="52" t="s">
        <v>1014</v>
      </c>
      <c r="E225" s="197">
        <v>37.5</v>
      </c>
      <c r="F225" s="17">
        <f t="shared" si="21"/>
        <v>1.4714537963507945</v>
      </c>
      <c r="G225" s="21">
        <f t="shared" si="18"/>
        <v>42.000000000000007</v>
      </c>
      <c r="H225" s="254">
        <v>0.12</v>
      </c>
      <c r="I225" s="46"/>
      <c r="J225" s="18">
        <v>10</v>
      </c>
      <c r="K225" s="46"/>
      <c r="L225" s="19">
        <f t="shared" si="19"/>
        <v>0</v>
      </c>
      <c r="M225" s="23">
        <f t="shared" si="22"/>
        <v>0</v>
      </c>
      <c r="N225" s="19">
        <f t="shared" si="20"/>
        <v>0</v>
      </c>
      <c r="O225" s="19">
        <f t="shared" si="23"/>
        <v>42.000000000000007</v>
      </c>
      <c r="P225" s="53"/>
    </row>
    <row r="226" spans="1:16" x14ac:dyDescent="0.25">
      <c r="A226" s="40">
        <v>3314</v>
      </c>
      <c r="B226" s="40" t="s">
        <v>23</v>
      </c>
      <c r="C226" s="16" t="s">
        <v>197</v>
      </c>
      <c r="D226" s="52" t="s">
        <v>1015</v>
      </c>
      <c r="E226" s="197">
        <v>38.4</v>
      </c>
      <c r="F226" s="17">
        <f t="shared" si="21"/>
        <v>1.5067686874632136</v>
      </c>
      <c r="G226" s="21">
        <f t="shared" si="18"/>
        <v>43.008000000000003</v>
      </c>
      <c r="H226" s="254">
        <v>0.12</v>
      </c>
      <c r="I226" s="46"/>
      <c r="J226" s="18">
        <v>10</v>
      </c>
      <c r="K226" s="46"/>
      <c r="L226" s="19">
        <f t="shared" si="19"/>
        <v>0</v>
      </c>
      <c r="M226" s="23">
        <f t="shared" si="22"/>
        <v>0</v>
      </c>
      <c r="N226" s="19">
        <f t="shared" si="20"/>
        <v>0</v>
      </c>
      <c r="O226" s="19">
        <f t="shared" si="23"/>
        <v>43.008000000000003</v>
      </c>
      <c r="P226" s="53"/>
    </row>
    <row r="227" spans="1:16" x14ac:dyDescent="0.25">
      <c r="A227" s="40">
        <v>3320</v>
      </c>
      <c r="B227" s="40" t="s">
        <v>23</v>
      </c>
      <c r="C227" s="16" t="s">
        <v>198</v>
      </c>
      <c r="D227" s="52" t="s">
        <v>1016</v>
      </c>
      <c r="E227" s="197">
        <v>33.5</v>
      </c>
      <c r="F227" s="17">
        <f t="shared" si="21"/>
        <v>1.3144987247400433</v>
      </c>
      <c r="G227" s="21">
        <f t="shared" si="18"/>
        <v>37.520000000000003</v>
      </c>
      <c r="H227" s="254">
        <v>0.12</v>
      </c>
      <c r="I227" s="46"/>
      <c r="J227" s="18">
        <v>10</v>
      </c>
      <c r="K227" s="46"/>
      <c r="L227" s="19">
        <f t="shared" si="19"/>
        <v>0</v>
      </c>
      <c r="M227" s="23">
        <f t="shared" si="22"/>
        <v>0</v>
      </c>
      <c r="N227" s="19">
        <f t="shared" si="20"/>
        <v>0</v>
      </c>
      <c r="O227" s="19">
        <f t="shared" si="23"/>
        <v>37.520000000000003</v>
      </c>
      <c r="P227" s="53"/>
    </row>
    <row r="228" spans="1:16" x14ac:dyDescent="0.25">
      <c r="A228" s="40">
        <v>3322</v>
      </c>
      <c r="B228" s="40" t="s">
        <v>23</v>
      </c>
      <c r="C228" s="16" t="s">
        <v>199</v>
      </c>
      <c r="D228" s="52" t="s">
        <v>1017</v>
      </c>
      <c r="E228" s="197">
        <v>38.4</v>
      </c>
      <c r="F228" s="17">
        <f t="shared" si="21"/>
        <v>1.5067686874632136</v>
      </c>
      <c r="G228" s="21">
        <f t="shared" si="18"/>
        <v>43.008000000000003</v>
      </c>
      <c r="H228" s="254">
        <v>0.12</v>
      </c>
      <c r="I228" s="46"/>
      <c r="J228" s="18">
        <v>10</v>
      </c>
      <c r="K228" s="46"/>
      <c r="L228" s="19">
        <f t="shared" si="19"/>
        <v>0</v>
      </c>
      <c r="M228" s="23">
        <f t="shared" si="22"/>
        <v>0</v>
      </c>
      <c r="N228" s="19">
        <f t="shared" si="20"/>
        <v>0</v>
      </c>
      <c r="O228" s="19">
        <f t="shared" si="23"/>
        <v>43.008000000000003</v>
      </c>
      <c r="P228" s="53"/>
    </row>
    <row r="229" spans="1:16" x14ac:dyDescent="0.25">
      <c r="A229" s="40">
        <v>3330</v>
      </c>
      <c r="B229" s="40" t="s">
        <v>23</v>
      </c>
      <c r="C229" s="16" t="s">
        <v>200</v>
      </c>
      <c r="D229" s="52" t="s">
        <v>1018</v>
      </c>
      <c r="E229" s="197">
        <v>38.4</v>
      </c>
      <c r="F229" s="17">
        <f t="shared" si="21"/>
        <v>1.5067686874632136</v>
      </c>
      <c r="G229" s="21">
        <f t="shared" si="18"/>
        <v>43.008000000000003</v>
      </c>
      <c r="H229" s="254">
        <v>0.12</v>
      </c>
      <c r="I229" s="46"/>
      <c r="J229" s="18">
        <v>10</v>
      </c>
      <c r="K229" s="46"/>
      <c r="L229" s="19">
        <f t="shared" si="19"/>
        <v>0</v>
      </c>
      <c r="M229" s="23">
        <f t="shared" si="22"/>
        <v>0</v>
      </c>
      <c r="N229" s="19">
        <f t="shared" si="20"/>
        <v>0</v>
      </c>
      <c r="O229" s="19">
        <f t="shared" si="23"/>
        <v>43.008000000000003</v>
      </c>
      <c r="P229" s="53"/>
    </row>
    <row r="230" spans="1:16" x14ac:dyDescent="0.25">
      <c r="A230" s="40">
        <v>3333</v>
      </c>
      <c r="B230" s="40" t="s">
        <v>23</v>
      </c>
      <c r="C230" s="16" t="s">
        <v>201</v>
      </c>
      <c r="D230" s="52" t="s">
        <v>1019</v>
      </c>
      <c r="E230" s="197">
        <v>38.4</v>
      </c>
      <c r="F230" s="17">
        <f t="shared" si="21"/>
        <v>1.5067686874632136</v>
      </c>
      <c r="G230" s="21">
        <f t="shared" si="18"/>
        <v>43.008000000000003</v>
      </c>
      <c r="H230" s="254">
        <v>0.12</v>
      </c>
      <c r="I230" s="46"/>
      <c r="J230" s="18">
        <v>10</v>
      </c>
      <c r="K230" s="46"/>
      <c r="L230" s="19">
        <f t="shared" si="19"/>
        <v>0</v>
      </c>
      <c r="M230" s="23">
        <f t="shared" si="22"/>
        <v>0</v>
      </c>
      <c r="N230" s="19">
        <f t="shared" si="20"/>
        <v>0</v>
      </c>
      <c r="O230" s="19">
        <f t="shared" si="23"/>
        <v>43.008000000000003</v>
      </c>
      <c r="P230" s="53"/>
    </row>
    <row r="231" spans="1:16" x14ac:dyDescent="0.25">
      <c r="A231" s="40">
        <v>3340</v>
      </c>
      <c r="B231" s="40" t="s">
        <v>23</v>
      </c>
      <c r="C231" s="16" t="s">
        <v>202</v>
      </c>
      <c r="D231" s="52" t="s">
        <v>1020</v>
      </c>
      <c r="E231" s="197">
        <v>33.5</v>
      </c>
      <c r="F231" s="17">
        <f t="shared" si="21"/>
        <v>1.3144987247400433</v>
      </c>
      <c r="G231" s="21">
        <f t="shared" si="18"/>
        <v>37.520000000000003</v>
      </c>
      <c r="H231" s="254">
        <v>0.12</v>
      </c>
      <c r="I231" s="46"/>
      <c r="J231" s="18">
        <v>10</v>
      </c>
      <c r="K231" s="46"/>
      <c r="L231" s="19">
        <f t="shared" si="19"/>
        <v>0</v>
      </c>
      <c r="M231" s="23">
        <f t="shared" si="22"/>
        <v>0</v>
      </c>
      <c r="N231" s="19">
        <f t="shared" si="20"/>
        <v>0</v>
      </c>
      <c r="O231" s="19">
        <f t="shared" si="23"/>
        <v>37.520000000000003</v>
      </c>
      <c r="P231" s="53"/>
    </row>
    <row r="232" spans="1:16" x14ac:dyDescent="0.25">
      <c r="A232" s="40">
        <v>3342</v>
      </c>
      <c r="B232" s="40" t="s">
        <v>23</v>
      </c>
      <c r="C232" s="16" t="s">
        <v>203</v>
      </c>
      <c r="D232" s="52" t="s">
        <v>1021</v>
      </c>
      <c r="E232" s="197">
        <v>33.5</v>
      </c>
      <c r="F232" s="17">
        <f t="shared" si="21"/>
        <v>1.3144987247400433</v>
      </c>
      <c r="G232" s="21">
        <f t="shared" si="18"/>
        <v>37.520000000000003</v>
      </c>
      <c r="H232" s="254">
        <v>0.12</v>
      </c>
      <c r="I232" s="46"/>
      <c r="J232" s="18">
        <v>10</v>
      </c>
      <c r="K232" s="46"/>
      <c r="L232" s="19">
        <f t="shared" si="19"/>
        <v>0</v>
      </c>
      <c r="M232" s="23">
        <f t="shared" si="22"/>
        <v>0</v>
      </c>
      <c r="N232" s="19">
        <f t="shared" si="20"/>
        <v>0</v>
      </c>
      <c r="O232" s="19">
        <f t="shared" si="23"/>
        <v>37.520000000000003</v>
      </c>
      <c r="P232" s="53"/>
    </row>
    <row r="233" spans="1:16" x14ac:dyDescent="0.25">
      <c r="A233" s="40">
        <v>3345</v>
      </c>
      <c r="B233" s="40" t="s">
        <v>23</v>
      </c>
      <c r="C233" s="16" t="s">
        <v>204</v>
      </c>
      <c r="D233" s="52" t="s">
        <v>1022</v>
      </c>
      <c r="E233" s="197">
        <v>38.4</v>
      </c>
      <c r="F233" s="17">
        <f t="shared" si="21"/>
        <v>1.5067686874632136</v>
      </c>
      <c r="G233" s="21">
        <f t="shared" si="18"/>
        <v>43.008000000000003</v>
      </c>
      <c r="H233" s="254">
        <v>0.12</v>
      </c>
      <c r="I233" s="46"/>
      <c r="J233" s="18">
        <v>10</v>
      </c>
      <c r="K233" s="46"/>
      <c r="L233" s="19">
        <f t="shared" si="19"/>
        <v>0</v>
      </c>
      <c r="M233" s="23">
        <f t="shared" si="22"/>
        <v>0</v>
      </c>
      <c r="N233" s="19">
        <f t="shared" si="20"/>
        <v>0</v>
      </c>
      <c r="O233" s="19">
        <f t="shared" si="23"/>
        <v>43.008000000000003</v>
      </c>
      <c r="P233" s="53"/>
    </row>
    <row r="234" spans="1:16" x14ac:dyDescent="0.25">
      <c r="A234" s="40">
        <v>3350</v>
      </c>
      <c r="B234" s="40" t="s">
        <v>23</v>
      </c>
      <c r="C234" s="16" t="s">
        <v>205</v>
      </c>
      <c r="D234" s="52" t="s">
        <v>1023</v>
      </c>
      <c r="E234" s="197">
        <v>35</v>
      </c>
      <c r="F234" s="17">
        <f t="shared" si="21"/>
        <v>1.3733568765940749</v>
      </c>
      <c r="G234" s="21">
        <f t="shared" si="18"/>
        <v>39.200000000000003</v>
      </c>
      <c r="H234" s="254">
        <v>0.12</v>
      </c>
      <c r="I234" s="46"/>
      <c r="J234" s="18">
        <v>10</v>
      </c>
      <c r="K234" s="46"/>
      <c r="L234" s="19">
        <f t="shared" si="19"/>
        <v>0</v>
      </c>
      <c r="M234" s="23">
        <f t="shared" si="22"/>
        <v>0</v>
      </c>
      <c r="N234" s="19">
        <f t="shared" si="20"/>
        <v>0</v>
      </c>
      <c r="O234" s="19">
        <f t="shared" si="23"/>
        <v>39.200000000000003</v>
      </c>
      <c r="P234" s="53"/>
    </row>
    <row r="235" spans="1:16" x14ac:dyDescent="0.25">
      <c r="A235" s="40">
        <v>3358</v>
      </c>
      <c r="B235" s="40" t="s">
        <v>23</v>
      </c>
      <c r="C235" s="16" t="s">
        <v>206</v>
      </c>
      <c r="D235" s="52" t="s">
        <v>1024</v>
      </c>
      <c r="E235" s="197">
        <v>33.5</v>
      </c>
      <c r="F235" s="17">
        <f t="shared" si="21"/>
        <v>1.3144987247400433</v>
      </c>
      <c r="G235" s="21">
        <f t="shared" si="18"/>
        <v>37.520000000000003</v>
      </c>
      <c r="H235" s="254">
        <v>0.12</v>
      </c>
      <c r="I235" s="46"/>
      <c r="J235" s="18">
        <v>10</v>
      </c>
      <c r="K235" s="46"/>
      <c r="L235" s="19">
        <f t="shared" si="19"/>
        <v>0</v>
      </c>
      <c r="M235" s="23">
        <f t="shared" si="22"/>
        <v>0</v>
      </c>
      <c r="N235" s="19">
        <f t="shared" si="20"/>
        <v>0</v>
      </c>
      <c r="O235" s="19">
        <f t="shared" si="23"/>
        <v>37.520000000000003</v>
      </c>
      <c r="P235" s="53"/>
    </row>
    <row r="236" spans="1:16" x14ac:dyDescent="0.25">
      <c r="A236" s="40">
        <v>3360</v>
      </c>
      <c r="B236" s="40" t="s">
        <v>23</v>
      </c>
      <c r="C236" s="16" t="s">
        <v>207</v>
      </c>
      <c r="D236" s="52" t="s">
        <v>1025</v>
      </c>
      <c r="E236" s="197">
        <v>42</v>
      </c>
      <c r="F236" s="17">
        <f t="shared" si="21"/>
        <v>1.6480282519128899</v>
      </c>
      <c r="G236" s="21">
        <f t="shared" si="18"/>
        <v>47.040000000000006</v>
      </c>
      <c r="H236" s="254">
        <v>0.12</v>
      </c>
      <c r="I236" s="46"/>
      <c r="J236" s="18">
        <v>10</v>
      </c>
      <c r="K236" s="46"/>
      <c r="L236" s="19">
        <f t="shared" si="19"/>
        <v>0</v>
      </c>
      <c r="M236" s="23">
        <f t="shared" si="22"/>
        <v>0</v>
      </c>
      <c r="N236" s="19">
        <f t="shared" si="20"/>
        <v>0</v>
      </c>
      <c r="O236" s="19">
        <f t="shared" si="23"/>
        <v>47.040000000000006</v>
      </c>
      <c r="P236" s="53"/>
    </row>
    <row r="237" spans="1:16" x14ac:dyDescent="0.25">
      <c r="A237" s="40">
        <v>3370</v>
      </c>
      <c r="B237" s="40" t="s">
        <v>23</v>
      </c>
      <c r="C237" s="16" t="s">
        <v>1908</v>
      </c>
      <c r="D237" s="52">
        <v>4044889004441</v>
      </c>
      <c r="E237" s="197">
        <v>42</v>
      </c>
      <c r="F237" s="17">
        <f t="shared" si="21"/>
        <v>1.6480282519128899</v>
      </c>
      <c r="G237" s="21">
        <f t="shared" si="18"/>
        <v>47.040000000000006</v>
      </c>
      <c r="H237" s="254">
        <v>0.12</v>
      </c>
      <c r="I237" s="46"/>
      <c r="J237" s="18">
        <v>10</v>
      </c>
      <c r="K237" s="46"/>
      <c r="L237" s="19">
        <f t="shared" si="19"/>
        <v>0</v>
      </c>
      <c r="M237" s="23">
        <f t="shared" si="22"/>
        <v>0</v>
      </c>
      <c r="N237" s="19">
        <f t="shared" si="20"/>
        <v>0</v>
      </c>
      <c r="O237" s="19">
        <f t="shared" si="23"/>
        <v>47.040000000000006</v>
      </c>
      <c r="P237" s="53"/>
    </row>
    <row r="238" spans="1:16" x14ac:dyDescent="0.25">
      <c r="A238" s="40">
        <v>3372</v>
      </c>
      <c r="B238" s="40" t="s">
        <v>23</v>
      </c>
      <c r="C238" s="16" t="s">
        <v>208</v>
      </c>
      <c r="D238" s="52" t="s">
        <v>1026</v>
      </c>
      <c r="E238" s="197">
        <v>42</v>
      </c>
      <c r="F238" s="17">
        <f t="shared" si="21"/>
        <v>1.6480282519128899</v>
      </c>
      <c r="G238" s="21">
        <f t="shared" si="18"/>
        <v>47.040000000000006</v>
      </c>
      <c r="H238" s="254">
        <v>0.12</v>
      </c>
      <c r="I238" s="46"/>
      <c r="J238" s="18">
        <v>10</v>
      </c>
      <c r="K238" s="46"/>
      <c r="L238" s="19">
        <f t="shared" si="19"/>
        <v>0</v>
      </c>
      <c r="M238" s="23">
        <f t="shared" si="22"/>
        <v>0</v>
      </c>
      <c r="N238" s="19">
        <f t="shared" si="20"/>
        <v>0</v>
      </c>
      <c r="O238" s="19">
        <f t="shared" si="23"/>
        <v>47.040000000000006</v>
      </c>
      <c r="P238" s="53"/>
    </row>
    <row r="239" spans="1:16" x14ac:dyDescent="0.25">
      <c r="A239" s="40">
        <v>3384</v>
      </c>
      <c r="B239" s="40" t="s">
        <v>23</v>
      </c>
      <c r="C239" s="16" t="s">
        <v>209</v>
      </c>
      <c r="D239" s="52" t="s">
        <v>1027</v>
      </c>
      <c r="E239" s="197">
        <v>42</v>
      </c>
      <c r="F239" s="17">
        <f t="shared" si="21"/>
        <v>1.6480282519128899</v>
      </c>
      <c r="G239" s="21">
        <f t="shared" si="18"/>
        <v>47.040000000000006</v>
      </c>
      <c r="H239" s="254">
        <v>0.12</v>
      </c>
      <c r="I239" s="46"/>
      <c r="J239" s="18">
        <v>10</v>
      </c>
      <c r="K239" s="46"/>
      <c r="L239" s="19">
        <f t="shared" si="19"/>
        <v>0</v>
      </c>
      <c r="M239" s="23">
        <f t="shared" si="22"/>
        <v>0</v>
      </c>
      <c r="N239" s="19">
        <f t="shared" si="20"/>
        <v>0</v>
      </c>
      <c r="O239" s="19">
        <f t="shared" si="23"/>
        <v>47.040000000000006</v>
      </c>
      <c r="P239" s="53"/>
    </row>
    <row r="240" spans="1:16" x14ac:dyDescent="0.25">
      <c r="A240" s="40">
        <v>3390</v>
      </c>
      <c r="B240" s="40" t="s">
        <v>23</v>
      </c>
      <c r="C240" s="16" t="s">
        <v>210</v>
      </c>
      <c r="D240" s="52" t="s">
        <v>1028</v>
      </c>
      <c r="E240" s="197">
        <v>42</v>
      </c>
      <c r="F240" s="17">
        <f t="shared" si="21"/>
        <v>1.6480282519128899</v>
      </c>
      <c r="G240" s="21">
        <f t="shared" si="18"/>
        <v>47.040000000000006</v>
      </c>
      <c r="H240" s="254">
        <v>0.12</v>
      </c>
      <c r="I240" s="46"/>
      <c r="J240" s="18">
        <v>10</v>
      </c>
      <c r="K240" s="46"/>
      <c r="L240" s="19">
        <f t="shared" si="19"/>
        <v>0</v>
      </c>
      <c r="M240" s="23">
        <f t="shared" si="22"/>
        <v>0</v>
      </c>
      <c r="N240" s="19">
        <f t="shared" si="20"/>
        <v>0</v>
      </c>
      <c r="O240" s="19">
        <f t="shared" si="23"/>
        <v>47.040000000000006</v>
      </c>
      <c r="P240" s="53"/>
    </row>
    <row r="241" spans="1:16" x14ac:dyDescent="0.25">
      <c r="A241" s="40">
        <v>3391</v>
      </c>
      <c r="B241" s="40" t="s">
        <v>23</v>
      </c>
      <c r="C241" s="16" t="s">
        <v>211</v>
      </c>
      <c r="D241" s="52" t="s">
        <v>1029</v>
      </c>
      <c r="E241" s="197">
        <v>42</v>
      </c>
      <c r="F241" s="17">
        <f t="shared" si="21"/>
        <v>1.6480282519128899</v>
      </c>
      <c r="G241" s="21">
        <f t="shared" si="18"/>
        <v>47.040000000000006</v>
      </c>
      <c r="H241" s="254">
        <v>0.12</v>
      </c>
      <c r="I241" s="46"/>
      <c r="J241" s="18">
        <v>10</v>
      </c>
      <c r="K241" s="46"/>
      <c r="L241" s="19">
        <f t="shared" si="19"/>
        <v>0</v>
      </c>
      <c r="M241" s="23">
        <f t="shared" si="22"/>
        <v>0</v>
      </c>
      <c r="N241" s="19">
        <f t="shared" si="20"/>
        <v>0</v>
      </c>
      <c r="O241" s="19">
        <f t="shared" si="23"/>
        <v>47.040000000000006</v>
      </c>
      <c r="P241" s="53"/>
    </row>
    <row r="242" spans="1:16" x14ac:dyDescent="0.25">
      <c r="A242" s="40">
        <v>3392</v>
      </c>
      <c r="B242" s="40" t="s">
        <v>23</v>
      </c>
      <c r="C242" s="16" t="s">
        <v>212</v>
      </c>
      <c r="D242" s="52" t="s">
        <v>1030</v>
      </c>
      <c r="E242" s="197">
        <v>42</v>
      </c>
      <c r="F242" s="17">
        <f t="shared" si="21"/>
        <v>1.6480282519128899</v>
      </c>
      <c r="G242" s="21">
        <f t="shared" si="18"/>
        <v>47.040000000000006</v>
      </c>
      <c r="H242" s="254">
        <v>0.12</v>
      </c>
      <c r="I242" s="46"/>
      <c r="J242" s="18">
        <v>10</v>
      </c>
      <c r="K242" s="46"/>
      <c r="L242" s="19">
        <f t="shared" si="19"/>
        <v>0</v>
      </c>
      <c r="M242" s="23">
        <f t="shared" si="22"/>
        <v>0</v>
      </c>
      <c r="N242" s="19">
        <f t="shared" si="20"/>
        <v>0</v>
      </c>
      <c r="O242" s="19">
        <f t="shared" si="23"/>
        <v>47.040000000000006</v>
      </c>
      <c r="P242" s="53"/>
    </row>
    <row r="243" spans="1:16" x14ac:dyDescent="0.25">
      <c r="A243" s="40">
        <v>3393</v>
      </c>
      <c r="B243" s="40" t="s">
        <v>23</v>
      </c>
      <c r="C243" s="16" t="s">
        <v>213</v>
      </c>
      <c r="D243" s="52" t="s">
        <v>1031</v>
      </c>
      <c r="E243" s="197">
        <v>42</v>
      </c>
      <c r="F243" s="17">
        <f t="shared" si="21"/>
        <v>1.6480282519128899</v>
      </c>
      <c r="G243" s="21">
        <f t="shared" si="18"/>
        <v>47.040000000000006</v>
      </c>
      <c r="H243" s="254">
        <v>0.12</v>
      </c>
      <c r="I243" s="46"/>
      <c r="J243" s="18">
        <v>10</v>
      </c>
      <c r="K243" s="46"/>
      <c r="L243" s="19">
        <f t="shared" si="19"/>
        <v>0</v>
      </c>
      <c r="M243" s="23">
        <f t="shared" si="22"/>
        <v>0</v>
      </c>
      <c r="N243" s="19">
        <f t="shared" si="20"/>
        <v>0</v>
      </c>
      <c r="O243" s="19">
        <f t="shared" si="23"/>
        <v>47.040000000000006</v>
      </c>
      <c r="P243" s="53"/>
    </row>
    <row r="244" spans="1:16" x14ac:dyDescent="0.25">
      <c r="A244" s="40">
        <v>3394</v>
      </c>
      <c r="B244" s="40" t="s">
        <v>23</v>
      </c>
      <c r="C244" s="16" t="s">
        <v>214</v>
      </c>
      <c r="D244" s="52" t="s">
        <v>1032</v>
      </c>
      <c r="E244" s="197">
        <v>42</v>
      </c>
      <c r="F244" s="17">
        <f t="shared" si="21"/>
        <v>1.6480282519128899</v>
      </c>
      <c r="G244" s="21">
        <f t="shared" si="18"/>
        <v>47.040000000000006</v>
      </c>
      <c r="H244" s="254">
        <v>0.12</v>
      </c>
      <c r="I244" s="46"/>
      <c r="J244" s="18">
        <v>10</v>
      </c>
      <c r="K244" s="46"/>
      <c r="L244" s="19">
        <f t="shared" si="19"/>
        <v>0</v>
      </c>
      <c r="M244" s="23">
        <f t="shared" si="22"/>
        <v>0</v>
      </c>
      <c r="N244" s="19">
        <f t="shared" si="20"/>
        <v>0</v>
      </c>
      <c r="O244" s="19">
        <f t="shared" si="23"/>
        <v>47.040000000000006</v>
      </c>
      <c r="P244" s="53"/>
    </row>
    <row r="245" spans="1:16" x14ac:dyDescent="0.25">
      <c r="A245" s="40">
        <v>3395</v>
      </c>
      <c r="B245" s="40" t="s">
        <v>23</v>
      </c>
      <c r="C245" s="16" t="s">
        <v>215</v>
      </c>
      <c r="D245" s="52" t="s">
        <v>1033</v>
      </c>
      <c r="E245" s="197">
        <v>42</v>
      </c>
      <c r="F245" s="17">
        <f t="shared" si="21"/>
        <v>1.6480282519128899</v>
      </c>
      <c r="G245" s="21">
        <f t="shared" si="18"/>
        <v>47.040000000000006</v>
      </c>
      <c r="H245" s="254">
        <v>0.12</v>
      </c>
      <c r="I245" s="46"/>
      <c r="J245" s="18">
        <v>10</v>
      </c>
      <c r="K245" s="46"/>
      <c r="L245" s="19">
        <f t="shared" si="19"/>
        <v>0</v>
      </c>
      <c r="M245" s="23">
        <f t="shared" si="22"/>
        <v>0</v>
      </c>
      <c r="N245" s="19">
        <f t="shared" si="20"/>
        <v>0</v>
      </c>
      <c r="O245" s="19">
        <f t="shared" si="23"/>
        <v>47.040000000000006</v>
      </c>
      <c r="P245" s="53"/>
    </row>
    <row r="246" spans="1:16" x14ac:dyDescent="0.25">
      <c r="A246" s="40">
        <v>3396</v>
      </c>
      <c r="B246" s="40" t="s">
        <v>79</v>
      </c>
      <c r="C246" s="16" t="s">
        <v>216</v>
      </c>
      <c r="D246" s="52" t="s">
        <v>1034</v>
      </c>
      <c r="E246" s="197">
        <v>42</v>
      </c>
      <c r="F246" s="17">
        <f t="shared" si="21"/>
        <v>1.6480282519128899</v>
      </c>
      <c r="G246" s="21">
        <f t="shared" si="18"/>
        <v>47.040000000000006</v>
      </c>
      <c r="H246" s="254">
        <v>0.12</v>
      </c>
      <c r="I246" s="46"/>
      <c r="J246" s="18">
        <v>10</v>
      </c>
      <c r="K246" s="46"/>
      <c r="L246" s="19">
        <f t="shared" si="19"/>
        <v>0</v>
      </c>
      <c r="M246" s="23">
        <f t="shared" si="22"/>
        <v>0</v>
      </c>
      <c r="N246" s="19">
        <f t="shared" si="20"/>
        <v>0</v>
      </c>
      <c r="O246" s="19">
        <f t="shared" si="23"/>
        <v>47.040000000000006</v>
      </c>
      <c r="P246" s="53"/>
    </row>
    <row r="247" spans="1:16" x14ac:dyDescent="0.25">
      <c r="A247" s="40">
        <v>3397</v>
      </c>
      <c r="B247" s="40" t="s">
        <v>23</v>
      </c>
      <c r="C247" s="16" t="s">
        <v>217</v>
      </c>
      <c r="D247" s="52" t="s">
        <v>1035</v>
      </c>
      <c r="E247" s="197">
        <v>42</v>
      </c>
      <c r="F247" s="17">
        <f t="shared" si="21"/>
        <v>1.6480282519128899</v>
      </c>
      <c r="G247" s="21">
        <f t="shared" si="18"/>
        <v>47.040000000000006</v>
      </c>
      <c r="H247" s="254">
        <v>0.12</v>
      </c>
      <c r="I247" s="46"/>
      <c r="J247" s="18">
        <v>10</v>
      </c>
      <c r="K247" s="46"/>
      <c r="L247" s="19">
        <f t="shared" si="19"/>
        <v>0</v>
      </c>
      <c r="M247" s="23">
        <f t="shared" si="22"/>
        <v>0</v>
      </c>
      <c r="N247" s="19">
        <f t="shared" si="20"/>
        <v>0</v>
      </c>
      <c r="O247" s="19">
        <f t="shared" si="23"/>
        <v>47.040000000000006</v>
      </c>
      <c r="P247" s="53"/>
    </row>
    <row r="248" spans="1:16" x14ac:dyDescent="0.25">
      <c r="A248" s="40">
        <v>3399</v>
      </c>
      <c r="B248" s="40" t="s">
        <v>23</v>
      </c>
      <c r="C248" s="16" t="s">
        <v>218</v>
      </c>
      <c r="D248" s="52" t="s">
        <v>1036</v>
      </c>
      <c r="E248" s="197">
        <v>42</v>
      </c>
      <c r="F248" s="17">
        <f t="shared" si="21"/>
        <v>1.6480282519128899</v>
      </c>
      <c r="G248" s="21">
        <f t="shared" si="18"/>
        <v>47.040000000000006</v>
      </c>
      <c r="H248" s="254">
        <v>0.12</v>
      </c>
      <c r="I248" s="46"/>
      <c r="J248" s="18">
        <v>10</v>
      </c>
      <c r="K248" s="46"/>
      <c r="L248" s="19">
        <f t="shared" si="19"/>
        <v>0</v>
      </c>
      <c r="M248" s="23">
        <f t="shared" si="22"/>
        <v>0</v>
      </c>
      <c r="N248" s="19">
        <f t="shared" si="20"/>
        <v>0</v>
      </c>
      <c r="O248" s="19">
        <f t="shared" si="23"/>
        <v>47.040000000000006</v>
      </c>
      <c r="P248" s="53"/>
    </row>
    <row r="249" spans="1:16" x14ac:dyDescent="0.25">
      <c r="A249" s="40">
        <v>3400</v>
      </c>
      <c r="B249" s="40" t="s">
        <v>23</v>
      </c>
      <c r="C249" s="16" t="s">
        <v>219</v>
      </c>
      <c r="D249" s="52" t="s">
        <v>1037</v>
      </c>
      <c r="E249" s="197">
        <v>42</v>
      </c>
      <c r="F249" s="17">
        <f t="shared" si="21"/>
        <v>1.6480282519128899</v>
      </c>
      <c r="G249" s="21">
        <f t="shared" si="18"/>
        <v>47.040000000000006</v>
      </c>
      <c r="H249" s="254">
        <v>0.12</v>
      </c>
      <c r="I249" s="46"/>
      <c r="J249" s="18">
        <v>10</v>
      </c>
      <c r="K249" s="46"/>
      <c r="L249" s="19">
        <f t="shared" si="19"/>
        <v>0</v>
      </c>
      <c r="M249" s="23">
        <f t="shared" si="22"/>
        <v>0</v>
      </c>
      <c r="N249" s="19">
        <f t="shared" si="20"/>
        <v>0</v>
      </c>
      <c r="O249" s="19">
        <f t="shared" si="23"/>
        <v>47.040000000000006</v>
      </c>
      <c r="P249" s="53"/>
    </row>
    <row r="250" spans="1:16" x14ac:dyDescent="0.25">
      <c r="A250" s="40">
        <v>3410</v>
      </c>
      <c r="B250" s="40" t="s">
        <v>23</v>
      </c>
      <c r="C250" s="16" t="s">
        <v>220</v>
      </c>
      <c r="D250" s="52">
        <v>4044889004458</v>
      </c>
      <c r="E250" s="197">
        <v>42</v>
      </c>
      <c r="F250" s="17">
        <f t="shared" si="21"/>
        <v>1.6480282519128899</v>
      </c>
      <c r="G250" s="21">
        <f t="shared" si="18"/>
        <v>47.040000000000006</v>
      </c>
      <c r="H250" s="254">
        <v>0.12</v>
      </c>
      <c r="I250" s="46"/>
      <c r="J250" s="18">
        <v>10</v>
      </c>
      <c r="K250" s="46"/>
      <c r="L250" s="19">
        <f t="shared" si="19"/>
        <v>0</v>
      </c>
      <c r="M250" s="23">
        <f t="shared" si="22"/>
        <v>0</v>
      </c>
      <c r="N250" s="19">
        <f t="shared" si="20"/>
        <v>0</v>
      </c>
      <c r="O250" s="19">
        <f t="shared" si="23"/>
        <v>47.040000000000006</v>
      </c>
      <c r="P250" s="53"/>
    </row>
    <row r="251" spans="1:16" x14ac:dyDescent="0.25">
      <c r="A251" s="40">
        <v>3412</v>
      </c>
      <c r="B251" s="40" t="s">
        <v>23</v>
      </c>
      <c r="C251" s="16" t="s">
        <v>221</v>
      </c>
      <c r="D251" s="52" t="s">
        <v>1038</v>
      </c>
      <c r="E251" s="197">
        <v>42</v>
      </c>
      <c r="F251" s="17">
        <f t="shared" si="21"/>
        <v>1.6480282519128899</v>
      </c>
      <c r="G251" s="21">
        <f t="shared" si="18"/>
        <v>47.040000000000006</v>
      </c>
      <c r="H251" s="254">
        <v>0.12</v>
      </c>
      <c r="I251" s="46"/>
      <c r="J251" s="18">
        <v>10</v>
      </c>
      <c r="K251" s="46"/>
      <c r="L251" s="19">
        <f t="shared" si="19"/>
        <v>0</v>
      </c>
      <c r="M251" s="23">
        <f t="shared" si="22"/>
        <v>0</v>
      </c>
      <c r="N251" s="19">
        <f t="shared" si="20"/>
        <v>0</v>
      </c>
      <c r="O251" s="19">
        <f t="shared" si="23"/>
        <v>47.040000000000006</v>
      </c>
      <c r="P251" s="53"/>
    </row>
    <row r="252" spans="1:16" x14ac:dyDescent="0.25">
      <c r="A252" s="40">
        <v>3414</v>
      </c>
      <c r="B252" s="40" t="s">
        <v>23</v>
      </c>
      <c r="C252" s="16" t="s">
        <v>222</v>
      </c>
      <c r="D252" s="52" t="s">
        <v>1039</v>
      </c>
      <c r="E252" s="197">
        <v>42</v>
      </c>
      <c r="F252" s="17">
        <f t="shared" si="21"/>
        <v>1.6480282519128899</v>
      </c>
      <c r="G252" s="21">
        <f t="shared" si="18"/>
        <v>47.040000000000006</v>
      </c>
      <c r="H252" s="254">
        <v>0.12</v>
      </c>
      <c r="I252" s="46"/>
      <c r="J252" s="18">
        <v>10</v>
      </c>
      <c r="K252" s="46"/>
      <c r="L252" s="19">
        <f t="shared" si="19"/>
        <v>0</v>
      </c>
      <c r="M252" s="23">
        <f t="shared" si="22"/>
        <v>0</v>
      </c>
      <c r="N252" s="19">
        <f t="shared" si="20"/>
        <v>0</v>
      </c>
      <c r="O252" s="19">
        <f t="shared" si="23"/>
        <v>47.040000000000006</v>
      </c>
      <c r="P252" s="53"/>
    </row>
    <row r="253" spans="1:16" x14ac:dyDescent="0.25">
      <c r="A253" s="40">
        <v>3455</v>
      </c>
      <c r="B253" s="40" t="s">
        <v>23</v>
      </c>
      <c r="C253" s="16" t="s">
        <v>223</v>
      </c>
      <c r="D253" s="52" t="s">
        <v>1040</v>
      </c>
      <c r="E253" s="197">
        <v>38.4</v>
      </c>
      <c r="F253" s="17">
        <f t="shared" si="21"/>
        <v>1.5067686874632136</v>
      </c>
      <c r="G253" s="21">
        <f t="shared" si="18"/>
        <v>43.008000000000003</v>
      </c>
      <c r="H253" s="254">
        <v>0.12</v>
      </c>
      <c r="I253" s="46"/>
      <c r="J253" s="18">
        <v>10</v>
      </c>
      <c r="K253" s="46"/>
      <c r="L253" s="19">
        <f t="shared" si="19"/>
        <v>0</v>
      </c>
      <c r="M253" s="23">
        <f t="shared" si="22"/>
        <v>0</v>
      </c>
      <c r="N253" s="19">
        <f t="shared" si="20"/>
        <v>0</v>
      </c>
      <c r="O253" s="19">
        <f t="shared" si="23"/>
        <v>43.008000000000003</v>
      </c>
      <c r="P253" s="53"/>
    </row>
    <row r="254" spans="1:16" x14ac:dyDescent="0.25">
      <c r="A254" s="40">
        <v>3456</v>
      </c>
      <c r="B254" s="40" t="s">
        <v>23</v>
      </c>
      <c r="C254" s="16" t="s">
        <v>224</v>
      </c>
      <c r="D254" s="52" t="s">
        <v>1041</v>
      </c>
      <c r="E254" s="197">
        <v>38.4</v>
      </c>
      <c r="F254" s="17">
        <f t="shared" si="21"/>
        <v>1.5067686874632136</v>
      </c>
      <c r="G254" s="21">
        <f t="shared" si="18"/>
        <v>43.008000000000003</v>
      </c>
      <c r="H254" s="254">
        <v>0.12</v>
      </c>
      <c r="I254" s="46"/>
      <c r="J254" s="18">
        <v>10</v>
      </c>
      <c r="K254" s="46"/>
      <c r="L254" s="19">
        <f t="shared" si="19"/>
        <v>0</v>
      </c>
      <c r="M254" s="23">
        <f t="shared" si="22"/>
        <v>0</v>
      </c>
      <c r="N254" s="19">
        <f t="shared" si="20"/>
        <v>0</v>
      </c>
      <c r="O254" s="19">
        <f t="shared" si="23"/>
        <v>43.008000000000003</v>
      </c>
      <c r="P254" s="53"/>
    </row>
    <row r="255" spans="1:16" x14ac:dyDescent="0.25">
      <c r="A255" s="40">
        <v>3458</v>
      </c>
      <c r="B255" s="40" t="s">
        <v>23</v>
      </c>
      <c r="C255" s="16" t="s">
        <v>225</v>
      </c>
      <c r="D255" s="52" t="s">
        <v>1042</v>
      </c>
      <c r="E255" s="197">
        <v>38.4</v>
      </c>
      <c r="F255" s="17">
        <f t="shared" si="21"/>
        <v>1.5067686874632136</v>
      </c>
      <c r="G255" s="21">
        <f t="shared" si="18"/>
        <v>43.008000000000003</v>
      </c>
      <c r="H255" s="254">
        <v>0.12</v>
      </c>
      <c r="I255" s="46"/>
      <c r="J255" s="18">
        <v>10</v>
      </c>
      <c r="K255" s="46"/>
      <c r="L255" s="19">
        <f t="shared" si="19"/>
        <v>0</v>
      </c>
      <c r="M255" s="23">
        <f t="shared" si="22"/>
        <v>0</v>
      </c>
      <c r="N255" s="19">
        <f t="shared" si="20"/>
        <v>0</v>
      </c>
      <c r="O255" s="19">
        <f t="shared" si="23"/>
        <v>43.008000000000003</v>
      </c>
      <c r="P255" s="53"/>
    </row>
    <row r="256" spans="1:16" x14ac:dyDescent="0.25">
      <c r="A256" s="40">
        <v>3501</v>
      </c>
      <c r="B256" s="40" t="s">
        <v>23</v>
      </c>
      <c r="C256" s="16" t="s">
        <v>226</v>
      </c>
      <c r="D256" s="52" t="s">
        <v>1043</v>
      </c>
      <c r="E256" s="197">
        <v>15.9</v>
      </c>
      <c r="F256" s="17">
        <f t="shared" si="21"/>
        <v>0.62389640965273696</v>
      </c>
      <c r="G256" s="21">
        <f t="shared" si="18"/>
        <v>17.808000000000003</v>
      </c>
      <c r="H256" s="254">
        <v>0.12</v>
      </c>
      <c r="I256" s="46"/>
      <c r="J256" s="18">
        <v>18</v>
      </c>
      <c r="K256" s="46"/>
      <c r="L256" s="19">
        <f t="shared" si="19"/>
        <v>0</v>
      </c>
      <c r="M256" s="23">
        <f t="shared" si="22"/>
        <v>0</v>
      </c>
      <c r="N256" s="19">
        <f t="shared" si="20"/>
        <v>0</v>
      </c>
      <c r="O256" s="19">
        <f t="shared" si="23"/>
        <v>17.808000000000003</v>
      </c>
      <c r="P256" s="53"/>
    </row>
    <row r="257" spans="1:16" x14ac:dyDescent="0.25">
      <c r="A257" s="40">
        <v>3502</v>
      </c>
      <c r="B257" s="40" t="s">
        <v>23</v>
      </c>
      <c r="C257" s="16" t="s">
        <v>227</v>
      </c>
      <c r="D257" s="52" t="s">
        <v>1044</v>
      </c>
      <c r="E257" s="197">
        <v>15.9</v>
      </c>
      <c r="F257" s="17">
        <f t="shared" si="21"/>
        <v>0.62389640965273696</v>
      </c>
      <c r="G257" s="21">
        <f t="shared" si="18"/>
        <v>17.808000000000003</v>
      </c>
      <c r="H257" s="254">
        <v>0.12</v>
      </c>
      <c r="I257" s="46"/>
      <c r="J257" s="18">
        <v>18</v>
      </c>
      <c r="K257" s="46"/>
      <c r="L257" s="19">
        <f t="shared" si="19"/>
        <v>0</v>
      </c>
      <c r="M257" s="23">
        <f t="shared" si="22"/>
        <v>0</v>
      </c>
      <c r="N257" s="19">
        <f t="shared" si="20"/>
        <v>0</v>
      </c>
      <c r="O257" s="19">
        <f t="shared" si="23"/>
        <v>17.808000000000003</v>
      </c>
      <c r="P257" s="53"/>
    </row>
    <row r="258" spans="1:16" x14ac:dyDescent="0.25">
      <c r="A258" s="40">
        <v>3503</v>
      </c>
      <c r="B258" s="40" t="s">
        <v>23</v>
      </c>
      <c r="C258" s="16" t="s">
        <v>228</v>
      </c>
      <c r="D258" s="52" t="s">
        <v>1045</v>
      </c>
      <c r="E258" s="197">
        <v>15.9</v>
      </c>
      <c r="F258" s="17">
        <f t="shared" si="21"/>
        <v>0.62389640965273696</v>
      </c>
      <c r="G258" s="21">
        <f t="shared" si="18"/>
        <v>17.808000000000003</v>
      </c>
      <c r="H258" s="254">
        <v>0.12</v>
      </c>
      <c r="I258" s="46"/>
      <c r="J258" s="18">
        <v>18</v>
      </c>
      <c r="K258" s="46"/>
      <c r="L258" s="19">
        <f t="shared" si="19"/>
        <v>0</v>
      </c>
      <c r="M258" s="23">
        <f t="shared" si="22"/>
        <v>0</v>
      </c>
      <c r="N258" s="19">
        <f t="shared" si="20"/>
        <v>0</v>
      </c>
      <c r="O258" s="19">
        <f t="shared" si="23"/>
        <v>17.808000000000003</v>
      </c>
      <c r="P258" s="53"/>
    </row>
    <row r="259" spans="1:16" x14ac:dyDescent="0.25">
      <c r="A259" s="40">
        <v>3504</v>
      </c>
      <c r="B259" s="40" t="s">
        <v>23</v>
      </c>
      <c r="C259" s="16" t="s">
        <v>229</v>
      </c>
      <c r="D259" s="52" t="s">
        <v>1046</v>
      </c>
      <c r="E259" s="197">
        <v>15.9</v>
      </c>
      <c r="F259" s="17">
        <f t="shared" si="21"/>
        <v>0.62389640965273696</v>
      </c>
      <c r="G259" s="21">
        <f t="shared" si="18"/>
        <v>17.808000000000003</v>
      </c>
      <c r="H259" s="254">
        <v>0.12</v>
      </c>
      <c r="I259" s="46"/>
      <c r="J259" s="18">
        <v>18</v>
      </c>
      <c r="K259" s="46"/>
      <c r="L259" s="19">
        <f t="shared" si="19"/>
        <v>0</v>
      </c>
      <c r="M259" s="23">
        <f t="shared" si="22"/>
        <v>0</v>
      </c>
      <c r="N259" s="19">
        <f t="shared" si="20"/>
        <v>0</v>
      </c>
      <c r="O259" s="19">
        <f t="shared" si="23"/>
        <v>17.808000000000003</v>
      </c>
      <c r="P259" s="53"/>
    </row>
    <row r="260" spans="1:16" x14ac:dyDescent="0.25">
      <c r="A260" s="40">
        <v>3505</v>
      </c>
      <c r="B260" s="40" t="s">
        <v>23</v>
      </c>
      <c r="C260" s="16" t="s">
        <v>230</v>
      </c>
      <c r="D260" s="52" t="s">
        <v>1047</v>
      </c>
      <c r="E260" s="197">
        <v>15.9</v>
      </c>
      <c r="F260" s="17">
        <f t="shared" si="21"/>
        <v>0.62389640965273696</v>
      </c>
      <c r="G260" s="21">
        <f t="shared" si="18"/>
        <v>17.808000000000003</v>
      </c>
      <c r="H260" s="254">
        <v>0.12</v>
      </c>
      <c r="I260" s="46"/>
      <c r="J260" s="18">
        <v>18</v>
      </c>
      <c r="K260" s="46"/>
      <c r="L260" s="19">
        <f t="shared" si="19"/>
        <v>0</v>
      </c>
      <c r="M260" s="23">
        <f t="shared" si="22"/>
        <v>0</v>
      </c>
      <c r="N260" s="19">
        <f t="shared" si="20"/>
        <v>0</v>
      </c>
      <c r="O260" s="19">
        <f t="shared" si="23"/>
        <v>17.808000000000003</v>
      </c>
      <c r="P260" s="53"/>
    </row>
    <row r="261" spans="1:16" x14ac:dyDescent="0.25">
      <c r="A261" s="40">
        <v>3506</v>
      </c>
      <c r="B261" s="40" t="s">
        <v>23</v>
      </c>
      <c r="C261" s="16" t="s">
        <v>231</v>
      </c>
      <c r="D261" s="52" t="s">
        <v>1048</v>
      </c>
      <c r="E261" s="197">
        <v>15.9</v>
      </c>
      <c r="F261" s="17">
        <f t="shared" si="21"/>
        <v>0.62389640965273696</v>
      </c>
      <c r="G261" s="21">
        <f t="shared" si="18"/>
        <v>17.808000000000003</v>
      </c>
      <c r="H261" s="254">
        <v>0.12</v>
      </c>
      <c r="I261" s="46"/>
      <c r="J261" s="18">
        <v>18</v>
      </c>
      <c r="K261" s="46"/>
      <c r="L261" s="19">
        <f t="shared" si="19"/>
        <v>0</v>
      </c>
      <c r="M261" s="23">
        <f t="shared" si="22"/>
        <v>0</v>
      </c>
      <c r="N261" s="19">
        <f t="shared" si="20"/>
        <v>0</v>
      </c>
      <c r="O261" s="19">
        <f t="shared" si="23"/>
        <v>17.808000000000003</v>
      </c>
      <c r="P261" s="53"/>
    </row>
    <row r="262" spans="1:16" x14ac:dyDescent="0.25">
      <c r="A262" s="40">
        <v>3507</v>
      </c>
      <c r="B262" s="40" t="s">
        <v>23</v>
      </c>
      <c r="C262" s="16" t="s">
        <v>2249</v>
      </c>
      <c r="D262" s="52">
        <v>4044889004793</v>
      </c>
      <c r="E262" s="197">
        <v>16.5</v>
      </c>
      <c r="F262" s="17">
        <f t="shared" si="21"/>
        <v>0.64743967039434969</v>
      </c>
      <c r="G262" s="21">
        <f t="shared" si="18"/>
        <v>18.48</v>
      </c>
      <c r="H262" s="254">
        <v>0.12</v>
      </c>
      <c r="I262" s="46"/>
      <c r="J262" s="18">
        <v>18</v>
      </c>
      <c r="K262" s="46"/>
      <c r="L262" s="19">
        <f t="shared" si="19"/>
        <v>0</v>
      </c>
      <c r="M262" s="23">
        <f t="shared" si="22"/>
        <v>0</v>
      </c>
      <c r="N262" s="19">
        <f t="shared" si="20"/>
        <v>0</v>
      </c>
      <c r="O262" s="19">
        <f t="shared" si="23"/>
        <v>18.48</v>
      </c>
      <c r="P262" s="53" t="s">
        <v>2191</v>
      </c>
    </row>
    <row r="263" spans="1:16" x14ac:dyDescent="0.25">
      <c r="A263" s="40">
        <v>3508</v>
      </c>
      <c r="B263" s="40" t="s">
        <v>23</v>
      </c>
      <c r="C263" s="16" t="s">
        <v>2251</v>
      </c>
      <c r="D263" s="52">
        <v>4044889004786</v>
      </c>
      <c r="E263" s="197">
        <v>16.5</v>
      </c>
      <c r="F263" s="17">
        <f t="shared" si="21"/>
        <v>0.64743967039434969</v>
      </c>
      <c r="G263" s="21">
        <f t="shared" si="18"/>
        <v>18.48</v>
      </c>
      <c r="H263" s="254">
        <v>0.12</v>
      </c>
      <c r="I263" s="46"/>
      <c r="J263" s="18">
        <v>18</v>
      </c>
      <c r="K263" s="46"/>
      <c r="L263" s="19">
        <f t="shared" si="19"/>
        <v>0</v>
      </c>
      <c r="M263" s="23">
        <f t="shared" si="22"/>
        <v>0</v>
      </c>
      <c r="N263" s="19">
        <f t="shared" si="20"/>
        <v>0</v>
      </c>
      <c r="O263" s="19">
        <f t="shared" si="23"/>
        <v>18.48</v>
      </c>
      <c r="P263" s="53" t="s">
        <v>2191</v>
      </c>
    </row>
    <row r="264" spans="1:16" x14ac:dyDescent="0.25">
      <c r="A264" s="40">
        <v>3509</v>
      </c>
      <c r="B264" s="40" t="s">
        <v>23</v>
      </c>
      <c r="C264" s="16" t="s">
        <v>2250</v>
      </c>
      <c r="D264" s="52" t="s">
        <v>1049</v>
      </c>
      <c r="E264" s="197">
        <v>15.9</v>
      </c>
      <c r="F264" s="17">
        <f t="shared" si="21"/>
        <v>0.62389640965273696</v>
      </c>
      <c r="G264" s="21">
        <f t="shared" si="18"/>
        <v>17.808000000000003</v>
      </c>
      <c r="H264" s="254">
        <v>0.12</v>
      </c>
      <c r="I264" s="46"/>
      <c r="J264" s="18">
        <v>18</v>
      </c>
      <c r="K264" s="46"/>
      <c r="L264" s="19">
        <f t="shared" si="19"/>
        <v>0</v>
      </c>
      <c r="M264" s="23">
        <f t="shared" si="22"/>
        <v>0</v>
      </c>
      <c r="N264" s="19">
        <f t="shared" si="20"/>
        <v>0</v>
      </c>
      <c r="O264" s="19">
        <f t="shared" si="23"/>
        <v>17.808000000000003</v>
      </c>
      <c r="P264" s="53"/>
    </row>
    <row r="265" spans="1:16" x14ac:dyDescent="0.25">
      <c r="A265" s="40">
        <v>3510</v>
      </c>
      <c r="B265" s="40" t="s">
        <v>23</v>
      </c>
      <c r="C265" s="16" t="s">
        <v>232</v>
      </c>
      <c r="D265" s="52" t="s">
        <v>1050</v>
      </c>
      <c r="E265" s="197">
        <v>15.9</v>
      </c>
      <c r="F265" s="17">
        <f t="shared" si="21"/>
        <v>0.62389640965273696</v>
      </c>
      <c r="G265" s="21">
        <f t="shared" si="18"/>
        <v>17.808000000000003</v>
      </c>
      <c r="H265" s="254">
        <v>0.12</v>
      </c>
      <c r="I265" s="46"/>
      <c r="J265" s="18">
        <v>18</v>
      </c>
      <c r="K265" s="46"/>
      <c r="L265" s="19">
        <f t="shared" si="19"/>
        <v>0</v>
      </c>
      <c r="M265" s="23">
        <f t="shared" si="22"/>
        <v>0</v>
      </c>
      <c r="N265" s="19">
        <f t="shared" si="20"/>
        <v>0</v>
      </c>
      <c r="O265" s="19">
        <f t="shared" si="23"/>
        <v>17.808000000000003</v>
      </c>
      <c r="P265" s="53"/>
    </row>
    <row r="266" spans="1:16" x14ac:dyDescent="0.25">
      <c r="A266" s="40">
        <v>3511</v>
      </c>
      <c r="B266" s="40" t="s">
        <v>23</v>
      </c>
      <c r="C266" s="16" t="s">
        <v>233</v>
      </c>
      <c r="D266" s="52" t="s">
        <v>1051</v>
      </c>
      <c r="E266" s="197">
        <v>15.9</v>
      </c>
      <c r="F266" s="17">
        <f t="shared" si="21"/>
        <v>0.62389640965273696</v>
      </c>
      <c r="G266" s="21">
        <f t="shared" si="18"/>
        <v>17.808000000000003</v>
      </c>
      <c r="H266" s="254">
        <v>0.12</v>
      </c>
      <c r="I266" s="46"/>
      <c r="J266" s="18">
        <v>18</v>
      </c>
      <c r="K266" s="46"/>
      <c r="L266" s="19">
        <f t="shared" si="19"/>
        <v>0</v>
      </c>
      <c r="M266" s="23">
        <f t="shared" si="22"/>
        <v>0</v>
      </c>
      <c r="N266" s="19">
        <f t="shared" si="20"/>
        <v>0</v>
      </c>
      <c r="O266" s="19">
        <f t="shared" si="23"/>
        <v>17.808000000000003</v>
      </c>
      <c r="P266" s="53"/>
    </row>
    <row r="267" spans="1:16" x14ac:dyDescent="0.25">
      <c r="A267" s="40">
        <v>3516</v>
      </c>
      <c r="B267" s="40" t="s">
        <v>23</v>
      </c>
      <c r="C267" s="16" t="s">
        <v>2252</v>
      </c>
      <c r="D267" s="52">
        <v>4044889004816</v>
      </c>
      <c r="E267" s="197">
        <v>59.9</v>
      </c>
      <c r="F267" s="17">
        <f t="shared" si="21"/>
        <v>2.3504021973710025</v>
      </c>
      <c r="G267" s="21">
        <f t="shared" si="18"/>
        <v>67.088000000000008</v>
      </c>
      <c r="H267" s="254">
        <v>0.12</v>
      </c>
      <c r="I267" s="46"/>
      <c r="J267" s="18">
        <v>6</v>
      </c>
      <c r="K267" s="46"/>
      <c r="L267" s="19">
        <f t="shared" si="19"/>
        <v>0</v>
      </c>
      <c r="M267" s="23">
        <f t="shared" si="22"/>
        <v>0</v>
      </c>
      <c r="N267" s="19">
        <f t="shared" si="20"/>
        <v>0</v>
      </c>
      <c r="O267" s="19">
        <f t="shared" si="23"/>
        <v>67.088000000000008</v>
      </c>
      <c r="P267" s="53" t="s">
        <v>2191</v>
      </c>
    </row>
    <row r="268" spans="1:16" x14ac:dyDescent="0.25">
      <c r="A268" s="40">
        <v>3517</v>
      </c>
      <c r="B268" s="40" t="s">
        <v>23</v>
      </c>
      <c r="C268" s="16" t="s">
        <v>2253</v>
      </c>
      <c r="D268" s="52">
        <v>4044889004809</v>
      </c>
      <c r="E268" s="197">
        <v>59.9</v>
      </c>
      <c r="F268" s="17">
        <f t="shared" si="21"/>
        <v>2.3504021973710025</v>
      </c>
      <c r="G268" s="21">
        <f t="shared" si="18"/>
        <v>67.088000000000008</v>
      </c>
      <c r="H268" s="254">
        <v>0.12</v>
      </c>
      <c r="I268" s="46"/>
      <c r="J268" s="18">
        <v>6</v>
      </c>
      <c r="K268" s="46"/>
      <c r="L268" s="19">
        <f t="shared" si="19"/>
        <v>0</v>
      </c>
      <c r="M268" s="23">
        <f t="shared" si="22"/>
        <v>0</v>
      </c>
      <c r="N268" s="19">
        <f t="shared" si="20"/>
        <v>0</v>
      </c>
      <c r="O268" s="19">
        <f t="shared" si="23"/>
        <v>67.088000000000008</v>
      </c>
      <c r="P268" s="53" t="s">
        <v>2191</v>
      </c>
    </row>
    <row r="269" spans="1:16" x14ac:dyDescent="0.25">
      <c r="A269" s="40">
        <v>3520</v>
      </c>
      <c r="B269" s="40" t="s">
        <v>23</v>
      </c>
      <c r="C269" s="16" t="s">
        <v>1994</v>
      </c>
      <c r="D269" s="52">
        <v>4044889004717</v>
      </c>
      <c r="E269" s="197">
        <v>49.9</v>
      </c>
      <c r="F269" s="17">
        <f t="shared" si="21"/>
        <v>1.958014518344124</v>
      </c>
      <c r="G269" s="21">
        <f t="shared" si="18"/>
        <v>55.888000000000005</v>
      </c>
      <c r="H269" s="254">
        <v>0.12</v>
      </c>
      <c r="I269" s="46"/>
      <c r="J269" s="18">
        <v>10</v>
      </c>
      <c r="K269" s="46"/>
      <c r="L269" s="19">
        <f t="shared" si="19"/>
        <v>0</v>
      </c>
      <c r="M269" s="23">
        <f t="shared" si="22"/>
        <v>0</v>
      </c>
      <c r="N269" s="19">
        <f t="shared" si="20"/>
        <v>0</v>
      </c>
      <c r="O269" s="19">
        <f t="shared" si="23"/>
        <v>55.888000000000005</v>
      </c>
      <c r="P269" s="53"/>
    </row>
    <row r="270" spans="1:16" x14ac:dyDescent="0.25">
      <c r="A270" s="40">
        <v>3522</v>
      </c>
      <c r="B270" s="40" t="s">
        <v>23</v>
      </c>
      <c r="C270" s="16" t="s">
        <v>1995</v>
      </c>
      <c r="D270" s="52">
        <v>4044889004724</v>
      </c>
      <c r="E270" s="197">
        <v>44.9</v>
      </c>
      <c r="F270" s="17">
        <f t="shared" si="21"/>
        <v>1.7618206788306847</v>
      </c>
      <c r="G270" s="21">
        <f t="shared" ref="G270:G329" si="24">PRODUCT(E270,1.12)</f>
        <v>50.288000000000004</v>
      </c>
      <c r="H270" s="254">
        <v>0.12</v>
      </c>
      <c r="I270" s="46"/>
      <c r="J270" s="18">
        <v>10</v>
      </c>
      <c r="K270" s="46"/>
      <c r="L270" s="19">
        <f t="shared" ref="L270:L345" si="25">PRODUCT(E270,SUM(I270,PRODUCT(ABS(K270),J270)))</f>
        <v>0</v>
      </c>
      <c r="M270" s="23">
        <f t="shared" si="22"/>
        <v>0</v>
      </c>
      <c r="N270" s="19">
        <f t="shared" si="20"/>
        <v>0</v>
      </c>
      <c r="O270" s="19">
        <f t="shared" si="23"/>
        <v>50.288000000000004</v>
      </c>
      <c r="P270" s="53"/>
    </row>
    <row r="271" spans="1:16" x14ac:dyDescent="0.25">
      <c r="A271" s="40">
        <v>3530</v>
      </c>
      <c r="B271" s="40" t="s">
        <v>23</v>
      </c>
      <c r="C271" s="16" t="s">
        <v>2081</v>
      </c>
      <c r="D271" s="52">
        <v>4044889004755</v>
      </c>
      <c r="E271" s="197">
        <v>49.5</v>
      </c>
      <c r="F271" s="17">
        <f t="shared" si="21"/>
        <v>1.9423190111830488</v>
      </c>
      <c r="G271" s="21">
        <f t="shared" si="24"/>
        <v>55.440000000000005</v>
      </c>
      <c r="H271" s="254">
        <v>0.12</v>
      </c>
      <c r="I271" s="46"/>
      <c r="J271" s="18">
        <v>10</v>
      </c>
      <c r="K271" s="46"/>
      <c r="L271" s="19">
        <f t="shared" si="25"/>
        <v>0</v>
      </c>
      <c r="M271" s="23">
        <f t="shared" si="22"/>
        <v>0</v>
      </c>
      <c r="N271" s="19">
        <f t="shared" si="20"/>
        <v>0</v>
      </c>
      <c r="O271" s="19">
        <f t="shared" si="23"/>
        <v>55.440000000000005</v>
      </c>
      <c r="P271" s="53"/>
    </row>
    <row r="272" spans="1:16" x14ac:dyDescent="0.25">
      <c r="A272" s="40">
        <v>3531</v>
      </c>
      <c r="B272" s="40" t="s">
        <v>23</v>
      </c>
      <c r="C272" s="16" t="s">
        <v>2084</v>
      </c>
      <c r="D272" s="52">
        <v>4044889004748</v>
      </c>
      <c r="E272" s="197">
        <v>49.5</v>
      </c>
      <c r="F272" s="17">
        <f t="shared" si="21"/>
        <v>1.9423190111830488</v>
      </c>
      <c r="G272" s="21">
        <f t="shared" si="24"/>
        <v>55.440000000000005</v>
      </c>
      <c r="H272" s="254">
        <v>0.12</v>
      </c>
      <c r="I272" s="46"/>
      <c r="J272" s="18">
        <v>10</v>
      </c>
      <c r="K272" s="46"/>
      <c r="L272" s="19">
        <f t="shared" si="25"/>
        <v>0</v>
      </c>
      <c r="M272" s="23">
        <f t="shared" si="22"/>
        <v>0</v>
      </c>
      <c r="N272" s="19">
        <f t="shared" si="20"/>
        <v>0</v>
      </c>
      <c r="O272" s="19">
        <f t="shared" si="23"/>
        <v>55.440000000000005</v>
      </c>
      <c r="P272" s="53"/>
    </row>
    <row r="273" spans="1:16" x14ac:dyDescent="0.25">
      <c r="A273" s="40">
        <v>3532</v>
      </c>
      <c r="B273" s="40" t="s">
        <v>23</v>
      </c>
      <c r="C273" s="16" t="s">
        <v>2085</v>
      </c>
      <c r="D273" s="52">
        <v>4044889004731</v>
      </c>
      <c r="E273" s="197">
        <v>49.5</v>
      </c>
      <c r="F273" s="17">
        <f t="shared" si="21"/>
        <v>1.9423190111830488</v>
      </c>
      <c r="G273" s="21">
        <f t="shared" si="24"/>
        <v>55.440000000000005</v>
      </c>
      <c r="H273" s="254">
        <v>0.12</v>
      </c>
      <c r="I273" s="46"/>
      <c r="J273" s="18">
        <v>10</v>
      </c>
      <c r="K273" s="46"/>
      <c r="L273" s="19">
        <f t="shared" si="25"/>
        <v>0</v>
      </c>
      <c r="M273" s="23">
        <f t="shared" si="22"/>
        <v>0</v>
      </c>
      <c r="N273" s="19">
        <f t="shared" si="20"/>
        <v>0</v>
      </c>
      <c r="O273" s="19">
        <f t="shared" si="23"/>
        <v>55.440000000000005</v>
      </c>
      <c r="P273" s="53"/>
    </row>
    <row r="274" spans="1:16" x14ac:dyDescent="0.25">
      <c r="A274" s="40">
        <v>3540</v>
      </c>
      <c r="B274" s="40" t="s">
        <v>23</v>
      </c>
      <c r="C274" s="16" t="s">
        <v>234</v>
      </c>
      <c r="D274" s="52" t="s">
        <v>1052</v>
      </c>
      <c r="E274" s="197">
        <v>38.700000000000003</v>
      </c>
      <c r="F274" s="17">
        <f t="shared" si="21"/>
        <v>1.5185403178340202</v>
      </c>
      <c r="G274" s="21">
        <f t="shared" si="24"/>
        <v>43.344000000000008</v>
      </c>
      <c r="H274" s="254">
        <v>0.12</v>
      </c>
      <c r="I274" s="46"/>
      <c r="J274" s="18">
        <v>10</v>
      </c>
      <c r="K274" s="46"/>
      <c r="L274" s="19">
        <f t="shared" si="25"/>
        <v>0</v>
      </c>
      <c r="M274" s="23">
        <f t="shared" si="22"/>
        <v>0</v>
      </c>
      <c r="N274" s="19">
        <f t="shared" si="20"/>
        <v>0</v>
      </c>
      <c r="O274" s="19">
        <f t="shared" si="23"/>
        <v>43.344000000000008</v>
      </c>
      <c r="P274" s="53"/>
    </row>
    <row r="275" spans="1:16" x14ac:dyDescent="0.25">
      <c r="A275" s="40">
        <v>3541</v>
      </c>
      <c r="B275" s="40" t="s">
        <v>23</v>
      </c>
      <c r="C275" s="16" t="s">
        <v>235</v>
      </c>
      <c r="D275" s="52" t="s">
        <v>1053</v>
      </c>
      <c r="E275" s="197">
        <v>38.700000000000003</v>
      </c>
      <c r="F275" s="17">
        <f t="shared" si="21"/>
        <v>1.5185403178340202</v>
      </c>
      <c r="G275" s="21">
        <f t="shared" si="24"/>
        <v>43.344000000000008</v>
      </c>
      <c r="H275" s="254">
        <v>0.12</v>
      </c>
      <c r="I275" s="46"/>
      <c r="J275" s="18">
        <v>10</v>
      </c>
      <c r="K275" s="46"/>
      <c r="L275" s="19">
        <f t="shared" si="25"/>
        <v>0</v>
      </c>
      <c r="M275" s="23">
        <f t="shared" si="22"/>
        <v>0</v>
      </c>
      <c r="N275" s="19">
        <f t="shared" si="20"/>
        <v>0</v>
      </c>
      <c r="O275" s="19">
        <f t="shared" si="23"/>
        <v>43.344000000000008</v>
      </c>
      <c r="P275" s="53"/>
    </row>
    <row r="276" spans="1:16" x14ac:dyDescent="0.25">
      <c r="A276" s="40">
        <v>3542</v>
      </c>
      <c r="B276" s="40" t="s">
        <v>23</v>
      </c>
      <c r="C276" s="16" t="s">
        <v>236</v>
      </c>
      <c r="D276" s="52" t="s">
        <v>1054</v>
      </c>
      <c r="E276" s="197">
        <v>38.700000000000003</v>
      </c>
      <c r="F276" s="17">
        <f t="shared" si="21"/>
        <v>1.5185403178340202</v>
      </c>
      <c r="G276" s="21">
        <f t="shared" si="24"/>
        <v>43.344000000000008</v>
      </c>
      <c r="H276" s="254">
        <v>0.12</v>
      </c>
      <c r="I276" s="46"/>
      <c r="J276" s="18">
        <v>10</v>
      </c>
      <c r="K276" s="46"/>
      <c r="L276" s="19">
        <f t="shared" si="25"/>
        <v>0</v>
      </c>
      <c r="M276" s="23">
        <f t="shared" si="22"/>
        <v>0</v>
      </c>
      <c r="N276" s="19">
        <f t="shared" si="20"/>
        <v>0</v>
      </c>
      <c r="O276" s="19">
        <f t="shared" si="23"/>
        <v>43.344000000000008</v>
      </c>
      <c r="P276" s="53" t="s">
        <v>2287</v>
      </c>
    </row>
    <row r="277" spans="1:16" x14ac:dyDescent="0.25">
      <c r="A277" s="40">
        <v>3543</v>
      </c>
      <c r="B277" s="40" t="s">
        <v>23</v>
      </c>
      <c r="C277" s="16" t="s">
        <v>237</v>
      </c>
      <c r="D277" s="52" t="s">
        <v>1055</v>
      </c>
      <c r="E277" s="197">
        <v>38.700000000000003</v>
      </c>
      <c r="F277" s="17">
        <f t="shared" si="21"/>
        <v>1.5185403178340202</v>
      </c>
      <c r="G277" s="21">
        <f t="shared" si="24"/>
        <v>43.344000000000008</v>
      </c>
      <c r="H277" s="254">
        <v>0.12</v>
      </c>
      <c r="I277" s="46"/>
      <c r="J277" s="18">
        <v>10</v>
      </c>
      <c r="K277" s="46"/>
      <c r="L277" s="19">
        <f t="shared" si="25"/>
        <v>0</v>
      </c>
      <c r="M277" s="23">
        <f t="shared" si="22"/>
        <v>0</v>
      </c>
      <c r="N277" s="19">
        <f t="shared" si="20"/>
        <v>0</v>
      </c>
      <c r="O277" s="19">
        <f t="shared" si="23"/>
        <v>43.344000000000008</v>
      </c>
      <c r="P277" s="53"/>
    </row>
    <row r="278" spans="1:16" x14ac:dyDescent="0.25">
      <c r="A278" s="40">
        <v>3544</v>
      </c>
      <c r="B278" s="40" t="s">
        <v>23</v>
      </c>
      <c r="C278" s="16" t="s">
        <v>238</v>
      </c>
      <c r="D278" s="52" t="s">
        <v>1056</v>
      </c>
      <c r="E278" s="197">
        <v>38.700000000000003</v>
      </c>
      <c r="F278" s="17">
        <f t="shared" si="21"/>
        <v>1.5185403178340202</v>
      </c>
      <c r="G278" s="21">
        <f t="shared" si="24"/>
        <v>43.344000000000008</v>
      </c>
      <c r="H278" s="254">
        <v>0.12</v>
      </c>
      <c r="I278" s="46"/>
      <c r="J278" s="18">
        <v>10</v>
      </c>
      <c r="K278" s="46"/>
      <c r="L278" s="19">
        <f t="shared" si="25"/>
        <v>0</v>
      </c>
      <c r="M278" s="23">
        <f t="shared" si="22"/>
        <v>0</v>
      </c>
      <c r="N278" s="19">
        <f t="shared" si="20"/>
        <v>0</v>
      </c>
      <c r="O278" s="19">
        <f t="shared" si="23"/>
        <v>43.344000000000008</v>
      </c>
      <c r="P278" s="53"/>
    </row>
    <row r="279" spans="1:16" x14ac:dyDescent="0.25">
      <c r="A279" s="40">
        <v>3546</v>
      </c>
      <c r="B279" s="40" t="s">
        <v>23</v>
      </c>
      <c r="C279" s="16" t="s">
        <v>239</v>
      </c>
      <c r="D279" s="52" t="s">
        <v>1057</v>
      </c>
      <c r="E279" s="197">
        <v>38.700000000000003</v>
      </c>
      <c r="F279" s="17">
        <f t="shared" si="21"/>
        <v>1.5185403178340202</v>
      </c>
      <c r="G279" s="21">
        <f t="shared" si="24"/>
        <v>43.344000000000008</v>
      </c>
      <c r="H279" s="254">
        <v>0.12</v>
      </c>
      <c r="I279" s="46"/>
      <c r="J279" s="18">
        <v>10</v>
      </c>
      <c r="K279" s="46"/>
      <c r="L279" s="19">
        <f t="shared" si="25"/>
        <v>0</v>
      </c>
      <c r="M279" s="23">
        <f t="shared" si="22"/>
        <v>0</v>
      </c>
      <c r="N279" s="19">
        <f t="shared" si="20"/>
        <v>0</v>
      </c>
      <c r="O279" s="19">
        <f t="shared" si="23"/>
        <v>43.344000000000008</v>
      </c>
      <c r="P279" s="53"/>
    </row>
    <row r="280" spans="1:16" x14ac:dyDescent="0.25">
      <c r="A280" s="40">
        <v>3547</v>
      </c>
      <c r="B280" s="40" t="s">
        <v>23</v>
      </c>
      <c r="C280" s="16" t="s">
        <v>240</v>
      </c>
      <c r="D280" s="52" t="s">
        <v>1058</v>
      </c>
      <c r="E280" s="197">
        <v>38.700000000000003</v>
      </c>
      <c r="F280" s="17">
        <f t="shared" si="21"/>
        <v>1.5185403178340202</v>
      </c>
      <c r="G280" s="21">
        <f t="shared" si="24"/>
        <v>43.344000000000008</v>
      </c>
      <c r="H280" s="254">
        <v>0.12</v>
      </c>
      <c r="I280" s="46"/>
      <c r="J280" s="18">
        <v>10</v>
      </c>
      <c r="K280" s="46"/>
      <c r="L280" s="19">
        <f t="shared" si="25"/>
        <v>0</v>
      </c>
      <c r="M280" s="23">
        <f t="shared" si="22"/>
        <v>0</v>
      </c>
      <c r="N280" s="19">
        <f t="shared" si="20"/>
        <v>0</v>
      </c>
      <c r="O280" s="19">
        <f t="shared" si="23"/>
        <v>43.344000000000008</v>
      </c>
      <c r="P280" s="53"/>
    </row>
    <row r="281" spans="1:16" x14ac:dyDescent="0.25">
      <c r="A281" s="40">
        <v>3548</v>
      </c>
      <c r="B281" s="40" t="s">
        <v>23</v>
      </c>
      <c r="C281" s="16" t="s">
        <v>241</v>
      </c>
      <c r="D281" s="52" t="s">
        <v>1059</v>
      </c>
      <c r="E281" s="197">
        <v>38.700000000000003</v>
      </c>
      <c r="F281" s="17">
        <f t="shared" si="21"/>
        <v>1.5185403178340202</v>
      </c>
      <c r="G281" s="21">
        <f t="shared" si="24"/>
        <v>43.344000000000008</v>
      </c>
      <c r="H281" s="254">
        <v>0.12</v>
      </c>
      <c r="I281" s="46"/>
      <c r="J281" s="18">
        <v>10</v>
      </c>
      <c r="K281" s="46"/>
      <c r="L281" s="19">
        <f t="shared" si="25"/>
        <v>0</v>
      </c>
      <c r="M281" s="23">
        <f t="shared" si="22"/>
        <v>0</v>
      </c>
      <c r="N281" s="19">
        <f t="shared" si="20"/>
        <v>0</v>
      </c>
      <c r="O281" s="19">
        <f t="shared" si="23"/>
        <v>43.344000000000008</v>
      </c>
      <c r="P281" s="53"/>
    </row>
    <row r="282" spans="1:16" x14ac:dyDescent="0.25">
      <c r="A282" s="40">
        <v>3549</v>
      </c>
      <c r="B282" s="40" t="s">
        <v>23</v>
      </c>
      <c r="C282" s="16" t="s">
        <v>2254</v>
      </c>
      <c r="D282" s="52">
        <v>4044889004700</v>
      </c>
      <c r="E282" s="197">
        <v>38.700000000000003</v>
      </c>
      <c r="F282" s="17">
        <f t="shared" si="21"/>
        <v>1.5185403178340202</v>
      </c>
      <c r="G282" s="21">
        <f t="shared" si="24"/>
        <v>43.344000000000008</v>
      </c>
      <c r="H282" s="254">
        <v>0.12</v>
      </c>
      <c r="I282" s="46"/>
      <c r="J282" s="18">
        <v>10</v>
      </c>
      <c r="K282" s="46"/>
      <c r="L282" s="19">
        <f t="shared" si="25"/>
        <v>0</v>
      </c>
      <c r="M282" s="23">
        <f t="shared" si="22"/>
        <v>0</v>
      </c>
      <c r="N282" s="19">
        <f t="shared" si="20"/>
        <v>0</v>
      </c>
      <c r="O282" s="19">
        <f t="shared" si="23"/>
        <v>43.344000000000008</v>
      </c>
      <c r="P282" s="53" t="s">
        <v>2191</v>
      </c>
    </row>
    <row r="283" spans="1:16" x14ac:dyDescent="0.25">
      <c r="A283" s="40">
        <v>3596</v>
      </c>
      <c r="B283" s="40" t="s">
        <v>23</v>
      </c>
      <c r="C283" s="16" t="s">
        <v>242</v>
      </c>
      <c r="D283" s="52" t="s">
        <v>1060</v>
      </c>
      <c r="E283" s="197">
        <v>704</v>
      </c>
      <c r="F283" s="17">
        <f t="shared" si="21"/>
        <v>27.624092603492251</v>
      </c>
      <c r="G283" s="21">
        <f t="shared" si="24"/>
        <v>788.48</v>
      </c>
      <c r="H283" s="254">
        <v>0.12</v>
      </c>
      <c r="I283" s="46"/>
      <c r="J283" s="18">
        <v>3</v>
      </c>
      <c r="K283" s="46"/>
      <c r="L283" s="19">
        <f t="shared" si="25"/>
        <v>0</v>
      </c>
      <c r="M283" s="23">
        <f t="shared" si="22"/>
        <v>0</v>
      </c>
      <c r="N283" s="19">
        <f t="shared" si="20"/>
        <v>0</v>
      </c>
      <c r="O283" s="19">
        <f t="shared" si="23"/>
        <v>788.48</v>
      </c>
      <c r="P283" s="53"/>
    </row>
    <row r="284" spans="1:16" x14ac:dyDescent="0.25">
      <c r="A284" s="40">
        <v>3600</v>
      </c>
      <c r="B284" s="40" t="s">
        <v>23</v>
      </c>
      <c r="C284" s="16" t="s">
        <v>243</v>
      </c>
      <c r="D284" s="52" t="s">
        <v>1061</v>
      </c>
      <c r="E284" s="197">
        <v>68.900000000000006</v>
      </c>
      <c r="F284" s="17">
        <f t="shared" si="21"/>
        <v>2.7035511084951938</v>
      </c>
      <c r="G284" s="21">
        <f t="shared" si="24"/>
        <v>77.168000000000021</v>
      </c>
      <c r="H284" s="254">
        <v>0.12</v>
      </c>
      <c r="I284" s="46"/>
      <c r="J284" s="18">
        <v>10</v>
      </c>
      <c r="K284" s="46"/>
      <c r="L284" s="19">
        <f t="shared" si="25"/>
        <v>0</v>
      </c>
      <c r="M284" s="23">
        <f t="shared" si="22"/>
        <v>0</v>
      </c>
      <c r="N284" s="19">
        <f t="shared" si="20"/>
        <v>0</v>
      </c>
      <c r="O284" s="19">
        <f t="shared" si="23"/>
        <v>77.168000000000021</v>
      </c>
      <c r="P284" s="53"/>
    </row>
    <row r="285" spans="1:16" x14ac:dyDescent="0.25">
      <c r="A285" s="40">
        <v>3602</v>
      </c>
      <c r="B285" s="40" t="s">
        <v>23</v>
      </c>
      <c r="C285" s="16" t="s">
        <v>244</v>
      </c>
      <c r="D285" s="52" t="s">
        <v>1062</v>
      </c>
      <c r="E285" s="197">
        <v>68.900000000000006</v>
      </c>
      <c r="F285" s="17">
        <f t="shared" si="21"/>
        <v>2.7035511084951938</v>
      </c>
      <c r="G285" s="21">
        <f t="shared" si="24"/>
        <v>77.168000000000021</v>
      </c>
      <c r="H285" s="254">
        <v>0.12</v>
      </c>
      <c r="I285" s="46"/>
      <c r="J285" s="18">
        <v>10</v>
      </c>
      <c r="K285" s="46"/>
      <c r="L285" s="19">
        <f t="shared" si="25"/>
        <v>0</v>
      </c>
      <c r="M285" s="23">
        <f t="shared" si="22"/>
        <v>0</v>
      </c>
      <c r="N285" s="19">
        <f t="shared" si="20"/>
        <v>0</v>
      </c>
      <c r="O285" s="19">
        <f t="shared" si="23"/>
        <v>77.168000000000021</v>
      </c>
      <c r="P285" s="53"/>
    </row>
    <row r="286" spans="1:16" x14ac:dyDescent="0.25">
      <c r="A286" s="40">
        <v>3605</v>
      </c>
      <c r="B286" s="40" t="s">
        <v>23</v>
      </c>
      <c r="C286" s="16" t="s">
        <v>245</v>
      </c>
      <c r="D286" s="52" t="s">
        <v>1063</v>
      </c>
      <c r="E286" s="197">
        <v>68.900000000000006</v>
      </c>
      <c r="F286" s="17">
        <f t="shared" si="21"/>
        <v>2.7035511084951938</v>
      </c>
      <c r="G286" s="21">
        <f t="shared" si="24"/>
        <v>77.168000000000021</v>
      </c>
      <c r="H286" s="254">
        <v>0.12</v>
      </c>
      <c r="I286" s="46"/>
      <c r="J286" s="18">
        <v>10</v>
      </c>
      <c r="K286" s="46"/>
      <c r="L286" s="19">
        <f t="shared" si="25"/>
        <v>0</v>
      </c>
      <c r="M286" s="23">
        <f t="shared" si="22"/>
        <v>0</v>
      </c>
      <c r="N286" s="19">
        <f t="shared" si="20"/>
        <v>0</v>
      </c>
      <c r="O286" s="19">
        <f t="shared" si="23"/>
        <v>77.168000000000021</v>
      </c>
      <c r="P286" s="53"/>
    </row>
    <row r="287" spans="1:16" x14ac:dyDescent="0.25">
      <c r="A287" s="40">
        <v>3606</v>
      </c>
      <c r="B287" s="40" t="s">
        <v>23</v>
      </c>
      <c r="C287" s="16" t="s">
        <v>2057</v>
      </c>
      <c r="D287" s="52">
        <v>4044889001662</v>
      </c>
      <c r="E287" s="197">
        <v>30.3</v>
      </c>
      <c r="F287" s="17">
        <f t="shared" si="21"/>
        <v>1.1889346674514421</v>
      </c>
      <c r="G287" s="21">
        <f t="shared" si="24"/>
        <v>33.936000000000007</v>
      </c>
      <c r="H287" s="254">
        <v>0.12</v>
      </c>
      <c r="I287" s="46"/>
      <c r="J287" s="18">
        <v>10</v>
      </c>
      <c r="K287" s="46"/>
      <c r="L287" s="19">
        <f t="shared" si="25"/>
        <v>0</v>
      </c>
      <c r="M287" s="23">
        <f t="shared" si="22"/>
        <v>0</v>
      </c>
      <c r="N287" s="19">
        <f t="shared" si="20"/>
        <v>0</v>
      </c>
      <c r="O287" s="19">
        <f t="shared" si="23"/>
        <v>33.936000000000007</v>
      </c>
      <c r="P287" s="53"/>
    </row>
    <row r="288" spans="1:16" x14ac:dyDescent="0.25">
      <c r="A288" s="40">
        <v>3607</v>
      </c>
      <c r="B288" s="40" t="s">
        <v>23</v>
      </c>
      <c r="C288" s="16" t="s">
        <v>2058</v>
      </c>
      <c r="D288" s="52">
        <v>4044889004205</v>
      </c>
      <c r="E288" s="197">
        <v>30.3</v>
      </c>
      <c r="F288" s="17">
        <f t="shared" si="21"/>
        <v>1.1889346674514421</v>
      </c>
      <c r="G288" s="21">
        <f t="shared" si="24"/>
        <v>33.936000000000007</v>
      </c>
      <c r="H288" s="254">
        <v>0.12</v>
      </c>
      <c r="I288" s="46"/>
      <c r="J288" s="18">
        <v>12</v>
      </c>
      <c r="K288" s="46"/>
      <c r="L288" s="19">
        <f t="shared" si="25"/>
        <v>0</v>
      </c>
      <c r="M288" s="23">
        <f t="shared" si="22"/>
        <v>0</v>
      </c>
      <c r="N288" s="19">
        <f t="shared" si="20"/>
        <v>0</v>
      </c>
      <c r="O288" s="19">
        <f t="shared" si="23"/>
        <v>33.936000000000007</v>
      </c>
      <c r="P288" s="53"/>
    </row>
    <row r="289" spans="1:16" x14ac:dyDescent="0.25">
      <c r="A289" s="40">
        <v>3608</v>
      </c>
      <c r="B289" s="40" t="s">
        <v>23</v>
      </c>
      <c r="C289" s="16" t="s">
        <v>2059</v>
      </c>
      <c r="D289" s="52">
        <v>4044889001655</v>
      </c>
      <c r="E289" s="197">
        <v>30.3</v>
      </c>
      <c r="F289" s="17">
        <f t="shared" si="21"/>
        <v>1.1889346674514421</v>
      </c>
      <c r="G289" s="21">
        <f t="shared" si="24"/>
        <v>33.936000000000007</v>
      </c>
      <c r="H289" s="254">
        <v>0.12</v>
      </c>
      <c r="I289" s="46"/>
      <c r="J289" s="18">
        <v>10</v>
      </c>
      <c r="K289" s="46"/>
      <c r="L289" s="19">
        <f t="shared" si="25"/>
        <v>0</v>
      </c>
      <c r="M289" s="23">
        <f t="shared" si="22"/>
        <v>0</v>
      </c>
      <c r="N289" s="19">
        <f t="shared" si="20"/>
        <v>0</v>
      </c>
      <c r="O289" s="19">
        <f t="shared" si="23"/>
        <v>33.936000000000007</v>
      </c>
      <c r="P289" s="53"/>
    </row>
    <row r="290" spans="1:16" x14ac:dyDescent="0.25">
      <c r="A290" s="40">
        <v>3609</v>
      </c>
      <c r="B290" s="40" t="s">
        <v>23</v>
      </c>
      <c r="C290" s="16" t="s">
        <v>2060</v>
      </c>
      <c r="D290" s="52">
        <v>4044889003154</v>
      </c>
      <c r="E290" s="197">
        <v>30.3</v>
      </c>
      <c r="F290" s="17">
        <f t="shared" si="21"/>
        <v>1.1889346674514421</v>
      </c>
      <c r="G290" s="21">
        <f t="shared" si="24"/>
        <v>33.936000000000007</v>
      </c>
      <c r="H290" s="254">
        <v>0.12</v>
      </c>
      <c r="I290" s="46"/>
      <c r="J290" s="18">
        <v>12</v>
      </c>
      <c r="K290" s="46"/>
      <c r="L290" s="19">
        <f t="shared" si="25"/>
        <v>0</v>
      </c>
      <c r="M290" s="23">
        <f t="shared" si="22"/>
        <v>0</v>
      </c>
      <c r="N290" s="19">
        <f t="shared" si="20"/>
        <v>0</v>
      </c>
      <c r="O290" s="19">
        <f t="shared" si="23"/>
        <v>33.936000000000007</v>
      </c>
      <c r="P290" s="53"/>
    </row>
    <row r="291" spans="1:16" x14ac:dyDescent="0.25">
      <c r="A291" s="40">
        <v>3615</v>
      </c>
      <c r="B291" s="40" t="s">
        <v>23</v>
      </c>
      <c r="C291" s="16" t="s">
        <v>246</v>
      </c>
      <c r="D291" s="52" t="s">
        <v>1064</v>
      </c>
      <c r="E291" s="197">
        <v>55.3</v>
      </c>
      <c r="F291" s="17">
        <f t="shared" si="21"/>
        <v>2.1699038650186382</v>
      </c>
      <c r="G291" s="21">
        <f t="shared" si="24"/>
        <v>61.936</v>
      </c>
      <c r="H291" s="254">
        <v>0.12</v>
      </c>
      <c r="I291" s="46"/>
      <c r="J291" s="18">
        <v>17</v>
      </c>
      <c r="K291" s="46"/>
      <c r="L291" s="19">
        <f t="shared" si="25"/>
        <v>0</v>
      </c>
      <c r="M291" s="23">
        <f t="shared" si="22"/>
        <v>0</v>
      </c>
      <c r="N291" s="19">
        <f t="shared" si="20"/>
        <v>0</v>
      </c>
      <c r="O291" s="19">
        <f t="shared" si="23"/>
        <v>61.936</v>
      </c>
      <c r="P291" s="53"/>
    </row>
    <row r="292" spans="1:16" x14ac:dyDescent="0.25">
      <c r="A292" s="40">
        <v>3617</v>
      </c>
      <c r="B292" s="40" t="s">
        <v>23</v>
      </c>
      <c r="C292" s="16" t="s">
        <v>247</v>
      </c>
      <c r="D292" s="52" t="s">
        <v>1065</v>
      </c>
      <c r="E292" s="197">
        <v>60.3</v>
      </c>
      <c r="F292" s="17">
        <f t="shared" si="21"/>
        <v>2.3660977045320775</v>
      </c>
      <c r="G292" s="21">
        <f t="shared" si="24"/>
        <v>67.536000000000001</v>
      </c>
      <c r="H292" s="254">
        <v>0.12</v>
      </c>
      <c r="I292" s="46"/>
      <c r="J292" s="18">
        <v>17</v>
      </c>
      <c r="K292" s="46"/>
      <c r="L292" s="19">
        <f t="shared" si="25"/>
        <v>0</v>
      </c>
      <c r="M292" s="23">
        <f t="shared" si="22"/>
        <v>0</v>
      </c>
      <c r="N292" s="19">
        <f t="shared" si="20"/>
        <v>0</v>
      </c>
      <c r="O292" s="19">
        <f t="shared" si="23"/>
        <v>67.536000000000001</v>
      </c>
      <c r="P292" s="53"/>
    </row>
    <row r="293" spans="1:16" x14ac:dyDescent="0.25">
      <c r="A293" s="40">
        <v>3630</v>
      </c>
      <c r="B293" s="40" t="s">
        <v>23</v>
      </c>
      <c r="C293" s="16" t="s">
        <v>248</v>
      </c>
      <c r="D293" s="52" t="s">
        <v>1066</v>
      </c>
      <c r="E293" s="197">
        <v>61.5</v>
      </c>
      <c r="F293" s="17">
        <f t="shared" si="21"/>
        <v>2.4131842260153031</v>
      </c>
      <c r="G293" s="21">
        <f t="shared" si="24"/>
        <v>68.88000000000001</v>
      </c>
      <c r="H293" s="254">
        <v>0.12</v>
      </c>
      <c r="I293" s="46"/>
      <c r="J293" s="18">
        <v>17</v>
      </c>
      <c r="K293" s="46"/>
      <c r="L293" s="19">
        <f t="shared" si="25"/>
        <v>0</v>
      </c>
      <c r="M293" s="23">
        <f t="shared" si="22"/>
        <v>0</v>
      </c>
      <c r="N293" s="19">
        <f t="shared" si="20"/>
        <v>0</v>
      </c>
      <c r="O293" s="19">
        <f t="shared" si="23"/>
        <v>68.88000000000001</v>
      </c>
      <c r="P293" s="53"/>
    </row>
    <row r="294" spans="1:16" x14ac:dyDescent="0.25">
      <c r="A294" s="40">
        <v>3631</v>
      </c>
      <c r="B294" s="40" t="s">
        <v>23</v>
      </c>
      <c r="C294" s="16" t="s">
        <v>249</v>
      </c>
      <c r="D294" s="52" t="s">
        <v>1067</v>
      </c>
      <c r="E294" s="197">
        <v>63.9</v>
      </c>
      <c r="F294" s="17">
        <f t="shared" si="21"/>
        <v>2.507357268981754</v>
      </c>
      <c r="G294" s="21">
        <f t="shared" si="24"/>
        <v>71.568000000000012</v>
      </c>
      <c r="H294" s="254">
        <v>0.12</v>
      </c>
      <c r="I294" s="46"/>
      <c r="J294" s="18">
        <v>17</v>
      </c>
      <c r="K294" s="46"/>
      <c r="L294" s="19">
        <f t="shared" si="25"/>
        <v>0</v>
      </c>
      <c r="M294" s="23">
        <f t="shared" si="22"/>
        <v>0</v>
      </c>
      <c r="N294" s="19">
        <f t="shared" ref="N294:N387" si="26">PRODUCT(G294,SUM(I294,PRODUCT(ABS(K294),J294)))</f>
        <v>0</v>
      </c>
      <c r="O294" s="19">
        <f t="shared" si="23"/>
        <v>71.568000000000012</v>
      </c>
      <c r="P294" s="53"/>
    </row>
    <row r="295" spans="1:16" x14ac:dyDescent="0.25">
      <c r="A295" s="40">
        <v>3632</v>
      </c>
      <c r="B295" s="40" t="s">
        <v>23</v>
      </c>
      <c r="C295" s="16" t="s">
        <v>250</v>
      </c>
      <c r="D295" s="52" t="s">
        <v>1068</v>
      </c>
      <c r="E295" s="197">
        <v>60.3</v>
      </c>
      <c r="F295" s="17">
        <f t="shared" ref="F295:F329" si="27">E295/$E$3</f>
        <v>2.3660977045320775</v>
      </c>
      <c r="G295" s="21">
        <f t="shared" si="24"/>
        <v>67.536000000000001</v>
      </c>
      <c r="H295" s="254">
        <v>0.12</v>
      </c>
      <c r="I295" s="46"/>
      <c r="J295" s="18">
        <v>17</v>
      </c>
      <c r="K295" s="46"/>
      <c r="L295" s="19">
        <f t="shared" si="25"/>
        <v>0</v>
      </c>
      <c r="M295" s="23">
        <f t="shared" ref="M295:M330" si="28">L295/$E$3</f>
        <v>0</v>
      </c>
      <c r="N295" s="19">
        <f t="shared" si="26"/>
        <v>0</v>
      </c>
      <c r="O295" s="19">
        <f t="shared" ref="O295:O388" si="29">PRODUCT(G295,(1+$P$6/100))</f>
        <v>67.536000000000001</v>
      </c>
      <c r="P295" s="53"/>
    </row>
    <row r="296" spans="1:16" x14ac:dyDescent="0.25">
      <c r="A296" s="40">
        <v>3635</v>
      </c>
      <c r="B296" s="40" t="s">
        <v>23</v>
      </c>
      <c r="C296" s="16" t="s">
        <v>251</v>
      </c>
      <c r="D296" s="52" t="s">
        <v>1069</v>
      </c>
      <c r="E296" s="197">
        <v>63.9</v>
      </c>
      <c r="F296" s="17">
        <f t="shared" si="27"/>
        <v>2.507357268981754</v>
      </c>
      <c r="G296" s="21">
        <f t="shared" si="24"/>
        <v>71.568000000000012</v>
      </c>
      <c r="H296" s="254">
        <v>0.12</v>
      </c>
      <c r="I296" s="46"/>
      <c r="J296" s="18">
        <v>17</v>
      </c>
      <c r="K296" s="46"/>
      <c r="L296" s="19">
        <f t="shared" si="25"/>
        <v>0</v>
      </c>
      <c r="M296" s="23">
        <f t="shared" si="28"/>
        <v>0</v>
      </c>
      <c r="N296" s="19">
        <f t="shared" si="26"/>
        <v>0</v>
      </c>
      <c r="O296" s="19">
        <f t="shared" si="29"/>
        <v>71.568000000000012</v>
      </c>
      <c r="P296" s="53"/>
    </row>
    <row r="297" spans="1:16" x14ac:dyDescent="0.25">
      <c r="A297" s="40">
        <v>3638</v>
      </c>
      <c r="B297" s="40" t="s">
        <v>23</v>
      </c>
      <c r="C297" s="16" t="s">
        <v>252</v>
      </c>
      <c r="D297" s="52" t="s">
        <v>1070</v>
      </c>
      <c r="E297" s="197">
        <v>63.9</v>
      </c>
      <c r="F297" s="17">
        <f t="shared" si="27"/>
        <v>2.507357268981754</v>
      </c>
      <c r="G297" s="21">
        <f t="shared" si="24"/>
        <v>71.568000000000012</v>
      </c>
      <c r="H297" s="254">
        <v>0.12</v>
      </c>
      <c r="I297" s="46"/>
      <c r="J297" s="18">
        <v>17</v>
      </c>
      <c r="K297" s="46"/>
      <c r="L297" s="19">
        <f t="shared" si="25"/>
        <v>0</v>
      </c>
      <c r="M297" s="23">
        <f t="shared" si="28"/>
        <v>0</v>
      </c>
      <c r="N297" s="19">
        <f t="shared" si="26"/>
        <v>0</v>
      </c>
      <c r="O297" s="19">
        <f t="shared" si="29"/>
        <v>71.568000000000012</v>
      </c>
      <c r="P297" s="53"/>
    </row>
    <row r="298" spans="1:16" x14ac:dyDescent="0.25">
      <c r="A298" s="40">
        <v>3640</v>
      </c>
      <c r="B298" s="40" t="s">
        <v>23</v>
      </c>
      <c r="C298" s="16" t="s">
        <v>253</v>
      </c>
      <c r="D298" s="52" t="s">
        <v>1071</v>
      </c>
      <c r="E298" s="197">
        <v>70.099999999999994</v>
      </c>
      <c r="F298" s="17">
        <f t="shared" si="27"/>
        <v>2.7506376299784185</v>
      </c>
      <c r="G298" s="21">
        <f t="shared" si="24"/>
        <v>78.512</v>
      </c>
      <c r="H298" s="254">
        <v>0.12</v>
      </c>
      <c r="I298" s="46"/>
      <c r="J298" s="18">
        <v>17</v>
      </c>
      <c r="K298" s="46"/>
      <c r="L298" s="19">
        <f t="shared" si="25"/>
        <v>0</v>
      </c>
      <c r="M298" s="23">
        <f t="shared" si="28"/>
        <v>0</v>
      </c>
      <c r="N298" s="19">
        <f t="shared" si="26"/>
        <v>0</v>
      </c>
      <c r="O298" s="19">
        <f t="shared" si="29"/>
        <v>78.512</v>
      </c>
      <c r="P298" s="53"/>
    </row>
    <row r="299" spans="1:16" x14ac:dyDescent="0.25">
      <c r="A299" s="40">
        <v>3642</v>
      </c>
      <c r="B299" s="40" t="s">
        <v>23</v>
      </c>
      <c r="C299" s="16" t="s">
        <v>254</v>
      </c>
      <c r="D299" s="52" t="s">
        <v>1072</v>
      </c>
      <c r="E299" s="197">
        <v>63.9</v>
      </c>
      <c r="F299" s="17">
        <f t="shared" si="27"/>
        <v>2.507357268981754</v>
      </c>
      <c r="G299" s="21">
        <f t="shared" si="24"/>
        <v>71.568000000000012</v>
      </c>
      <c r="H299" s="254">
        <v>0.12</v>
      </c>
      <c r="I299" s="46"/>
      <c r="J299" s="18">
        <v>17</v>
      </c>
      <c r="K299" s="46"/>
      <c r="L299" s="19">
        <f t="shared" si="25"/>
        <v>0</v>
      </c>
      <c r="M299" s="23">
        <f t="shared" si="28"/>
        <v>0</v>
      </c>
      <c r="N299" s="19">
        <f t="shared" si="26"/>
        <v>0</v>
      </c>
      <c r="O299" s="19">
        <f t="shared" si="29"/>
        <v>71.568000000000012</v>
      </c>
      <c r="P299" s="53"/>
    </row>
    <row r="300" spans="1:16" x14ac:dyDescent="0.25">
      <c r="A300" s="40">
        <v>3643</v>
      </c>
      <c r="B300" s="40" t="s">
        <v>23</v>
      </c>
      <c r="C300" s="16" t="s">
        <v>255</v>
      </c>
      <c r="D300" s="52" t="s">
        <v>1073</v>
      </c>
      <c r="E300" s="197">
        <v>59</v>
      </c>
      <c r="F300" s="17">
        <f t="shared" si="27"/>
        <v>2.3150873062585835</v>
      </c>
      <c r="G300" s="21">
        <f t="shared" si="24"/>
        <v>66.080000000000013</v>
      </c>
      <c r="H300" s="254">
        <v>0.12</v>
      </c>
      <c r="I300" s="46"/>
      <c r="J300" s="18">
        <v>17</v>
      </c>
      <c r="K300" s="46"/>
      <c r="L300" s="19">
        <f t="shared" si="25"/>
        <v>0</v>
      </c>
      <c r="M300" s="23">
        <f t="shared" si="28"/>
        <v>0</v>
      </c>
      <c r="N300" s="19">
        <f t="shared" si="26"/>
        <v>0</v>
      </c>
      <c r="O300" s="19">
        <f t="shared" si="29"/>
        <v>66.080000000000013</v>
      </c>
      <c r="P300" s="53"/>
    </row>
    <row r="301" spans="1:16" x14ac:dyDescent="0.25">
      <c r="A301" s="40">
        <v>3644</v>
      </c>
      <c r="B301" s="40" t="s">
        <v>23</v>
      </c>
      <c r="C301" s="16" t="s">
        <v>256</v>
      </c>
      <c r="D301" s="52" t="s">
        <v>1074</v>
      </c>
      <c r="E301" s="197">
        <v>63.9</v>
      </c>
      <c r="F301" s="17">
        <f t="shared" si="27"/>
        <v>2.507357268981754</v>
      </c>
      <c r="G301" s="21">
        <f t="shared" si="24"/>
        <v>71.568000000000012</v>
      </c>
      <c r="H301" s="254">
        <v>0.12</v>
      </c>
      <c r="I301" s="46"/>
      <c r="J301" s="18">
        <v>17</v>
      </c>
      <c r="K301" s="46"/>
      <c r="L301" s="19">
        <f t="shared" si="25"/>
        <v>0</v>
      </c>
      <c r="M301" s="23">
        <f t="shared" si="28"/>
        <v>0</v>
      </c>
      <c r="N301" s="19">
        <f t="shared" si="26"/>
        <v>0</v>
      </c>
      <c r="O301" s="19">
        <f t="shared" si="29"/>
        <v>71.568000000000012</v>
      </c>
      <c r="P301" s="53"/>
    </row>
    <row r="302" spans="1:16" x14ac:dyDescent="0.25">
      <c r="A302" s="40">
        <v>3646</v>
      </c>
      <c r="B302" s="40" t="s">
        <v>23</v>
      </c>
      <c r="C302" s="16" t="s">
        <v>2228</v>
      </c>
      <c r="D302" s="52" t="s">
        <v>1075</v>
      </c>
      <c r="E302" s="197">
        <v>57.8</v>
      </c>
      <c r="F302" s="17">
        <f t="shared" si="27"/>
        <v>2.2680007847753578</v>
      </c>
      <c r="G302" s="21">
        <f t="shared" si="24"/>
        <v>64.736000000000004</v>
      </c>
      <c r="H302" s="254">
        <v>0.12</v>
      </c>
      <c r="I302" s="46"/>
      <c r="J302" s="18">
        <v>17</v>
      </c>
      <c r="K302" s="46"/>
      <c r="L302" s="19">
        <f t="shared" si="25"/>
        <v>0</v>
      </c>
      <c r="M302" s="23">
        <f t="shared" si="28"/>
        <v>0</v>
      </c>
      <c r="N302" s="19">
        <f t="shared" si="26"/>
        <v>0</v>
      </c>
      <c r="O302" s="19">
        <f t="shared" si="29"/>
        <v>64.736000000000004</v>
      </c>
      <c r="P302" s="53"/>
    </row>
    <row r="303" spans="1:16" x14ac:dyDescent="0.25">
      <c r="A303" s="40">
        <v>3656</v>
      </c>
      <c r="B303" s="40" t="s">
        <v>23</v>
      </c>
      <c r="C303" s="16" t="s">
        <v>2227</v>
      </c>
      <c r="D303" s="52" t="s">
        <v>1076</v>
      </c>
      <c r="E303" s="197">
        <v>63.6</v>
      </c>
      <c r="F303" s="17">
        <f t="shared" si="27"/>
        <v>2.4955856386109478</v>
      </c>
      <c r="G303" s="21">
        <f t="shared" si="24"/>
        <v>71.232000000000014</v>
      </c>
      <c r="H303" s="254">
        <v>0.12</v>
      </c>
      <c r="I303" s="46"/>
      <c r="J303" s="18">
        <v>10</v>
      </c>
      <c r="K303" s="46"/>
      <c r="L303" s="19">
        <f t="shared" si="25"/>
        <v>0</v>
      </c>
      <c r="M303" s="23">
        <f t="shared" si="28"/>
        <v>0</v>
      </c>
      <c r="N303" s="19">
        <f t="shared" si="26"/>
        <v>0</v>
      </c>
      <c r="O303" s="19">
        <f t="shared" si="29"/>
        <v>71.232000000000014</v>
      </c>
      <c r="P303" s="53"/>
    </row>
    <row r="304" spans="1:16" x14ac:dyDescent="0.25">
      <c r="A304" s="40">
        <v>3658</v>
      </c>
      <c r="B304" s="40" t="s">
        <v>23</v>
      </c>
      <c r="C304" s="16" t="s">
        <v>257</v>
      </c>
      <c r="D304" s="52" t="s">
        <v>1077</v>
      </c>
      <c r="E304" s="197">
        <v>15.8</v>
      </c>
      <c r="F304" s="17">
        <f t="shared" ref="F304" si="30">E304/$E$3</f>
        <v>0.61997253286246812</v>
      </c>
      <c r="G304" s="21">
        <f t="shared" si="24"/>
        <v>17.696000000000002</v>
      </c>
      <c r="H304" s="254">
        <v>0.12</v>
      </c>
      <c r="I304" s="46"/>
      <c r="J304" s="18">
        <v>28</v>
      </c>
      <c r="K304" s="46"/>
      <c r="L304" s="19">
        <f t="shared" si="25"/>
        <v>0</v>
      </c>
      <c r="M304" s="23">
        <f t="shared" ref="M304" si="31">L304/$E$3</f>
        <v>0</v>
      </c>
      <c r="N304" s="19">
        <f t="shared" ref="N304" si="32">PRODUCT(G304,SUM(I304,PRODUCT(ABS(K304),J304)))</f>
        <v>0</v>
      </c>
      <c r="O304" s="19">
        <f t="shared" ref="O304" si="33">PRODUCT(G304,(1+$P$6/100))</f>
        <v>17.696000000000002</v>
      </c>
      <c r="P304" s="53"/>
    </row>
    <row r="305" spans="1:16" x14ac:dyDescent="0.25">
      <c r="A305" s="40">
        <v>3660</v>
      </c>
      <c r="B305" s="40" t="s">
        <v>23</v>
      </c>
      <c r="C305" s="16" t="s">
        <v>258</v>
      </c>
      <c r="D305" s="52" t="s">
        <v>1078</v>
      </c>
      <c r="E305" s="197">
        <v>53.5</v>
      </c>
      <c r="F305" s="17">
        <f t="shared" si="27"/>
        <v>2.0992740827938001</v>
      </c>
      <c r="G305" s="21">
        <f t="shared" si="24"/>
        <v>59.920000000000009</v>
      </c>
      <c r="H305" s="254">
        <v>0.12</v>
      </c>
      <c r="I305" s="46"/>
      <c r="J305" s="18">
        <v>10</v>
      </c>
      <c r="K305" s="46"/>
      <c r="L305" s="19">
        <f t="shared" si="25"/>
        <v>0</v>
      </c>
      <c r="M305" s="23">
        <f t="shared" si="28"/>
        <v>0</v>
      </c>
      <c r="N305" s="19">
        <f t="shared" si="26"/>
        <v>0</v>
      </c>
      <c r="O305" s="19">
        <f t="shared" si="29"/>
        <v>59.920000000000009</v>
      </c>
      <c r="P305" s="53"/>
    </row>
    <row r="306" spans="1:16" x14ac:dyDescent="0.25">
      <c r="A306" s="40">
        <v>3661</v>
      </c>
      <c r="B306" s="40" t="s">
        <v>23</v>
      </c>
      <c r="C306" s="16" t="s">
        <v>2193</v>
      </c>
      <c r="D306" s="52">
        <v>8411066003089</v>
      </c>
      <c r="E306" s="197">
        <v>80.7</v>
      </c>
      <c r="F306" s="17">
        <f t="shared" si="27"/>
        <v>3.1665685697469099</v>
      </c>
      <c r="G306" s="21">
        <f t="shared" si="24"/>
        <v>90.384000000000015</v>
      </c>
      <c r="H306" s="254">
        <v>0.12</v>
      </c>
      <c r="I306" s="46"/>
      <c r="J306" s="18">
        <v>10</v>
      </c>
      <c r="K306" s="46"/>
      <c r="L306" s="19">
        <f t="shared" si="25"/>
        <v>0</v>
      </c>
      <c r="M306" s="23">
        <f t="shared" si="28"/>
        <v>0</v>
      </c>
      <c r="N306" s="19">
        <f t="shared" si="26"/>
        <v>0</v>
      </c>
      <c r="O306" s="19">
        <f t="shared" si="29"/>
        <v>90.384000000000015</v>
      </c>
      <c r="P306" s="53"/>
    </row>
    <row r="307" spans="1:16" x14ac:dyDescent="0.25">
      <c r="A307" s="40">
        <v>3662</v>
      </c>
      <c r="B307" s="40" t="s">
        <v>23</v>
      </c>
      <c r="C307" s="16" t="s">
        <v>2192</v>
      </c>
      <c r="D307" s="52">
        <v>8411066003638</v>
      </c>
      <c r="E307" s="197">
        <v>49.4</v>
      </c>
      <c r="F307" s="17">
        <f t="shared" si="27"/>
        <v>1.9383951343927801</v>
      </c>
      <c r="G307" s="21">
        <f t="shared" si="24"/>
        <v>55.328000000000003</v>
      </c>
      <c r="H307" s="254">
        <v>0.12</v>
      </c>
      <c r="I307" s="46"/>
      <c r="J307" s="18">
        <v>10</v>
      </c>
      <c r="K307" s="46"/>
      <c r="L307" s="19">
        <f t="shared" si="25"/>
        <v>0</v>
      </c>
      <c r="M307" s="23">
        <f t="shared" si="28"/>
        <v>0</v>
      </c>
      <c r="N307" s="19">
        <f t="shared" si="26"/>
        <v>0</v>
      </c>
      <c r="O307" s="19">
        <f t="shared" si="29"/>
        <v>55.328000000000003</v>
      </c>
      <c r="P307" s="53"/>
    </row>
    <row r="308" spans="1:16" x14ac:dyDescent="0.25">
      <c r="A308" s="40">
        <v>3663</v>
      </c>
      <c r="B308" s="40" t="s">
        <v>23</v>
      </c>
      <c r="C308" s="16" t="s">
        <v>2194</v>
      </c>
      <c r="D308" s="52">
        <v>8411066003072</v>
      </c>
      <c r="E308" s="197">
        <v>48.3</v>
      </c>
      <c r="F308" s="17">
        <f t="shared" si="27"/>
        <v>1.8952324896998234</v>
      </c>
      <c r="G308" s="21">
        <f t="shared" si="24"/>
        <v>54.096000000000004</v>
      </c>
      <c r="H308" s="254">
        <v>0.12</v>
      </c>
      <c r="I308" s="46"/>
      <c r="J308" s="18">
        <v>10</v>
      </c>
      <c r="K308" s="46"/>
      <c r="L308" s="19">
        <f t="shared" si="25"/>
        <v>0</v>
      </c>
      <c r="M308" s="23">
        <f t="shared" si="28"/>
        <v>0</v>
      </c>
      <c r="N308" s="19">
        <f t="shared" si="26"/>
        <v>0</v>
      </c>
      <c r="O308" s="19">
        <f t="shared" si="29"/>
        <v>54.096000000000004</v>
      </c>
      <c r="P308" s="53"/>
    </row>
    <row r="309" spans="1:16" x14ac:dyDescent="0.25">
      <c r="A309" s="40">
        <v>3664</v>
      </c>
      <c r="B309" s="40" t="s">
        <v>23</v>
      </c>
      <c r="C309" s="16" t="s">
        <v>259</v>
      </c>
      <c r="D309" s="52" t="s">
        <v>1079</v>
      </c>
      <c r="E309" s="197">
        <v>12.8</v>
      </c>
      <c r="F309" s="17">
        <f t="shared" si="27"/>
        <v>0.5022562291544046</v>
      </c>
      <c r="G309" s="21">
        <f t="shared" si="24"/>
        <v>14.336000000000002</v>
      </c>
      <c r="H309" s="254">
        <v>0.12</v>
      </c>
      <c r="I309" s="46"/>
      <c r="J309" s="18">
        <v>30</v>
      </c>
      <c r="K309" s="46"/>
      <c r="L309" s="19">
        <f t="shared" si="25"/>
        <v>0</v>
      </c>
      <c r="M309" s="23">
        <f t="shared" si="28"/>
        <v>0</v>
      </c>
      <c r="N309" s="19">
        <f t="shared" si="26"/>
        <v>0</v>
      </c>
      <c r="O309" s="19">
        <f t="shared" si="29"/>
        <v>14.336000000000002</v>
      </c>
      <c r="P309" s="53"/>
    </row>
    <row r="310" spans="1:16" x14ac:dyDescent="0.25">
      <c r="A310" s="40">
        <v>3665</v>
      </c>
      <c r="B310" s="40" t="s">
        <v>23</v>
      </c>
      <c r="C310" s="16" t="s">
        <v>260</v>
      </c>
      <c r="D310" s="52" t="s">
        <v>1080</v>
      </c>
      <c r="E310" s="197">
        <v>49.7</v>
      </c>
      <c r="F310" s="17">
        <f t="shared" si="27"/>
        <v>1.9501667647635865</v>
      </c>
      <c r="G310" s="21">
        <f t="shared" si="24"/>
        <v>55.664000000000009</v>
      </c>
      <c r="H310" s="254">
        <v>0.12</v>
      </c>
      <c r="I310" s="46"/>
      <c r="J310" s="18">
        <v>10</v>
      </c>
      <c r="K310" s="46"/>
      <c r="L310" s="19">
        <f t="shared" si="25"/>
        <v>0</v>
      </c>
      <c r="M310" s="23">
        <f t="shared" si="28"/>
        <v>0</v>
      </c>
      <c r="N310" s="19">
        <f t="shared" si="26"/>
        <v>0</v>
      </c>
      <c r="O310" s="19">
        <f t="shared" si="29"/>
        <v>55.664000000000009</v>
      </c>
      <c r="P310" s="53"/>
    </row>
    <row r="311" spans="1:16" x14ac:dyDescent="0.25">
      <c r="A311" s="40">
        <v>3666</v>
      </c>
      <c r="B311" s="40" t="s">
        <v>23</v>
      </c>
      <c r="C311" s="16" t="s">
        <v>261</v>
      </c>
      <c r="D311" s="52" t="s">
        <v>1081</v>
      </c>
      <c r="E311" s="197">
        <v>52</v>
      </c>
      <c r="F311" s="17">
        <f t="shared" si="27"/>
        <v>2.0404159309397687</v>
      </c>
      <c r="G311" s="21">
        <f t="shared" si="24"/>
        <v>58.240000000000009</v>
      </c>
      <c r="H311" s="254">
        <v>0.12</v>
      </c>
      <c r="I311" s="46"/>
      <c r="J311" s="18">
        <v>10</v>
      </c>
      <c r="K311" s="46"/>
      <c r="L311" s="19">
        <f t="shared" si="25"/>
        <v>0</v>
      </c>
      <c r="M311" s="23">
        <f t="shared" si="28"/>
        <v>0</v>
      </c>
      <c r="N311" s="19">
        <f t="shared" si="26"/>
        <v>0</v>
      </c>
      <c r="O311" s="19">
        <f t="shared" si="29"/>
        <v>58.240000000000009</v>
      </c>
      <c r="P311" s="53"/>
    </row>
    <row r="312" spans="1:16" x14ac:dyDescent="0.25">
      <c r="A312" s="40">
        <v>3667</v>
      </c>
      <c r="B312" s="40" t="s">
        <v>23</v>
      </c>
      <c r="C312" s="16" t="s">
        <v>262</v>
      </c>
      <c r="D312" s="52" t="s">
        <v>1082</v>
      </c>
      <c r="E312" s="197">
        <v>49.4</v>
      </c>
      <c r="F312" s="17">
        <f t="shared" si="27"/>
        <v>1.9383951343927801</v>
      </c>
      <c r="G312" s="21">
        <f t="shared" si="24"/>
        <v>55.328000000000003</v>
      </c>
      <c r="H312" s="254">
        <v>0.12</v>
      </c>
      <c r="I312" s="46"/>
      <c r="J312" s="18">
        <v>10</v>
      </c>
      <c r="K312" s="46"/>
      <c r="L312" s="19">
        <f t="shared" si="25"/>
        <v>0</v>
      </c>
      <c r="M312" s="23">
        <f t="shared" si="28"/>
        <v>0</v>
      </c>
      <c r="N312" s="19">
        <f t="shared" si="26"/>
        <v>0</v>
      </c>
      <c r="O312" s="19">
        <f t="shared" si="29"/>
        <v>55.328000000000003</v>
      </c>
      <c r="P312" s="53"/>
    </row>
    <row r="313" spans="1:16" x14ac:dyDescent="0.25">
      <c r="A313" s="40">
        <v>3668</v>
      </c>
      <c r="B313" s="40" t="s">
        <v>23</v>
      </c>
      <c r="C313" s="16" t="s">
        <v>263</v>
      </c>
      <c r="D313" s="52" t="s">
        <v>1083</v>
      </c>
      <c r="E313" s="197">
        <v>54.2</v>
      </c>
      <c r="F313" s="17">
        <f t="shared" si="27"/>
        <v>2.1267412203256821</v>
      </c>
      <c r="G313" s="21">
        <f t="shared" si="24"/>
        <v>60.704000000000008</v>
      </c>
      <c r="H313" s="254">
        <v>0.12</v>
      </c>
      <c r="I313" s="46"/>
      <c r="J313" s="18">
        <v>10</v>
      </c>
      <c r="K313" s="46"/>
      <c r="L313" s="19">
        <f t="shared" si="25"/>
        <v>0</v>
      </c>
      <c r="M313" s="23">
        <f t="shared" si="28"/>
        <v>0</v>
      </c>
      <c r="N313" s="19">
        <f t="shared" si="26"/>
        <v>0</v>
      </c>
      <c r="O313" s="19">
        <f t="shared" si="29"/>
        <v>60.704000000000008</v>
      </c>
      <c r="P313" s="53" t="s">
        <v>2287</v>
      </c>
    </row>
    <row r="314" spans="1:16" x14ac:dyDescent="0.25">
      <c r="A314" s="40">
        <v>3670</v>
      </c>
      <c r="B314" s="40" t="s">
        <v>23</v>
      </c>
      <c r="C314" s="16" t="s">
        <v>264</v>
      </c>
      <c r="D314" s="52" t="s">
        <v>1084</v>
      </c>
      <c r="E314" s="197">
        <v>42.3</v>
      </c>
      <c r="F314" s="17">
        <f t="shared" si="27"/>
        <v>1.6597998822836961</v>
      </c>
      <c r="G314" s="21">
        <f t="shared" si="24"/>
        <v>47.376000000000005</v>
      </c>
      <c r="H314" s="254">
        <v>0.12</v>
      </c>
      <c r="I314" s="46"/>
      <c r="J314" s="18">
        <v>10</v>
      </c>
      <c r="K314" s="46"/>
      <c r="L314" s="19">
        <f t="shared" si="25"/>
        <v>0</v>
      </c>
      <c r="M314" s="23">
        <f t="shared" si="28"/>
        <v>0</v>
      </c>
      <c r="N314" s="19">
        <f t="shared" si="26"/>
        <v>0</v>
      </c>
      <c r="O314" s="19">
        <f t="shared" si="29"/>
        <v>47.376000000000005</v>
      </c>
      <c r="P314" s="53"/>
    </row>
    <row r="315" spans="1:16" x14ac:dyDescent="0.25">
      <c r="A315" s="40">
        <v>3671</v>
      </c>
      <c r="B315" s="40" t="s">
        <v>23</v>
      </c>
      <c r="C315" s="16" t="s">
        <v>265</v>
      </c>
      <c r="D315" s="52" t="s">
        <v>1085</v>
      </c>
      <c r="E315" s="197">
        <v>46.1</v>
      </c>
      <c r="F315" s="17">
        <f t="shared" si="27"/>
        <v>1.8089072003139102</v>
      </c>
      <c r="G315" s="21">
        <f t="shared" si="24"/>
        <v>51.632000000000005</v>
      </c>
      <c r="H315" s="254">
        <v>0.12</v>
      </c>
      <c r="I315" s="46"/>
      <c r="J315" s="18">
        <v>10</v>
      </c>
      <c r="K315" s="46"/>
      <c r="L315" s="19">
        <f t="shared" si="25"/>
        <v>0</v>
      </c>
      <c r="M315" s="23">
        <f t="shared" si="28"/>
        <v>0</v>
      </c>
      <c r="N315" s="19">
        <f t="shared" si="26"/>
        <v>0</v>
      </c>
      <c r="O315" s="19">
        <f t="shared" si="29"/>
        <v>51.632000000000005</v>
      </c>
      <c r="P315" s="53"/>
    </row>
    <row r="316" spans="1:16" x14ac:dyDescent="0.25">
      <c r="A316" s="40">
        <v>3672</v>
      </c>
      <c r="B316" s="40" t="s">
        <v>23</v>
      </c>
      <c r="C316" s="16" t="s">
        <v>266</v>
      </c>
      <c r="D316" s="52" t="s">
        <v>1086</v>
      </c>
      <c r="E316" s="197">
        <v>45.5</v>
      </c>
      <c r="F316" s="17">
        <f t="shared" si="27"/>
        <v>1.7853639395722976</v>
      </c>
      <c r="G316" s="21">
        <f t="shared" si="24"/>
        <v>50.960000000000008</v>
      </c>
      <c r="H316" s="254">
        <v>0.12</v>
      </c>
      <c r="I316" s="46"/>
      <c r="J316" s="18">
        <v>10</v>
      </c>
      <c r="K316" s="46"/>
      <c r="L316" s="19">
        <f t="shared" si="25"/>
        <v>0</v>
      </c>
      <c r="M316" s="23">
        <f t="shared" si="28"/>
        <v>0</v>
      </c>
      <c r="N316" s="19">
        <f t="shared" si="26"/>
        <v>0</v>
      </c>
      <c r="O316" s="19">
        <f t="shared" si="29"/>
        <v>50.960000000000008</v>
      </c>
      <c r="P316" s="53"/>
    </row>
    <row r="317" spans="1:16" x14ac:dyDescent="0.25">
      <c r="A317" s="40">
        <v>3674</v>
      </c>
      <c r="B317" s="40" t="s">
        <v>23</v>
      </c>
      <c r="C317" s="16" t="s">
        <v>267</v>
      </c>
      <c r="D317" s="52" t="s">
        <v>1087</v>
      </c>
      <c r="E317" s="197">
        <v>42.3</v>
      </c>
      <c r="F317" s="17">
        <f t="shared" si="27"/>
        <v>1.6597998822836961</v>
      </c>
      <c r="G317" s="21">
        <f t="shared" si="24"/>
        <v>47.376000000000005</v>
      </c>
      <c r="H317" s="254">
        <v>0.12</v>
      </c>
      <c r="I317" s="46"/>
      <c r="J317" s="18">
        <v>10</v>
      </c>
      <c r="K317" s="46"/>
      <c r="L317" s="19">
        <f t="shared" si="25"/>
        <v>0</v>
      </c>
      <c r="M317" s="23">
        <f t="shared" si="28"/>
        <v>0</v>
      </c>
      <c r="N317" s="19">
        <f t="shared" si="26"/>
        <v>0</v>
      </c>
      <c r="O317" s="19">
        <f t="shared" si="29"/>
        <v>47.376000000000005</v>
      </c>
      <c r="P317" s="53"/>
    </row>
    <row r="318" spans="1:16" x14ac:dyDescent="0.25">
      <c r="A318" s="40">
        <v>3675</v>
      </c>
      <c r="B318" s="40" t="s">
        <v>23</v>
      </c>
      <c r="C318" s="16" t="s">
        <v>268</v>
      </c>
      <c r="D318" s="52" t="s">
        <v>1088</v>
      </c>
      <c r="E318" s="197">
        <v>50.1</v>
      </c>
      <c r="F318" s="17">
        <f t="shared" si="27"/>
        <v>1.9658622719246617</v>
      </c>
      <c r="G318" s="21">
        <f t="shared" si="24"/>
        <v>56.112000000000009</v>
      </c>
      <c r="H318" s="254">
        <v>0.12</v>
      </c>
      <c r="I318" s="46"/>
      <c r="J318" s="18">
        <v>10</v>
      </c>
      <c r="K318" s="46"/>
      <c r="L318" s="19">
        <f t="shared" si="25"/>
        <v>0</v>
      </c>
      <c r="M318" s="23">
        <f t="shared" si="28"/>
        <v>0</v>
      </c>
      <c r="N318" s="19">
        <f t="shared" si="26"/>
        <v>0</v>
      </c>
      <c r="O318" s="19">
        <f t="shared" si="29"/>
        <v>56.112000000000009</v>
      </c>
      <c r="P318" s="53"/>
    </row>
    <row r="319" spans="1:16" x14ac:dyDescent="0.25">
      <c r="A319" s="40">
        <v>3676</v>
      </c>
      <c r="B319" s="40" t="s">
        <v>23</v>
      </c>
      <c r="C319" s="16" t="s">
        <v>269</v>
      </c>
      <c r="D319" s="52" t="s">
        <v>1089</v>
      </c>
      <c r="E319" s="197">
        <v>122.6</v>
      </c>
      <c r="F319" s="17">
        <f t="shared" si="27"/>
        <v>4.8106729448695313</v>
      </c>
      <c r="G319" s="21">
        <f t="shared" si="24"/>
        <v>137.31200000000001</v>
      </c>
      <c r="H319" s="254">
        <v>0.12</v>
      </c>
      <c r="I319" s="46"/>
      <c r="J319" s="18">
        <v>7</v>
      </c>
      <c r="K319" s="46"/>
      <c r="L319" s="19">
        <f t="shared" si="25"/>
        <v>0</v>
      </c>
      <c r="M319" s="23">
        <f t="shared" si="28"/>
        <v>0</v>
      </c>
      <c r="N319" s="19">
        <f t="shared" si="26"/>
        <v>0</v>
      </c>
      <c r="O319" s="19">
        <f t="shared" si="29"/>
        <v>137.31200000000001</v>
      </c>
      <c r="P319" s="53"/>
    </row>
    <row r="320" spans="1:16" x14ac:dyDescent="0.25">
      <c r="A320" s="40">
        <v>3677</v>
      </c>
      <c r="B320" s="40" t="s">
        <v>23</v>
      </c>
      <c r="C320" s="16" t="s">
        <v>2195</v>
      </c>
      <c r="D320" s="261">
        <v>8411066003393</v>
      </c>
      <c r="E320" s="197">
        <v>108.7</v>
      </c>
      <c r="F320" s="17">
        <f t="shared" si="27"/>
        <v>4.26525407102217</v>
      </c>
      <c r="G320" s="21">
        <f t="shared" si="24"/>
        <v>121.74400000000001</v>
      </c>
      <c r="H320" s="254">
        <v>0.12</v>
      </c>
      <c r="I320" s="46"/>
      <c r="J320" s="18">
        <v>7</v>
      </c>
      <c r="K320" s="46"/>
      <c r="L320" s="19">
        <f t="shared" si="25"/>
        <v>0</v>
      </c>
      <c r="M320" s="23">
        <f t="shared" si="28"/>
        <v>0</v>
      </c>
      <c r="N320" s="19">
        <f t="shared" si="26"/>
        <v>0</v>
      </c>
      <c r="O320" s="19">
        <f t="shared" si="29"/>
        <v>121.74400000000001</v>
      </c>
      <c r="P320" s="53"/>
    </row>
    <row r="321" spans="1:16" x14ac:dyDescent="0.25">
      <c r="A321" s="40">
        <v>3679</v>
      </c>
      <c r="B321" s="40" t="s">
        <v>23</v>
      </c>
      <c r="C321" s="16" t="s">
        <v>2196</v>
      </c>
      <c r="D321" s="261">
        <v>8411066002976</v>
      </c>
      <c r="E321" s="197">
        <v>85.6</v>
      </c>
      <c r="F321" s="17">
        <f t="shared" si="27"/>
        <v>3.3588385324700805</v>
      </c>
      <c r="G321" s="21">
        <f t="shared" si="24"/>
        <v>95.872</v>
      </c>
      <c r="H321" s="254">
        <v>0.12</v>
      </c>
      <c r="I321" s="46"/>
      <c r="J321" s="18">
        <v>8</v>
      </c>
      <c r="K321" s="46"/>
      <c r="L321" s="19">
        <f t="shared" si="25"/>
        <v>0</v>
      </c>
      <c r="M321" s="23">
        <f t="shared" si="28"/>
        <v>0</v>
      </c>
      <c r="N321" s="19">
        <f t="shared" si="26"/>
        <v>0</v>
      </c>
      <c r="O321" s="19">
        <f t="shared" si="29"/>
        <v>95.872</v>
      </c>
      <c r="P321" s="53"/>
    </row>
    <row r="322" spans="1:16" x14ac:dyDescent="0.25">
      <c r="A322" s="40">
        <v>3680</v>
      </c>
      <c r="B322" s="40" t="s">
        <v>23</v>
      </c>
      <c r="C322" s="16" t="s">
        <v>2197</v>
      </c>
      <c r="D322" s="261">
        <v>8411066002914</v>
      </c>
      <c r="E322" s="197">
        <v>43</v>
      </c>
      <c r="F322" s="17">
        <f t="shared" si="27"/>
        <v>1.6872670198155779</v>
      </c>
      <c r="G322" s="21">
        <f t="shared" si="24"/>
        <v>48.160000000000004</v>
      </c>
      <c r="H322" s="254">
        <v>0.12</v>
      </c>
      <c r="I322" s="46"/>
      <c r="J322" s="18">
        <v>10</v>
      </c>
      <c r="K322" s="46"/>
      <c r="L322" s="19">
        <f t="shared" si="25"/>
        <v>0</v>
      </c>
      <c r="M322" s="23">
        <f t="shared" si="28"/>
        <v>0</v>
      </c>
      <c r="N322" s="19">
        <f t="shared" si="26"/>
        <v>0</v>
      </c>
      <c r="O322" s="19">
        <f t="shared" si="29"/>
        <v>48.160000000000004</v>
      </c>
      <c r="P322" s="53"/>
    </row>
    <row r="323" spans="1:16" x14ac:dyDescent="0.25">
      <c r="A323" s="40">
        <v>3681</v>
      </c>
      <c r="B323" s="40" t="s">
        <v>23</v>
      </c>
      <c r="C323" s="16" t="s">
        <v>2198</v>
      </c>
      <c r="D323" s="261">
        <v>8411066002860</v>
      </c>
      <c r="E323" s="197">
        <v>11</v>
      </c>
      <c r="F323" s="17">
        <f t="shared" si="27"/>
        <v>0.43162644692956642</v>
      </c>
      <c r="G323" s="21">
        <f t="shared" si="24"/>
        <v>12.32</v>
      </c>
      <c r="H323" s="254">
        <v>0.12</v>
      </c>
      <c r="I323" s="46"/>
      <c r="J323" s="18">
        <v>30</v>
      </c>
      <c r="K323" s="46"/>
      <c r="L323" s="19">
        <f t="shared" si="25"/>
        <v>0</v>
      </c>
      <c r="M323" s="23">
        <f t="shared" si="28"/>
        <v>0</v>
      </c>
      <c r="N323" s="19">
        <f t="shared" si="26"/>
        <v>0</v>
      </c>
      <c r="O323" s="19">
        <f t="shared" si="29"/>
        <v>12.32</v>
      </c>
      <c r="P323" s="53"/>
    </row>
    <row r="324" spans="1:16" x14ac:dyDescent="0.25">
      <c r="A324" s="40">
        <v>3685</v>
      </c>
      <c r="B324" s="40" t="s">
        <v>15</v>
      </c>
      <c r="C324" s="16" t="s">
        <v>1909</v>
      </c>
      <c r="D324" s="206">
        <v>8411066002822</v>
      </c>
      <c r="E324" s="197">
        <v>47.9</v>
      </c>
      <c r="F324" s="17">
        <f t="shared" si="27"/>
        <v>1.8795369825387482</v>
      </c>
      <c r="G324" s="21">
        <f t="shared" si="24"/>
        <v>53.648000000000003</v>
      </c>
      <c r="H324" s="254">
        <v>0.12</v>
      </c>
      <c r="I324" s="46"/>
      <c r="J324" s="18">
        <v>10</v>
      </c>
      <c r="K324" s="46"/>
      <c r="L324" s="19">
        <f t="shared" si="25"/>
        <v>0</v>
      </c>
      <c r="M324" s="23">
        <f t="shared" si="28"/>
        <v>0</v>
      </c>
      <c r="N324" s="19">
        <f t="shared" si="26"/>
        <v>0</v>
      </c>
      <c r="O324" s="19">
        <f t="shared" si="29"/>
        <v>53.648000000000003</v>
      </c>
      <c r="P324" s="53"/>
    </row>
    <row r="325" spans="1:16" x14ac:dyDescent="0.25">
      <c r="A325" s="40">
        <v>3686</v>
      </c>
      <c r="B325" s="40" t="s">
        <v>15</v>
      </c>
      <c r="C325" s="16" t="s">
        <v>270</v>
      </c>
      <c r="D325" s="52" t="s">
        <v>1090</v>
      </c>
      <c r="E325" s="197">
        <v>35.799999999999997</v>
      </c>
      <c r="F325" s="17">
        <f t="shared" si="27"/>
        <v>1.4047478909162252</v>
      </c>
      <c r="G325" s="21">
        <f t="shared" si="24"/>
        <v>40.096000000000004</v>
      </c>
      <c r="H325" s="254">
        <v>0.12</v>
      </c>
      <c r="I325" s="46"/>
      <c r="J325" s="18">
        <v>10</v>
      </c>
      <c r="K325" s="46"/>
      <c r="L325" s="19">
        <f t="shared" si="25"/>
        <v>0</v>
      </c>
      <c r="M325" s="23">
        <f t="shared" si="28"/>
        <v>0</v>
      </c>
      <c r="N325" s="19">
        <f t="shared" si="26"/>
        <v>0</v>
      </c>
      <c r="O325" s="19">
        <f t="shared" si="29"/>
        <v>40.096000000000004</v>
      </c>
      <c r="P325" s="53"/>
    </row>
    <row r="326" spans="1:16" x14ac:dyDescent="0.25">
      <c r="A326" s="40">
        <v>3687</v>
      </c>
      <c r="B326" s="40" t="s">
        <v>15</v>
      </c>
      <c r="C326" s="16" t="s">
        <v>271</v>
      </c>
      <c r="D326" s="52" t="s">
        <v>1091</v>
      </c>
      <c r="E326" s="197">
        <v>51.2</v>
      </c>
      <c r="F326" s="17">
        <f t="shared" si="27"/>
        <v>2.0090249166176184</v>
      </c>
      <c r="G326" s="21">
        <f t="shared" si="24"/>
        <v>57.344000000000008</v>
      </c>
      <c r="H326" s="254">
        <v>0.12</v>
      </c>
      <c r="I326" s="46"/>
      <c r="J326" s="18">
        <v>10</v>
      </c>
      <c r="K326" s="46"/>
      <c r="L326" s="19">
        <f t="shared" si="25"/>
        <v>0</v>
      </c>
      <c r="M326" s="23">
        <f t="shared" si="28"/>
        <v>0</v>
      </c>
      <c r="N326" s="19">
        <f t="shared" si="26"/>
        <v>0</v>
      </c>
      <c r="O326" s="19">
        <f t="shared" si="29"/>
        <v>57.344000000000008</v>
      </c>
      <c r="P326" s="53"/>
    </row>
    <row r="327" spans="1:16" x14ac:dyDescent="0.25">
      <c r="A327" s="40">
        <v>3688</v>
      </c>
      <c r="B327" s="40" t="s">
        <v>15</v>
      </c>
      <c r="C327" s="16" t="s">
        <v>272</v>
      </c>
      <c r="D327" s="52" t="s">
        <v>1092</v>
      </c>
      <c r="E327" s="197">
        <v>46.1</v>
      </c>
      <c r="F327" s="17">
        <f t="shared" si="27"/>
        <v>1.8089072003139102</v>
      </c>
      <c r="G327" s="21">
        <f t="shared" si="24"/>
        <v>51.632000000000005</v>
      </c>
      <c r="H327" s="254">
        <v>0.12</v>
      </c>
      <c r="I327" s="46"/>
      <c r="J327" s="18">
        <v>10</v>
      </c>
      <c r="K327" s="46"/>
      <c r="L327" s="19">
        <f t="shared" si="25"/>
        <v>0</v>
      </c>
      <c r="M327" s="23">
        <f t="shared" si="28"/>
        <v>0</v>
      </c>
      <c r="N327" s="19">
        <f t="shared" si="26"/>
        <v>0</v>
      </c>
      <c r="O327" s="19">
        <f t="shared" si="29"/>
        <v>51.632000000000005</v>
      </c>
      <c r="P327" s="53"/>
    </row>
    <row r="328" spans="1:16" x14ac:dyDescent="0.25">
      <c r="A328" s="40">
        <v>3689</v>
      </c>
      <c r="B328" s="40" t="s">
        <v>15</v>
      </c>
      <c r="C328" s="16" t="s">
        <v>273</v>
      </c>
      <c r="D328" s="52" t="s">
        <v>1093</v>
      </c>
      <c r="E328" s="197">
        <v>35.799999999999997</v>
      </c>
      <c r="F328" s="17">
        <f t="shared" si="27"/>
        <v>1.4047478909162252</v>
      </c>
      <c r="G328" s="21">
        <f t="shared" si="24"/>
        <v>40.096000000000004</v>
      </c>
      <c r="H328" s="254">
        <v>0.12</v>
      </c>
      <c r="I328" s="46"/>
      <c r="J328" s="18">
        <v>10</v>
      </c>
      <c r="K328" s="46"/>
      <c r="L328" s="19">
        <f t="shared" si="25"/>
        <v>0</v>
      </c>
      <c r="M328" s="23">
        <f t="shared" si="28"/>
        <v>0</v>
      </c>
      <c r="N328" s="19">
        <f t="shared" si="26"/>
        <v>0</v>
      </c>
      <c r="O328" s="19">
        <f t="shared" si="29"/>
        <v>40.096000000000004</v>
      </c>
      <c r="P328" s="53"/>
    </row>
    <row r="329" spans="1:16" x14ac:dyDescent="0.25">
      <c r="A329" s="40">
        <v>3690</v>
      </c>
      <c r="B329" s="40" t="s">
        <v>15</v>
      </c>
      <c r="C329" s="205" t="s">
        <v>1910</v>
      </c>
      <c r="D329" s="206">
        <v>8411066002815</v>
      </c>
      <c r="E329" s="197">
        <v>37.299999999999997</v>
      </c>
      <c r="F329" s="17">
        <f t="shared" si="27"/>
        <v>1.4636060427702569</v>
      </c>
      <c r="G329" s="21">
        <f t="shared" si="24"/>
        <v>41.776000000000003</v>
      </c>
      <c r="H329" s="254">
        <v>0.12</v>
      </c>
      <c r="I329" s="46"/>
      <c r="J329" s="18">
        <v>1</v>
      </c>
      <c r="K329" s="46"/>
      <c r="L329" s="19">
        <f t="shared" si="25"/>
        <v>0</v>
      </c>
      <c r="M329" s="23">
        <f t="shared" si="28"/>
        <v>0</v>
      </c>
      <c r="N329" s="19">
        <f t="shared" si="26"/>
        <v>0</v>
      </c>
      <c r="O329" s="19">
        <f t="shared" si="29"/>
        <v>41.776000000000003</v>
      </c>
      <c r="P329" s="53"/>
    </row>
    <row r="330" spans="1:16" x14ac:dyDescent="0.25">
      <c r="A330" s="40">
        <v>3700</v>
      </c>
      <c r="B330" s="40" t="s">
        <v>23</v>
      </c>
      <c r="C330" s="16" t="s">
        <v>274</v>
      </c>
      <c r="D330" s="52" t="s">
        <v>1094</v>
      </c>
      <c r="E330" s="197">
        <v>83.4</v>
      </c>
      <c r="F330" s="54" t="s">
        <v>111</v>
      </c>
      <c r="G330" s="17">
        <f t="shared" ref="G330:G373" si="34">PRODUCT(E330,1.21)</f>
        <v>100.914</v>
      </c>
      <c r="H330" s="255">
        <v>0.21</v>
      </c>
      <c r="I330" s="46"/>
      <c r="J330" s="18">
        <v>6</v>
      </c>
      <c r="K330" s="46"/>
      <c r="L330" s="19">
        <f t="shared" si="25"/>
        <v>0</v>
      </c>
      <c r="M330" s="23">
        <f t="shared" si="28"/>
        <v>0</v>
      </c>
      <c r="N330" s="19">
        <f t="shared" si="26"/>
        <v>0</v>
      </c>
      <c r="O330" s="19">
        <f t="shared" si="29"/>
        <v>100.914</v>
      </c>
      <c r="P330" s="53"/>
    </row>
    <row r="331" spans="1:16" x14ac:dyDescent="0.25">
      <c r="A331" s="40">
        <v>3766</v>
      </c>
      <c r="B331" s="40" t="s">
        <v>23</v>
      </c>
      <c r="C331" s="16" t="s">
        <v>275</v>
      </c>
      <c r="D331" s="52" t="s">
        <v>1095</v>
      </c>
      <c r="E331" s="197">
        <v>133</v>
      </c>
      <c r="F331" s="54" t="s">
        <v>111</v>
      </c>
      <c r="G331" s="17">
        <f t="shared" si="34"/>
        <v>160.93</v>
      </c>
      <c r="H331" s="255">
        <v>0.21</v>
      </c>
      <c r="I331" s="46"/>
      <c r="J331" s="18">
        <v>6</v>
      </c>
      <c r="K331" s="46"/>
      <c r="L331" s="19">
        <f t="shared" si="25"/>
        <v>0</v>
      </c>
      <c r="M331" s="54" t="s">
        <v>111</v>
      </c>
      <c r="N331" s="19">
        <f t="shared" si="26"/>
        <v>0</v>
      </c>
      <c r="O331" s="19">
        <f t="shared" si="29"/>
        <v>160.93</v>
      </c>
      <c r="P331" s="53" t="s">
        <v>2201</v>
      </c>
    </row>
    <row r="332" spans="1:16" x14ac:dyDescent="0.25">
      <c r="A332" s="40">
        <v>3767</v>
      </c>
      <c r="B332" s="40" t="s">
        <v>23</v>
      </c>
      <c r="C332" s="16" t="s">
        <v>2199</v>
      </c>
      <c r="D332" s="52">
        <v>6009679891920</v>
      </c>
      <c r="E332" s="197">
        <v>133</v>
      </c>
      <c r="F332" s="54" t="s">
        <v>111</v>
      </c>
      <c r="G332" s="17">
        <f t="shared" si="34"/>
        <v>160.93</v>
      </c>
      <c r="H332" s="255">
        <v>0.21</v>
      </c>
      <c r="I332" s="46"/>
      <c r="J332" s="18">
        <v>6</v>
      </c>
      <c r="K332" s="46"/>
      <c r="L332" s="19">
        <f t="shared" si="25"/>
        <v>0</v>
      </c>
      <c r="M332" s="54" t="s">
        <v>111</v>
      </c>
      <c r="N332" s="19">
        <f t="shared" si="26"/>
        <v>0</v>
      </c>
      <c r="O332" s="19">
        <f t="shared" si="29"/>
        <v>160.93</v>
      </c>
      <c r="P332" s="53"/>
    </row>
    <row r="333" spans="1:16" x14ac:dyDescent="0.25">
      <c r="A333" s="40">
        <v>3768</v>
      </c>
      <c r="B333" s="40" t="s">
        <v>23</v>
      </c>
      <c r="C333" s="16" t="s">
        <v>276</v>
      </c>
      <c r="D333" s="52" t="s">
        <v>1096</v>
      </c>
      <c r="E333" s="197">
        <v>133</v>
      </c>
      <c r="F333" s="54" t="s">
        <v>111</v>
      </c>
      <c r="G333" s="17">
        <f t="shared" si="34"/>
        <v>160.93</v>
      </c>
      <c r="H333" s="255">
        <v>0.21</v>
      </c>
      <c r="I333" s="46"/>
      <c r="J333" s="18">
        <v>6</v>
      </c>
      <c r="K333" s="46"/>
      <c r="L333" s="19">
        <f t="shared" si="25"/>
        <v>0</v>
      </c>
      <c r="M333" s="54" t="s">
        <v>111</v>
      </c>
      <c r="N333" s="19">
        <f t="shared" si="26"/>
        <v>0</v>
      </c>
      <c r="O333" s="19">
        <f t="shared" si="29"/>
        <v>160.93</v>
      </c>
      <c r="P333" s="53"/>
    </row>
    <row r="334" spans="1:16" x14ac:dyDescent="0.25">
      <c r="A334" s="40">
        <v>3770</v>
      </c>
      <c r="B334" s="40" t="s">
        <v>23</v>
      </c>
      <c r="C334" s="16" t="s">
        <v>277</v>
      </c>
      <c r="D334" s="52" t="s">
        <v>1097</v>
      </c>
      <c r="E334" s="197">
        <v>85.9</v>
      </c>
      <c r="F334" s="54" t="s">
        <v>111</v>
      </c>
      <c r="G334" s="17">
        <f t="shared" si="34"/>
        <v>103.93900000000001</v>
      </c>
      <c r="H334" s="255">
        <v>0.21</v>
      </c>
      <c r="I334" s="46"/>
      <c r="J334" s="18">
        <v>6</v>
      </c>
      <c r="K334" s="46"/>
      <c r="L334" s="19">
        <f t="shared" si="25"/>
        <v>0</v>
      </c>
      <c r="M334" s="54" t="s">
        <v>111</v>
      </c>
      <c r="N334" s="19">
        <f t="shared" si="26"/>
        <v>0</v>
      </c>
      <c r="O334" s="19">
        <f t="shared" si="29"/>
        <v>103.93900000000001</v>
      </c>
      <c r="P334" s="53"/>
    </row>
    <row r="335" spans="1:16" x14ac:dyDescent="0.25">
      <c r="A335" s="40">
        <v>3771</v>
      </c>
      <c r="B335" s="40" t="s">
        <v>23</v>
      </c>
      <c r="C335" s="16" t="s">
        <v>278</v>
      </c>
      <c r="D335" s="52" t="s">
        <v>1098</v>
      </c>
      <c r="E335" s="197">
        <v>35.299999999999997</v>
      </c>
      <c r="F335" s="54" t="s">
        <v>111</v>
      </c>
      <c r="G335" s="17">
        <f t="shared" si="34"/>
        <v>42.712999999999994</v>
      </c>
      <c r="H335" s="255">
        <v>0.21</v>
      </c>
      <c r="I335" s="46"/>
      <c r="J335" s="18">
        <v>12</v>
      </c>
      <c r="K335" s="46"/>
      <c r="L335" s="19">
        <f t="shared" si="25"/>
        <v>0</v>
      </c>
      <c r="M335" s="54" t="s">
        <v>111</v>
      </c>
      <c r="N335" s="19">
        <f t="shared" si="26"/>
        <v>0</v>
      </c>
      <c r="O335" s="19">
        <f t="shared" si="29"/>
        <v>42.712999999999994</v>
      </c>
      <c r="P335" s="53"/>
    </row>
    <row r="336" spans="1:16" x14ac:dyDescent="0.25">
      <c r="A336" s="40">
        <v>3772</v>
      </c>
      <c r="B336" s="40" t="s">
        <v>23</v>
      </c>
      <c r="C336" s="16" t="s">
        <v>2129</v>
      </c>
      <c r="D336" s="52">
        <v>4024967301303</v>
      </c>
      <c r="E336" s="197">
        <v>70.599999999999994</v>
      </c>
      <c r="F336" s="54" t="s">
        <v>111</v>
      </c>
      <c r="G336" s="17">
        <f t="shared" si="34"/>
        <v>85.425999999999988</v>
      </c>
      <c r="H336" s="255">
        <v>0.21</v>
      </c>
      <c r="I336" s="46"/>
      <c r="J336" s="18">
        <v>6</v>
      </c>
      <c r="K336" s="46"/>
      <c r="L336" s="19">
        <f t="shared" si="25"/>
        <v>0</v>
      </c>
      <c r="M336" s="54" t="s">
        <v>111</v>
      </c>
      <c r="N336" s="19">
        <f t="shared" si="26"/>
        <v>0</v>
      </c>
      <c r="O336" s="19">
        <f t="shared" si="29"/>
        <v>85.425999999999988</v>
      </c>
      <c r="P336" s="53"/>
    </row>
    <row r="337" spans="1:16" x14ac:dyDescent="0.25">
      <c r="A337" s="40">
        <v>3774</v>
      </c>
      <c r="B337" s="40" t="s">
        <v>23</v>
      </c>
      <c r="C337" s="16" t="s">
        <v>279</v>
      </c>
      <c r="D337" s="52" t="s">
        <v>1099</v>
      </c>
      <c r="E337" s="197">
        <v>70.599999999999994</v>
      </c>
      <c r="F337" s="54" t="s">
        <v>111</v>
      </c>
      <c r="G337" s="17">
        <f t="shared" si="34"/>
        <v>85.425999999999988</v>
      </c>
      <c r="H337" s="255">
        <v>0.21</v>
      </c>
      <c r="I337" s="46"/>
      <c r="J337" s="18">
        <v>6</v>
      </c>
      <c r="K337" s="46"/>
      <c r="L337" s="19">
        <f t="shared" si="25"/>
        <v>0</v>
      </c>
      <c r="M337" s="54" t="s">
        <v>111</v>
      </c>
      <c r="N337" s="19">
        <f t="shared" si="26"/>
        <v>0</v>
      </c>
      <c r="O337" s="19">
        <f t="shared" si="29"/>
        <v>85.425999999999988</v>
      </c>
      <c r="P337" s="53"/>
    </row>
    <row r="338" spans="1:16" x14ac:dyDescent="0.25">
      <c r="A338" s="40">
        <v>3778</v>
      </c>
      <c r="B338" s="40" t="s">
        <v>23</v>
      </c>
      <c r="C338" s="16" t="s">
        <v>2255</v>
      </c>
      <c r="D338" s="52">
        <v>8595578503395</v>
      </c>
      <c r="E338" s="197">
        <v>94</v>
      </c>
      <c r="F338" s="54" t="s">
        <v>111</v>
      </c>
      <c r="G338" s="17">
        <f t="shared" si="34"/>
        <v>113.74</v>
      </c>
      <c r="H338" s="255">
        <v>0.21</v>
      </c>
      <c r="I338" s="46"/>
      <c r="J338" s="18">
        <v>6</v>
      </c>
      <c r="K338" s="46"/>
      <c r="L338" s="19">
        <f t="shared" si="25"/>
        <v>0</v>
      </c>
      <c r="M338" s="54" t="s">
        <v>111</v>
      </c>
      <c r="N338" s="19">
        <f t="shared" si="26"/>
        <v>0</v>
      </c>
      <c r="O338" s="19">
        <f t="shared" si="29"/>
        <v>113.74</v>
      </c>
      <c r="P338" s="53" t="s">
        <v>2191</v>
      </c>
    </row>
    <row r="339" spans="1:16" x14ac:dyDescent="0.25">
      <c r="A339" s="40">
        <v>3779</v>
      </c>
      <c r="B339" s="40" t="s">
        <v>23</v>
      </c>
      <c r="C339" s="16" t="s">
        <v>2256</v>
      </c>
      <c r="D339" s="52">
        <v>8595578500585</v>
      </c>
      <c r="E339" s="197">
        <v>89</v>
      </c>
      <c r="F339" s="54" t="s">
        <v>111</v>
      </c>
      <c r="G339" s="17">
        <f t="shared" si="34"/>
        <v>107.69</v>
      </c>
      <c r="H339" s="255">
        <v>0.21</v>
      </c>
      <c r="I339" s="46"/>
      <c r="J339" s="18">
        <v>6</v>
      </c>
      <c r="K339" s="46"/>
      <c r="L339" s="19">
        <f t="shared" si="25"/>
        <v>0</v>
      </c>
      <c r="M339" s="54" t="s">
        <v>111</v>
      </c>
      <c r="N339" s="19">
        <f t="shared" si="26"/>
        <v>0</v>
      </c>
      <c r="O339" s="19">
        <f t="shared" si="29"/>
        <v>107.69</v>
      </c>
      <c r="P339" s="53" t="s">
        <v>2191</v>
      </c>
    </row>
    <row r="340" spans="1:16" x14ac:dyDescent="0.25">
      <c r="A340" s="40">
        <v>3780</v>
      </c>
      <c r="B340" s="40" t="s">
        <v>23</v>
      </c>
      <c r="C340" s="16" t="s">
        <v>2257</v>
      </c>
      <c r="D340" s="52">
        <v>8595578500103</v>
      </c>
      <c r="E340" s="197">
        <v>89</v>
      </c>
      <c r="F340" s="54" t="s">
        <v>111</v>
      </c>
      <c r="G340" s="17">
        <f t="shared" si="34"/>
        <v>107.69</v>
      </c>
      <c r="H340" s="255">
        <v>0.21</v>
      </c>
      <c r="I340" s="46"/>
      <c r="J340" s="18">
        <v>6</v>
      </c>
      <c r="K340" s="46"/>
      <c r="L340" s="19">
        <f t="shared" si="25"/>
        <v>0</v>
      </c>
      <c r="M340" s="54" t="s">
        <v>111</v>
      </c>
      <c r="N340" s="19">
        <f t="shared" si="26"/>
        <v>0</v>
      </c>
      <c r="O340" s="19">
        <f t="shared" si="29"/>
        <v>107.69</v>
      </c>
      <c r="P340" s="53" t="s">
        <v>2191</v>
      </c>
    </row>
    <row r="341" spans="1:16" x14ac:dyDescent="0.25">
      <c r="A341" s="40">
        <v>3782</v>
      </c>
      <c r="B341" s="40" t="s">
        <v>23</v>
      </c>
      <c r="C341" s="16" t="s">
        <v>1881</v>
      </c>
      <c r="D341" s="52">
        <v>4024967002484</v>
      </c>
      <c r="E341" s="197">
        <v>81</v>
      </c>
      <c r="F341" s="54" t="s">
        <v>111</v>
      </c>
      <c r="G341" s="17">
        <f t="shared" si="34"/>
        <v>98.009999999999991</v>
      </c>
      <c r="H341" s="255">
        <v>0.21</v>
      </c>
      <c r="I341" s="46"/>
      <c r="J341" s="18">
        <v>6</v>
      </c>
      <c r="K341" s="46"/>
      <c r="L341" s="19">
        <f t="shared" si="25"/>
        <v>0</v>
      </c>
      <c r="M341" s="54" t="s">
        <v>111</v>
      </c>
      <c r="N341" s="19">
        <f t="shared" si="26"/>
        <v>0</v>
      </c>
      <c r="O341" s="19">
        <f t="shared" si="29"/>
        <v>98.009999999999991</v>
      </c>
      <c r="P341" s="53"/>
    </row>
    <row r="342" spans="1:16" x14ac:dyDescent="0.25">
      <c r="A342" s="40">
        <v>3784</v>
      </c>
      <c r="B342" s="40" t="s">
        <v>23</v>
      </c>
      <c r="C342" s="16" t="s">
        <v>1882</v>
      </c>
      <c r="D342" s="52">
        <v>4024967200002</v>
      </c>
      <c r="E342" s="197">
        <v>80</v>
      </c>
      <c r="F342" s="54" t="s">
        <v>111</v>
      </c>
      <c r="G342" s="17">
        <f t="shared" si="34"/>
        <v>96.8</v>
      </c>
      <c r="H342" s="255">
        <v>0.21</v>
      </c>
      <c r="I342" s="46"/>
      <c r="J342" s="18">
        <v>6</v>
      </c>
      <c r="K342" s="46"/>
      <c r="L342" s="19">
        <f t="shared" si="25"/>
        <v>0</v>
      </c>
      <c r="M342" s="54" t="s">
        <v>111</v>
      </c>
      <c r="N342" s="19">
        <f t="shared" si="26"/>
        <v>0</v>
      </c>
      <c r="O342" s="19">
        <f t="shared" si="29"/>
        <v>96.8</v>
      </c>
      <c r="P342" s="53"/>
    </row>
    <row r="343" spans="1:16" x14ac:dyDescent="0.25">
      <c r="A343" s="40">
        <v>3786</v>
      </c>
      <c r="B343" s="40" t="s">
        <v>23</v>
      </c>
      <c r="C343" s="16" t="s">
        <v>280</v>
      </c>
      <c r="D343" s="52" t="s">
        <v>1100</v>
      </c>
      <c r="E343" s="197">
        <v>109.2</v>
      </c>
      <c r="F343" s="54" t="s">
        <v>111</v>
      </c>
      <c r="G343" s="17">
        <f t="shared" si="34"/>
        <v>132.13200000000001</v>
      </c>
      <c r="H343" s="255">
        <v>0.21</v>
      </c>
      <c r="I343" s="46"/>
      <c r="J343" s="18">
        <v>6</v>
      </c>
      <c r="K343" s="46"/>
      <c r="L343" s="19">
        <f t="shared" si="25"/>
        <v>0</v>
      </c>
      <c r="M343" s="54" t="s">
        <v>111</v>
      </c>
      <c r="N343" s="19">
        <f t="shared" si="26"/>
        <v>0</v>
      </c>
      <c r="O343" s="19">
        <f t="shared" si="29"/>
        <v>132.13200000000001</v>
      </c>
      <c r="P343" s="53"/>
    </row>
    <row r="344" spans="1:16" x14ac:dyDescent="0.25">
      <c r="A344" s="40">
        <v>3790</v>
      </c>
      <c r="B344" s="40" t="s">
        <v>23</v>
      </c>
      <c r="C344" s="16" t="s">
        <v>281</v>
      </c>
      <c r="D344" s="52" t="s">
        <v>1101</v>
      </c>
      <c r="E344" s="197">
        <v>133</v>
      </c>
      <c r="F344" s="54" t="s">
        <v>111</v>
      </c>
      <c r="G344" s="17">
        <f t="shared" si="34"/>
        <v>160.93</v>
      </c>
      <c r="H344" s="255">
        <v>0.21</v>
      </c>
      <c r="I344" s="46"/>
      <c r="J344" s="18">
        <v>6</v>
      </c>
      <c r="K344" s="46"/>
      <c r="L344" s="19">
        <f t="shared" si="25"/>
        <v>0</v>
      </c>
      <c r="M344" s="54" t="s">
        <v>111</v>
      </c>
      <c r="N344" s="19">
        <f t="shared" si="26"/>
        <v>0</v>
      </c>
      <c r="O344" s="19">
        <f t="shared" si="29"/>
        <v>160.93</v>
      </c>
      <c r="P344" s="53"/>
    </row>
    <row r="345" spans="1:16" x14ac:dyDescent="0.25">
      <c r="A345" s="40">
        <v>3792</v>
      </c>
      <c r="B345" s="40" t="s">
        <v>23</v>
      </c>
      <c r="C345" s="16" t="s">
        <v>282</v>
      </c>
      <c r="D345" s="52" t="s">
        <v>1102</v>
      </c>
      <c r="E345" s="197">
        <v>112</v>
      </c>
      <c r="F345" s="54" t="s">
        <v>111</v>
      </c>
      <c r="G345" s="17">
        <f t="shared" si="34"/>
        <v>135.51999999999998</v>
      </c>
      <c r="H345" s="255">
        <v>0.21</v>
      </c>
      <c r="I345" s="46"/>
      <c r="J345" s="18">
        <v>6</v>
      </c>
      <c r="K345" s="46"/>
      <c r="L345" s="19">
        <f t="shared" si="25"/>
        <v>0</v>
      </c>
      <c r="M345" s="54" t="s">
        <v>111</v>
      </c>
      <c r="N345" s="19">
        <f t="shared" si="26"/>
        <v>0</v>
      </c>
      <c r="O345" s="19">
        <f t="shared" si="29"/>
        <v>135.51999999999998</v>
      </c>
      <c r="P345" s="53"/>
    </row>
    <row r="346" spans="1:16" x14ac:dyDescent="0.25">
      <c r="A346" s="40">
        <v>3794</v>
      </c>
      <c r="B346" s="40" t="s">
        <v>23</v>
      </c>
      <c r="C346" s="16" t="s">
        <v>2130</v>
      </c>
      <c r="D346" s="52">
        <v>8594204501002</v>
      </c>
      <c r="E346" s="197">
        <v>152</v>
      </c>
      <c r="F346" s="54" t="s">
        <v>111</v>
      </c>
      <c r="G346" s="17">
        <f t="shared" si="34"/>
        <v>183.92</v>
      </c>
      <c r="H346" s="255">
        <v>0.21</v>
      </c>
      <c r="I346" s="46"/>
      <c r="J346" s="18">
        <v>6</v>
      </c>
      <c r="K346" s="46"/>
      <c r="L346" s="19">
        <f t="shared" ref="L346:L416" si="35">PRODUCT(E346,SUM(I346,PRODUCT(ABS(K346),J346)))</f>
        <v>0</v>
      </c>
      <c r="M346" s="54" t="s">
        <v>111</v>
      </c>
      <c r="N346" s="19">
        <f t="shared" si="26"/>
        <v>0</v>
      </c>
      <c r="O346" s="19">
        <f t="shared" si="29"/>
        <v>183.92</v>
      </c>
      <c r="P346" s="53"/>
    </row>
    <row r="347" spans="1:16" x14ac:dyDescent="0.25">
      <c r="A347" s="40">
        <v>3796</v>
      </c>
      <c r="B347" s="40" t="s">
        <v>23</v>
      </c>
      <c r="C347" s="16" t="s">
        <v>2086</v>
      </c>
      <c r="D347" s="52">
        <v>8437007370171</v>
      </c>
      <c r="E347" s="197">
        <v>66</v>
      </c>
      <c r="F347" s="54" t="s">
        <v>111</v>
      </c>
      <c r="G347" s="17">
        <f t="shared" si="34"/>
        <v>79.86</v>
      </c>
      <c r="H347" s="255">
        <v>0.21</v>
      </c>
      <c r="I347" s="46"/>
      <c r="J347" s="18">
        <v>6</v>
      </c>
      <c r="K347" s="46"/>
      <c r="L347" s="19">
        <f t="shared" si="35"/>
        <v>0</v>
      </c>
      <c r="M347" s="54" t="s">
        <v>111</v>
      </c>
      <c r="N347" s="19">
        <f t="shared" si="26"/>
        <v>0</v>
      </c>
      <c r="O347" s="19">
        <f t="shared" si="29"/>
        <v>79.86</v>
      </c>
      <c r="P347" s="53"/>
    </row>
    <row r="348" spans="1:16" x14ac:dyDescent="0.25">
      <c r="A348" s="40">
        <v>3798</v>
      </c>
      <c r="B348" s="40" t="s">
        <v>23</v>
      </c>
      <c r="C348" s="16" t="s">
        <v>2175</v>
      </c>
      <c r="D348" s="52">
        <v>8594204501187</v>
      </c>
      <c r="E348" s="197">
        <v>159</v>
      </c>
      <c r="F348" s="54" t="s">
        <v>111</v>
      </c>
      <c r="G348" s="17">
        <f t="shared" si="34"/>
        <v>192.39</v>
      </c>
      <c r="H348" s="255">
        <v>0.21</v>
      </c>
      <c r="I348" s="46"/>
      <c r="J348" s="18">
        <v>6</v>
      </c>
      <c r="K348" s="46"/>
      <c r="L348" s="19">
        <f t="shared" si="35"/>
        <v>0</v>
      </c>
      <c r="M348" s="54" t="s">
        <v>111</v>
      </c>
      <c r="N348" s="19">
        <f t="shared" si="26"/>
        <v>0</v>
      </c>
      <c r="O348" s="19">
        <f t="shared" si="29"/>
        <v>192.39</v>
      </c>
      <c r="P348" s="53"/>
    </row>
    <row r="349" spans="1:16" x14ac:dyDescent="0.25">
      <c r="A349" s="40">
        <v>3800</v>
      </c>
      <c r="B349" s="40" t="s">
        <v>23</v>
      </c>
      <c r="C349" s="16" t="s">
        <v>283</v>
      </c>
      <c r="D349" s="52" t="s">
        <v>1103</v>
      </c>
      <c r="E349" s="197">
        <v>84</v>
      </c>
      <c r="F349" s="54" t="s">
        <v>111</v>
      </c>
      <c r="G349" s="17">
        <f t="shared" si="34"/>
        <v>101.64</v>
      </c>
      <c r="H349" s="255">
        <v>0.21</v>
      </c>
      <c r="I349" s="46"/>
      <c r="J349" s="18">
        <v>6</v>
      </c>
      <c r="K349" s="46"/>
      <c r="L349" s="19">
        <f t="shared" si="35"/>
        <v>0</v>
      </c>
      <c r="M349" s="54" t="s">
        <v>111</v>
      </c>
      <c r="N349" s="19">
        <f t="shared" si="26"/>
        <v>0</v>
      </c>
      <c r="O349" s="19">
        <f t="shared" si="29"/>
        <v>101.64</v>
      </c>
      <c r="P349" s="53"/>
    </row>
    <row r="350" spans="1:16" x14ac:dyDescent="0.25">
      <c r="A350" s="40">
        <v>3809</v>
      </c>
      <c r="B350" s="40" t="s">
        <v>23</v>
      </c>
      <c r="C350" s="16" t="s">
        <v>284</v>
      </c>
      <c r="D350" s="52" t="s">
        <v>1104</v>
      </c>
      <c r="E350" s="197">
        <v>35.299999999999997</v>
      </c>
      <c r="F350" s="54" t="s">
        <v>111</v>
      </c>
      <c r="G350" s="17">
        <f t="shared" si="34"/>
        <v>42.712999999999994</v>
      </c>
      <c r="H350" s="255">
        <v>0.21</v>
      </c>
      <c r="I350" s="46"/>
      <c r="J350" s="18">
        <v>12</v>
      </c>
      <c r="K350" s="46"/>
      <c r="L350" s="19">
        <f t="shared" si="35"/>
        <v>0</v>
      </c>
      <c r="M350" s="54" t="s">
        <v>111</v>
      </c>
      <c r="N350" s="19">
        <f t="shared" si="26"/>
        <v>0</v>
      </c>
      <c r="O350" s="19">
        <f t="shared" si="29"/>
        <v>42.712999999999994</v>
      </c>
      <c r="P350" s="53"/>
    </row>
    <row r="351" spans="1:16" x14ac:dyDescent="0.25">
      <c r="A351" s="40">
        <v>3810</v>
      </c>
      <c r="B351" s="40" t="s">
        <v>23</v>
      </c>
      <c r="C351" s="16" t="s">
        <v>2258</v>
      </c>
      <c r="D351" s="52">
        <v>4024967301334</v>
      </c>
      <c r="E351" s="197">
        <v>70.599999999999994</v>
      </c>
      <c r="F351" s="54" t="s">
        <v>111</v>
      </c>
      <c r="G351" s="17">
        <f t="shared" si="34"/>
        <v>85.425999999999988</v>
      </c>
      <c r="H351" s="255">
        <v>0.21</v>
      </c>
      <c r="I351" s="46"/>
      <c r="J351" s="18">
        <v>6</v>
      </c>
      <c r="K351" s="46"/>
      <c r="L351" s="19">
        <f t="shared" si="35"/>
        <v>0</v>
      </c>
      <c r="M351" s="54" t="s">
        <v>111</v>
      </c>
      <c r="N351" s="19">
        <f t="shared" si="26"/>
        <v>0</v>
      </c>
      <c r="O351" s="19">
        <f t="shared" si="29"/>
        <v>85.425999999999988</v>
      </c>
      <c r="P351" s="53"/>
    </row>
    <row r="352" spans="1:16" x14ac:dyDescent="0.25">
      <c r="A352" s="40">
        <v>3813</v>
      </c>
      <c r="B352" s="40" t="s">
        <v>23</v>
      </c>
      <c r="C352" s="16" t="s">
        <v>2259</v>
      </c>
      <c r="D352" s="52">
        <v>8595578500028</v>
      </c>
      <c r="E352" s="197">
        <v>89</v>
      </c>
      <c r="F352" s="54" t="s">
        <v>111</v>
      </c>
      <c r="G352" s="17">
        <f t="shared" si="34"/>
        <v>107.69</v>
      </c>
      <c r="H352" s="255">
        <v>0.21</v>
      </c>
      <c r="I352" s="46"/>
      <c r="J352" s="18">
        <v>6</v>
      </c>
      <c r="K352" s="46"/>
      <c r="L352" s="19">
        <f t="shared" si="35"/>
        <v>0</v>
      </c>
      <c r="M352" s="54" t="s">
        <v>111</v>
      </c>
      <c r="N352" s="19">
        <f t="shared" si="26"/>
        <v>0</v>
      </c>
      <c r="O352" s="19">
        <f t="shared" si="29"/>
        <v>107.69</v>
      </c>
      <c r="P352" s="53" t="s">
        <v>2191</v>
      </c>
    </row>
    <row r="353" spans="1:16" x14ac:dyDescent="0.25">
      <c r="A353" s="40">
        <v>3814</v>
      </c>
      <c r="B353" s="40" t="s">
        <v>23</v>
      </c>
      <c r="C353" s="16" t="s">
        <v>2260</v>
      </c>
      <c r="D353" s="52">
        <v>8595578500066</v>
      </c>
      <c r="E353" s="197">
        <v>89</v>
      </c>
      <c r="F353" s="54" t="s">
        <v>111</v>
      </c>
      <c r="G353" s="17">
        <f t="shared" si="34"/>
        <v>107.69</v>
      </c>
      <c r="H353" s="255">
        <v>0.21</v>
      </c>
      <c r="I353" s="46"/>
      <c r="J353" s="18">
        <v>6</v>
      </c>
      <c r="K353" s="46"/>
      <c r="L353" s="19">
        <f t="shared" si="35"/>
        <v>0</v>
      </c>
      <c r="M353" s="54" t="s">
        <v>111</v>
      </c>
      <c r="N353" s="19">
        <f t="shared" si="26"/>
        <v>0</v>
      </c>
      <c r="O353" s="19">
        <f t="shared" si="29"/>
        <v>107.69</v>
      </c>
      <c r="P353" s="53" t="s">
        <v>2191</v>
      </c>
    </row>
    <row r="354" spans="1:16" x14ac:dyDescent="0.25">
      <c r="A354" s="40">
        <v>3815</v>
      </c>
      <c r="B354" s="40" t="s">
        <v>23</v>
      </c>
      <c r="C354" s="16" t="s">
        <v>2261</v>
      </c>
      <c r="D354" s="52">
        <v>8595578503715</v>
      </c>
      <c r="E354" s="197">
        <v>112.5</v>
      </c>
      <c r="F354" s="54" t="s">
        <v>111</v>
      </c>
      <c r="G354" s="17">
        <f t="shared" si="34"/>
        <v>136.125</v>
      </c>
      <c r="H354" s="255">
        <v>0.21</v>
      </c>
      <c r="I354" s="46"/>
      <c r="J354" s="18">
        <v>6</v>
      </c>
      <c r="K354" s="46"/>
      <c r="L354" s="19">
        <f t="shared" si="35"/>
        <v>0</v>
      </c>
      <c r="M354" s="54" t="s">
        <v>111</v>
      </c>
      <c r="N354" s="19">
        <f t="shared" si="26"/>
        <v>0</v>
      </c>
      <c r="O354" s="19">
        <f t="shared" si="29"/>
        <v>136.125</v>
      </c>
      <c r="P354" s="53" t="s">
        <v>2191</v>
      </c>
    </row>
    <row r="355" spans="1:16" x14ac:dyDescent="0.25">
      <c r="A355" s="40">
        <v>3816</v>
      </c>
      <c r="B355" s="40" t="s">
        <v>23</v>
      </c>
      <c r="C355" s="16" t="s">
        <v>2262</v>
      </c>
      <c r="D355" s="52">
        <v>8595578500059</v>
      </c>
      <c r="E355" s="197">
        <v>93</v>
      </c>
      <c r="F355" s="54" t="s">
        <v>111</v>
      </c>
      <c r="G355" s="17">
        <f t="shared" si="34"/>
        <v>112.53</v>
      </c>
      <c r="H355" s="255">
        <v>0.21</v>
      </c>
      <c r="I355" s="46"/>
      <c r="J355" s="18">
        <v>6</v>
      </c>
      <c r="K355" s="46"/>
      <c r="L355" s="19">
        <f t="shared" si="35"/>
        <v>0</v>
      </c>
      <c r="M355" s="54" t="s">
        <v>111</v>
      </c>
      <c r="N355" s="19">
        <f t="shared" si="26"/>
        <v>0</v>
      </c>
      <c r="O355" s="19">
        <f t="shared" si="29"/>
        <v>112.53</v>
      </c>
      <c r="P355" s="53" t="s">
        <v>2191</v>
      </c>
    </row>
    <row r="356" spans="1:16" x14ac:dyDescent="0.25">
      <c r="A356" s="40">
        <v>3817</v>
      </c>
      <c r="B356" s="40" t="s">
        <v>23</v>
      </c>
      <c r="C356" s="16" t="s">
        <v>2264</v>
      </c>
      <c r="D356" s="52">
        <v>8595578503654</v>
      </c>
      <c r="E356" s="197">
        <v>112.5</v>
      </c>
      <c r="F356" s="54" t="s">
        <v>111</v>
      </c>
      <c r="G356" s="17">
        <f t="shared" si="34"/>
        <v>136.125</v>
      </c>
      <c r="H356" s="255"/>
      <c r="I356" s="46"/>
      <c r="J356" s="18">
        <v>6</v>
      </c>
      <c r="K356" s="46"/>
      <c r="L356" s="19">
        <f t="shared" si="35"/>
        <v>0</v>
      </c>
      <c r="M356" s="54" t="s">
        <v>111</v>
      </c>
      <c r="N356" s="19">
        <f t="shared" si="26"/>
        <v>0</v>
      </c>
      <c r="O356" s="19">
        <f t="shared" si="29"/>
        <v>136.125</v>
      </c>
      <c r="P356" s="53" t="s">
        <v>2191</v>
      </c>
    </row>
    <row r="357" spans="1:16" x14ac:dyDescent="0.25">
      <c r="A357" s="40">
        <v>3820</v>
      </c>
      <c r="B357" s="40" t="s">
        <v>23</v>
      </c>
      <c r="C357" s="16" t="s">
        <v>285</v>
      </c>
      <c r="D357" s="52" t="s">
        <v>1105</v>
      </c>
      <c r="E357" s="197">
        <v>133</v>
      </c>
      <c r="F357" s="54" t="s">
        <v>111</v>
      </c>
      <c r="G357" s="17">
        <f t="shared" si="34"/>
        <v>160.93</v>
      </c>
      <c r="H357" s="255">
        <v>0.21</v>
      </c>
      <c r="I357" s="46"/>
      <c r="J357" s="18">
        <v>6</v>
      </c>
      <c r="K357" s="46"/>
      <c r="L357" s="19">
        <f t="shared" si="35"/>
        <v>0</v>
      </c>
      <c r="M357" s="54" t="s">
        <v>111</v>
      </c>
      <c r="N357" s="19">
        <f t="shared" si="26"/>
        <v>0</v>
      </c>
      <c r="O357" s="19">
        <f t="shared" si="29"/>
        <v>160.93</v>
      </c>
      <c r="P357" s="53"/>
    </row>
    <row r="358" spans="1:16" x14ac:dyDescent="0.25">
      <c r="A358" s="40">
        <v>3822</v>
      </c>
      <c r="B358" s="40" t="s">
        <v>23</v>
      </c>
      <c r="C358" s="16" t="s">
        <v>286</v>
      </c>
      <c r="D358" s="52" t="s">
        <v>1106</v>
      </c>
      <c r="E358" s="197">
        <v>127.3</v>
      </c>
      <c r="F358" s="54" t="s">
        <v>111</v>
      </c>
      <c r="G358" s="17">
        <f t="shared" si="34"/>
        <v>154.03299999999999</v>
      </c>
      <c r="H358" s="255">
        <v>0.21</v>
      </c>
      <c r="I358" s="46"/>
      <c r="J358" s="18">
        <v>6</v>
      </c>
      <c r="K358" s="46"/>
      <c r="L358" s="19">
        <f t="shared" si="35"/>
        <v>0</v>
      </c>
      <c r="M358" s="54" t="s">
        <v>111</v>
      </c>
      <c r="N358" s="19">
        <f t="shared" si="26"/>
        <v>0</v>
      </c>
      <c r="O358" s="19">
        <f t="shared" si="29"/>
        <v>154.03299999999999</v>
      </c>
      <c r="P358" s="53"/>
    </row>
    <row r="359" spans="1:16" x14ac:dyDescent="0.25">
      <c r="A359" s="40">
        <v>3824</v>
      </c>
      <c r="B359" s="40" t="s">
        <v>23</v>
      </c>
      <c r="C359" s="16" t="s">
        <v>287</v>
      </c>
      <c r="D359" s="52" t="s">
        <v>1107</v>
      </c>
      <c r="E359" s="197">
        <v>109.2</v>
      </c>
      <c r="F359" s="54" t="s">
        <v>111</v>
      </c>
      <c r="G359" s="17">
        <f t="shared" si="34"/>
        <v>132.13200000000001</v>
      </c>
      <c r="H359" s="255">
        <v>0.21</v>
      </c>
      <c r="I359" s="46"/>
      <c r="J359" s="18">
        <v>6</v>
      </c>
      <c r="K359" s="46"/>
      <c r="L359" s="19">
        <f t="shared" si="35"/>
        <v>0</v>
      </c>
      <c r="M359" s="54" t="s">
        <v>111</v>
      </c>
      <c r="N359" s="19">
        <f t="shared" si="26"/>
        <v>0</v>
      </c>
      <c r="O359" s="19">
        <f t="shared" si="29"/>
        <v>132.13200000000001</v>
      </c>
      <c r="P359" s="53"/>
    </row>
    <row r="360" spans="1:16" x14ac:dyDescent="0.25">
      <c r="A360" s="40">
        <v>3826</v>
      </c>
      <c r="B360" s="40" t="s">
        <v>23</v>
      </c>
      <c r="C360" s="16" t="s">
        <v>1883</v>
      </c>
      <c r="D360" s="52">
        <v>4024967002491</v>
      </c>
      <c r="E360" s="197">
        <v>81</v>
      </c>
      <c r="F360" s="54" t="s">
        <v>111</v>
      </c>
      <c r="G360" s="17">
        <f t="shared" si="34"/>
        <v>98.009999999999991</v>
      </c>
      <c r="H360" s="255">
        <v>0.21</v>
      </c>
      <c r="I360" s="46"/>
      <c r="J360" s="18">
        <v>6</v>
      </c>
      <c r="K360" s="46"/>
      <c r="L360" s="19">
        <f t="shared" si="35"/>
        <v>0</v>
      </c>
      <c r="M360" s="54" t="s">
        <v>111</v>
      </c>
      <c r="N360" s="19">
        <f t="shared" si="26"/>
        <v>0</v>
      </c>
      <c r="O360" s="19">
        <f t="shared" si="29"/>
        <v>98.009999999999991</v>
      </c>
      <c r="P360" s="53"/>
    </row>
    <row r="361" spans="1:16" x14ac:dyDescent="0.25">
      <c r="A361" s="40">
        <v>3830</v>
      </c>
      <c r="B361" s="40" t="s">
        <v>23</v>
      </c>
      <c r="C361" s="16" t="s">
        <v>288</v>
      </c>
      <c r="D361" s="52" t="s">
        <v>1108</v>
      </c>
      <c r="E361" s="197">
        <v>138</v>
      </c>
      <c r="F361" s="54" t="s">
        <v>111</v>
      </c>
      <c r="G361" s="17">
        <f t="shared" si="34"/>
        <v>166.98</v>
      </c>
      <c r="H361" s="255">
        <v>0.21</v>
      </c>
      <c r="I361" s="46"/>
      <c r="J361" s="18">
        <v>6</v>
      </c>
      <c r="K361" s="46"/>
      <c r="L361" s="19">
        <f t="shared" si="35"/>
        <v>0</v>
      </c>
      <c r="M361" s="54" t="s">
        <v>111</v>
      </c>
      <c r="N361" s="19">
        <f t="shared" si="26"/>
        <v>0</v>
      </c>
      <c r="O361" s="19">
        <f t="shared" si="29"/>
        <v>166.98</v>
      </c>
      <c r="P361" s="53"/>
    </row>
    <row r="362" spans="1:16" x14ac:dyDescent="0.25">
      <c r="A362" s="40">
        <v>3832</v>
      </c>
      <c r="B362" s="40" t="s">
        <v>23</v>
      </c>
      <c r="C362" s="16" t="s">
        <v>2131</v>
      </c>
      <c r="D362" s="52">
        <v>8594204500968</v>
      </c>
      <c r="E362" s="197">
        <v>138</v>
      </c>
      <c r="F362" s="54" t="s">
        <v>111</v>
      </c>
      <c r="G362" s="17">
        <f t="shared" si="34"/>
        <v>166.98</v>
      </c>
      <c r="H362" s="255">
        <v>0.21</v>
      </c>
      <c r="I362" s="46"/>
      <c r="J362" s="18">
        <v>6</v>
      </c>
      <c r="K362" s="46"/>
      <c r="L362" s="19">
        <f t="shared" si="35"/>
        <v>0</v>
      </c>
      <c r="M362" s="54" t="s">
        <v>111</v>
      </c>
      <c r="N362" s="19">
        <f t="shared" si="26"/>
        <v>0</v>
      </c>
      <c r="O362" s="19">
        <f t="shared" si="29"/>
        <v>166.98</v>
      </c>
      <c r="P362" s="53"/>
    </row>
    <row r="363" spans="1:16" x14ac:dyDescent="0.25">
      <c r="A363" s="40">
        <v>3834</v>
      </c>
      <c r="B363" s="40" t="s">
        <v>23</v>
      </c>
      <c r="C363" s="16" t="s">
        <v>289</v>
      </c>
      <c r="D363" s="52">
        <v>8594204500494</v>
      </c>
      <c r="E363" s="197">
        <v>159</v>
      </c>
      <c r="F363" s="54" t="s">
        <v>111</v>
      </c>
      <c r="G363" s="17">
        <f t="shared" si="34"/>
        <v>192.39</v>
      </c>
      <c r="H363" s="255">
        <v>0.21</v>
      </c>
      <c r="I363" s="46"/>
      <c r="J363" s="18">
        <v>6</v>
      </c>
      <c r="K363" s="46"/>
      <c r="L363" s="19">
        <f t="shared" si="35"/>
        <v>0</v>
      </c>
      <c r="M363" s="54" t="s">
        <v>111</v>
      </c>
      <c r="N363" s="19">
        <f t="shared" si="26"/>
        <v>0</v>
      </c>
      <c r="O363" s="19">
        <f t="shared" si="29"/>
        <v>192.39</v>
      </c>
      <c r="P363" s="53"/>
    </row>
    <row r="364" spans="1:16" x14ac:dyDescent="0.25">
      <c r="A364" s="40">
        <v>3850</v>
      </c>
      <c r="B364" s="40" t="s">
        <v>23</v>
      </c>
      <c r="C364" s="16" t="s">
        <v>290</v>
      </c>
      <c r="D364" s="52">
        <v>6009679894327</v>
      </c>
      <c r="E364" s="197">
        <v>133</v>
      </c>
      <c r="F364" s="54" t="s">
        <v>111</v>
      </c>
      <c r="G364" s="17">
        <f t="shared" si="34"/>
        <v>160.93</v>
      </c>
      <c r="H364" s="255">
        <v>0.21</v>
      </c>
      <c r="I364" s="46"/>
      <c r="J364" s="18">
        <v>6</v>
      </c>
      <c r="K364" s="46"/>
      <c r="L364" s="19">
        <f t="shared" si="35"/>
        <v>0</v>
      </c>
      <c r="M364" s="54" t="s">
        <v>111</v>
      </c>
      <c r="N364" s="19">
        <f t="shared" si="26"/>
        <v>0</v>
      </c>
      <c r="O364" s="19">
        <f t="shared" si="29"/>
        <v>160.93</v>
      </c>
      <c r="P364" s="53"/>
    </row>
    <row r="365" spans="1:16" x14ac:dyDescent="0.25">
      <c r="A365" s="40">
        <v>3860</v>
      </c>
      <c r="B365" s="40" t="s">
        <v>23</v>
      </c>
      <c r="C365" s="16" t="s">
        <v>2051</v>
      </c>
      <c r="D365" s="52">
        <v>4024967301327</v>
      </c>
      <c r="E365" s="197">
        <v>70.599999999999994</v>
      </c>
      <c r="F365" s="54" t="s">
        <v>111</v>
      </c>
      <c r="G365" s="17">
        <f t="shared" si="34"/>
        <v>85.425999999999988</v>
      </c>
      <c r="H365" s="255">
        <v>0.21</v>
      </c>
      <c r="I365" s="46"/>
      <c r="J365" s="18">
        <v>6</v>
      </c>
      <c r="K365" s="46"/>
      <c r="L365" s="19">
        <f t="shared" si="35"/>
        <v>0</v>
      </c>
      <c r="M365" s="54" t="s">
        <v>111</v>
      </c>
      <c r="N365" s="19">
        <f t="shared" si="26"/>
        <v>0</v>
      </c>
      <c r="O365" s="19">
        <f t="shared" si="29"/>
        <v>85.425999999999988</v>
      </c>
      <c r="P365" s="53"/>
    </row>
    <row r="366" spans="1:16" x14ac:dyDescent="0.25">
      <c r="A366" s="40">
        <v>3864</v>
      </c>
      <c r="B366" s="40" t="s">
        <v>23</v>
      </c>
      <c r="C366" s="16" t="s">
        <v>2263</v>
      </c>
      <c r="D366" s="52">
        <v>8595578500684</v>
      </c>
      <c r="E366" s="197">
        <v>80</v>
      </c>
      <c r="F366" s="54" t="s">
        <v>111</v>
      </c>
      <c r="G366" s="17">
        <f t="shared" si="34"/>
        <v>96.8</v>
      </c>
      <c r="H366" s="255">
        <v>0.21</v>
      </c>
      <c r="I366" s="46"/>
      <c r="J366" s="18">
        <v>6</v>
      </c>
      <c r="K366" s="46"/>
      <c r="L366" s="19">
        <f t="shared" si="35"/>
        <v>0</v>
      </c>
      <c r="M366" s="54" t="s">
        <v>111</v>
      </c>
      <c r="N366" s="19">
        <f t="shared" si="26"/>
        <v>0</v>
      </c>
      <c r="O366" s="19">
        <f t="shared" si="29"/>
        <v>96.8</v>
      </c>
      <c r="P366" s="53" t="s">
        <v>2191</v>
      </c>
    </row>
    <row r="367" spans="1:16" x14ac:dyDescent="0.25">
      <c r="A367" s="40">
        <v>3867</v>
      </c>
      <c r="B367" s="40" t="s">
        <v>23</v>
      </c>
      <c r="C367" s="16" t="s">
        <v>291</v>
      </c>
      <c r="D367" s="52" t="s">
        <v>1109</v>
      </c>
      <c r="E367" s="197">
        <v>145</v>
      </c>
      <c r="F367" s="54" t="s">
        <v>111</v>
      </c>
      <c r="G367" s="17">
        <f t="shared" si="34"/>
        <v>175.45</v>
      </c>
      <c r="H367" s="255">
        <v>0.21</v>
      </c>
      <c r="I367" s="46"/>
      <c r="J367" s="18">
        <v>6</v>
      </c>
      <c r="K367" s="46"/>
      <c r="L367" s="19">
        <f t="shared" si="35"/>
        <v>0</v>
      </c>
      <c r="M367" s="54" t="s">
        <v>111</v>
      </c>
      <c r="N367" s="19">
        <f t="shared" si="26"/>
        <v>0</v>
      </c>
      <c r="O367" s="19">
        <f t="shared" si="29"/>
        <v>175.45</v>
      </c>
      <c r="P367" s="53"/>
    </row>
    <row r="368" spans="1:16" x14ac:dyDescent="0.25">
      <c r="A368" s="40">
        <v>3870</v>
      </c>
      <c r="B368" s="40" t="s">
        <v>23</v>
      </c>
      <c r="C368" s="16" t="s">
        <v>292</v>
      </c>
      <c r="D368" s="52" t="s">
        <v>1110</v>
      </c>
      <c r="E368" s="197">
        <v>109.2</v>
      </c>
      <c r="F368" s="54" t="s">
        <v>111</v>
      </c>
      <c r="G368" s="17">
        <f t="shared" si="34"/>
        <v>132.13200000000001</v>
      </c>
      <c r="H368" s="255">
        <v>0.21</v>
      </c>
      <c r="I368" s="46"/>
      <c r="J368" s="18">
        <v>6</v>
      </c>
      <c r="K368" s="46"/>
      <c r="L368" s="19">
        <f t="shared" si="35"/>
        <v>0</v>
      </c>
      <c r="M368" s="54" t="s">
        <v>111</v>
      </c>
      <c r="N368" s="19">
        <f t="shared" si="26"/>
        <v>0</v>
      </c>
      <c r="O368" s="19">
        <f t="shared" si="29"/>
        <v>132.13200000000001</v>
      </c>
      <c r="P368" s="53"/>
    </row>
    <row r="369" spans="1:16" x14ac:dyDescent="0.25">
      <c r="A369" s="40">
        <v>3880</v>
      </c>
      <c r="B369" s="40" t="s">
        <v>23</v>
      </c>
      <c r="C369" s="16" t="s">
        <v>2137</v>
      </c>
      <c r="D369" s="52">
        <v>8052740493545</v>
      </c>
      <c r="E369" s="197">
        <v>84</v>
      </c>
      <c r="F369" s="54" t="s">
        <v>111</v>
      </c>
      <c r="G369" s="17">
        <f t="shared" si="34"/>
        <v>101.64</v>
      </c>
      <c r="H369" s="255">
        <v>0.21</v>
      </c>
      <c r="I369" s="46"/>
      <c r="J369" s="18">
        <v>6</v>
      </c>
      <c r="K369" s="46"/>
      <c r="L369" s="19">
        <f t="shared" si="35"/>
        <v>0</v>
      </c>
      <c r="M369" s="54" t="s">
        <v>111</v>
      </c>
      <c r="N369" s="19">
        <f t="shared" si="26"/>
        <v>0</v>
      </c>
      <c r="O369" s="19">
        <f t="shared" si="29"/>
        <v>101.64</v>
      </c>
      <c r="P369" s="53"/>
    </row>
    <row r="370" spans="1:16" x14ac:dyDescent="0.25">
      <c r="A370" s="40">
        <v>3882</v>
      </c>
      <c r="B370" s="40" t="s">
        <v>23</v>
      </c>
      <c r="C370" s="16" t="s">
        <v>2138</v>
      </c>
      <c r="D370" s="52">
        <v>8052740499820</v>
      </c>
      <c r="E370" s="197">
        <v>169</v>
      </c>
      <c r="F370" s="54" t="s">
        <v>111</v>
      </c>
      <c r="G370" s="17">
        <f t="shared" si="34"/>
        <v>204.48999999999998</v>
      </c>
      <c r="H370" s="255">
        <v>0.21</v>
      </c>
      <c r="I370" s="46"/>
      <c r="J370" s="18">
        <v>6</v>
      </c>
      <c r="K370" s="46"/>
      <c r="L370" s="19">
        <f t="shared" si="35"/>
        <v>0</v>
      </c>
      <c r="M370" s="54" t="s">
        <v>111</v>
      </c>
      <c r="N370" s="19">
        <f t="shared" si="26"/>
        <v>0</v>
      </c>
      <c r="O370" s="19">
        <f t="shared" si="29"/>
        <v>204.48999999999998</v>
      </c>
      <c r="P370" s="53"/>
    </row>
    <row r="371" spans="1:16" x14ac:dyDescent="0.25">
      <c r="A371" s="40">
        <v>3885</v>
      </c>
      <c r="B371" s="40" t="s">
        <v>23</v>
      </c>
      <c r="C371" s="267" t="s">
        <v>2265</v>
      </c>
      <c r="D371" s="52">
        <v>8595578503623</v>
      </c>
      <c r="E371" s="197">
        <v>43.5</v>
      </c>
      <c r="F371" s="54" t="s">
        <v>111</v>
      </c>
      <c r="G371" s="17">
        <f t="shared" si="34"/>
        <v>52.634999999999998</v>
      </c>
      <c r="H371" s="255">
        <v>0.21</v>
      </c>
      <c r="I371" s="46"/>
      <c r="J371" s="18">
        <v>24</v>
      </c>
      <c r="K371" s="46"/>
      <c r="L371" s="19">
        <f t="shared" si="35"/>
        <v>0</v>
      </c>
      <c r="M371" s="54" t="s">
        <v>111</v>
      </c>
      <c r="N371" s="19">
        <f t="shared" si="26"/>
        <v>0</v>
      </c>
      <c r="O371" s="19">
        <f t="shared" si="29"/>
        <v>52.634999999999998</v>
      </c>
      <c r="P371" s="53" t="s">
        <v>2191</v>
      </c>
    </row>
    <row r="372" spans="1:16" x14ac:dyDescent="0.25">
      <c r="A372" s="40">
        <v>3886</v>
      </c>
      <c r="B372" s="248" t="s">
        <v>23</v>
      </c>
      <c r="C372" s="268" t="s">
        <v>2266</v>
      </c>
      <c r="D372" s="249">
        <v>8595578503616</v>
      </c>
      <c r="E372" s="197">
        <v>43.5</v>
      </c>
      <c r="F372" s="54" t="s">
        <v>111</v>
      </c>
      <c r="G372" s="17">
        <f t="shared" si="34"/>
        <v>52.634999999999998</v>
      </c>
      <c r="H372" s="255">
        <v>0.21</v>
      </c>
      <c r="I372" s="46"/>
      <c r="J372" s="18">
        <v>24</v>
      </c>
      <c r="K372" s="46"/>
      <c r="L372" s="19">
        <f t="shared" si="35"/>
        <v>0</v>
      </c>
      <c r="M372" s="54" t="s">
        <v>111</v>
      </c>
      <c r="N372" s="19">
        <f t="shared" si="26"/>
        <v>0</v>
      </c>
      <c r="O372" s="19">
        <f t="shared" si="29"/>
        <v>52.634999999999998</v>
      </c>
      <c r="P372" s="53" t="s">
        <v>2191</v>
      </c>
    </row>
    <row r="373" spans="1:16" x14ac:dyDescent="0.25">
      <c r="A373" s="40">
        <v>3890</v>
      </c>
      <c r="B373" s="40" t="s">
        <v>15</v>
      </c>
      <c r="C373" t="s">
        <v>2170</v>
      </c>
      <c r="D373" s="52" t="s">
        <v>1111</v>
      </c>
      <c r="E373" s="197">
        <v>117</v>
      </c>
      <c r="F373" s="17">
        <f>E373/$E$3</f>
        <v>4.5909358446144788</v>
      </c>
      <c r="G373" s="17">
        <f t="shared" si="34"/>
        <v>141.57</v>
      </c>
      <c r="H373" s="255">
        <v>0.21</v>
      </c>
      <c r="I373" s="46"/>
      <c r="J373" s="18">
        <v>6</v>
      </c>
      <c r="K373" s="46"/>
      <c r="L373" s="19">
        <f t="shared" si="35"/>
        <v>0</v>
      </c>
      <c r="M373" s="23">
        <f t="shared" ref="M373:M378" si="36">L373/$E$3</f>
        <v>0</v>
      </c>
      <c r="N373" s="19">
        <f t="shared" si="26"/>
        <v>0</v>
      </c>
      <c r="O373" s="19">
        <f t="shared" si="29"/>
        <v>141.57</v>
      </c>
      <c r="P373" s="53"/>
    </row>
    <row r="374" spans="1:16" x14ac:dyDescent="0.25">
      <c r="A374" s="40">
        <v>3891</v>
      </c>
      <c r="B374" s="40" t="s">
        <v>23</v>
      </c>
      <c r="C374" s="16" t="s">
        <v>2139</v>
      </c>
      <c r="D374" s="52">
        <v>4024967012957</v>
      </c>
      <c r="E374" s="197">
        <v>98</v>
      </c>
      <c r="F374" s="17">
        <f>E374/$E$3</f>
        <v>3.8453992544634099</v>
      </c>
      <c r="G374" s="17">
        <f t="shared" ref="G374:G393" si="37">PRODUCT(E374,1.21)</f>
        <v>118.58</v>
      </c>
      <c r="H374" s="255">
        <v>0.21</v>
      </c>
      <c r="I374" s="46"/>
      <c r="J374" s="18">
        <v>6</v>
      </c>
      <c r="K374" s="46"/>
      <c r="L374" s="19">
        <f t="shared" si="35"/>
        <v>0</v>
      </c>
      <c r="M374" s="23">
        <f t="shared" si="36"/>
        <v>0</v>
      </c>
      <c r="N374" s="19">
        <f t="shared" si="26"/>
        <v>0</v>
      </c>
      <c r="O374" s="19">
        <f t="shared" si="29"/>
        <v>118.58</v>
      </c>
      <c r="P374" s="53"/>
    </row>
    <row r="375" spans="1:16" x14ac:dyDescent="0.25">
      <c r="A375" s="40">
        <v>3892</v>
      </c>
      <c r="B375" s="40" t="s">
        <v>15</v>
      </c>
      <c r="C375" t="s">
        <v>293</v>
      </c>
      <c r="D375" s="52" t="s">
        <v>1112</v>
      </c>
      <c r="E375" s="197">
        <v>117</v>
      </c>
      <c r="F375" s="17">
        <f t="shared" ref="F375:F378" si="38">E375/$E$3</f>
        <v>4.5909358446144788</v>
      </c>
      <c r="G375" s="17">
        <f t="shared" si="37"/>
        <v>141.57</v>
      </c>
      <c r="H375" s="255">
        <v>0.21</v>
      </c>
      <c r="I375" s="46"/>
      <c r="J375" s="18">
        <v>6</v>
      </c>
      <c r="K375" s="46"/>
      <c r="L375" s="19">
        <f t="shared" si="35"/>
        <v>0</v>
      </c>
      <c r="M375" s="23">
        <f t="shared" si="36"/>
        <v>0</v>
      </c>
      <c r="N375" s="19">
        <f t="shared" si="26"/>
        <v>0</v>
      </c>
      <c r="O375" s="19">
        <f t="shared" si="29"/>
        <v>141.57</v>
      </c>
      <c r="P375" s="53"/>
    </row>
    <row r="376" spans="1:16" x14ac:dyDescent="0.25">
      <c r="A376" s="40">
        <v>3893</v>
      </c>
      <c r="B376" s="40" t="s">
        <v>23</v>
      </c>
      <c r="C376" s="16" t="s">
        <v>2140</v>
      </c>
      <c r="D376" s="52">
        <v>4024967012933</v>
      </c>
      <c r="E376" s="197">
        <v>98</v>
      </c>
      <c r="F376" s="17">
        <f t="shared" si="38"/>
        <v>3.8453992544634099</v>
      </c>
      <c r="G376" s="17">
        <f t="shared" si="37"/>
        <v>118.58</v>
      </c>
      <c r="H376" s="255">
        <v>0.21</v>
      </c>
      <c r="I376" s="46"/>
      <c r="J376" s="18">
        <v>6</v>
      </c>
      <c r="K376" s="46"/>
      <c r="L376" s="19">
        <f t="shared" si="35"/>
        <v>0</v>
      </c>
      <c r="M376" s="23">
        <f t="shared" si="36"/>
        <v>0</v>
      </c>
      <c r="N376" s="19">
        <f t="shared" si="26"/>
        <v>0</v>
      </c>
      <c r="O376" s="19">
        <f t="shared" si="29"/>
        <v>118.58</v>
      </c>
      <c r="P376" s="53"/>
    </row>
    <row r="377" spans="1:16" x14ac:dyDescent="0.25">
      <c r="A377" s="40">
        <v>3894</v>
      </c>
      <c r="B377" s="40" t="s">
        <v>15</v>
      </c>
      <c r="C377" s="16" t="s">
        <v>294</v>
      </c>
      <c r="D377" s="52" t="s">
        <v>1113</v>
      </c>
      <c r="E377" s="197">
        <v>123</v>
      </c>
      <c r="F377" s="17">
        <f t="shared" si="38"/>
        <v>4.8263684520306063</v>
      </c>
      <c r="G377" s="17">
        <f t="shared" si="37"/>
        <v>148.82999999999998</v>
      </c>
      <c r="H377" s="255">
        <v>0.21</v>
      </c>
      <c r="I377" s="46"/>
      <c r="J377" s="18">
        <v>6</v>
      </c>
      <c r="K377" s="46"/>
      <c r="L377" s="19">
        <f t="shared" si="35"/>
        <v>0</v>
      </c>
      <c r="M377" s="23">
        <f t="shared" si="36"/>
        <v>0</v>
      </c>
      <c r="N377" s="19">
        <f t="shared" si="26"/>
        <v>0</v>
      </c>
      <c r="O377" s="19">
        <f t="shared" si="29"/>
        <v>148.82999999999998</v>
      </c>
      <c r="P377" s="53"/>
    </row>
    <row r="378" spans="1:16" x14ac:dyDescent="0.25">
      <c r="A378" s="40">
        <v>3896</v>
      </c>
      <c r="B378" s="40" t="s">
        <v>23</v>
      </c>
      <c r="C378" s="16" t="s">
        <v>2087</v>
      </c>
      <c r="D378" s="52">
        <v>4024967012155</v>
      </c>
      <c r="E378" s="197">
        <v>93.5</v>
      </c>
      <c r="F378" s="17">
        <f t="shared" si="38"/>
        <v>3.6688247989013147</v>
      </c>
      <c r="G378" s="17">
        <f t="shared" si="37"/>
        <v>113.13499999999999</v>
      </c>
      <c r="H378" s="255">
        <v>0.21</v>
      </c>
      <c r="I378" s="46"/>
      <c r="J378" s="18">
        <v>6</v>
      </c>
      <c r="K378" s="46"/>
      <c r="L378" s="19">
        <f t="shared" si="35"/>
        <v>0</v>
      </c>
      <c r="M378" s="23">
        <f t="shared" si="36"/>
        <v>0</v>
      </c>
      <c r="N378" s="19">
        <f t="shared" si="26"/>
        <v>0</v>
      </c>
      <c r="O378" s="19">
        <f t="shared" si="29"/>
        <v>113.13499999999999</v>
      </c>
      <c r="P378" s="53"/>
    </row>
    <row r="379" spans="1:16" x14ac:dyDescent="0.25">
      <c r="A379" s="40">
        <v>3900</v>
      </c>
      <c r="B379" s="40" t="s">
        <v>23</v>
      </c>
      <c r="C379" s="16" t="s">
        <v>295</v>
      </c>
      <c r="D379" s="52" t="s">
        <v>1114</v>
      </c>
      <c r="E379" s="197">
        <v>143.30000000000001</v>
      </c>
      <c r="F379" s="54" t="s">
        <v>111</v>
      </c>
      <c r="G379" s="17">
        <f t="shared" si="37"/>
        <v>173.393</v>
      </c>
      <c r="H379" s="255">
        <v>0.21</v>
      </c>
      <c r="I379" s="46"/>
      <c r="J379" s="18">
        <v>6</v>
      </c>
      <c r="K379" s="46"/>
      <c r="L379" s="19">
        <f t="shared" si="35"/>
        <v>0</v>
      </c>
      <c r="M379" s="54" t="s">
        <v>111</v>
      </c>
      <c r="N379" s="19">
        <f t="shared" si="26"/>
        <v>0</v>
      </c>
      <c r="O379" s="19">
        <f t="shared" si="29"/>
        <v>173.393</v>
      </c>
      <c r="P379" s="53"/>
    </row>
    <row r="380" spans="1:16" x14ac:dyDescent="0.25">
      <c r="A380" s="40">
        <v>3944</v>
      </c>
      <c r="B380" s="40" t="s">
        <v>23</v>
      </c>
      <c r="C380" s="16" t="s">
        <v>2061</v>
      </c>
      <c r="D380" s="52">
        <v>8594045201383</v>
      </c>
      <c r="E380" s="197">
        <v>24.3</v>
      </c>
      <c r="F380" s="54" t="s">
        <v>111</v>
      </c>
      <c r="G380" s="17">
        <f t="shared" si="37"/>
        <v>29.402999999999999</v>
      </c>
      <c r="H380" s="255">
        <v>0.21</v>
      </c>
      <c r="I380" s="46"/>
      <c r="J380" s="18">
        <v>12</v>
      </c>
      <c r="K380" s="46"/>
      <c r="L380" s="19">
        <f t="shared" si="35"/>
        <v>0</v>
      </c>
      <c r="M380" s="54" t="s">
        <v>111</v>
      </c>
      <c r="N380" s="19">
        <f t="shared" si="26"/>
        <v>0</v>
      </c>
      <c r="O380" s="19">
        <f t="shared" si="29"/>
        <v>29.402999999999999</v>
      </c>
      <c r="P380" s="53"/>
    </row>
    <row r="381" spans="1:16" x14ac:dyDescent="0.25">
      <c r="A381" s="40">
        <v>3960</v>
      </c>
      <c r="B381" s="40" t="s">
        <v>23</v>
      </c>
      <c r="C381" s="16" t="s">
        <v>296</v>
      </c>
      <c r="D381" s="52" t="s">
        <v>1115</v>
      </c>
      <c r="E381" s="197">
        <v>19.3</v>
      </c>
      <c r="F381" s="17">
        <f t="shared" ref="F381:F385" si="39">E381/$E$3</f>
        <v>0.75730822052187563</v>
      </c>
      <c r="G381" s="17">
        <f t="shared" si="37"/>
        <v>23.353000000000002</v>
      </c>
      <c r="H381" s="255">
        <v>0.21</v>
      </c>
      <c r="I381" s="46"/>
      <c r="J381" s="18">
        <v>10</v>
      </c>
      <c r="K381" s="46"/>
      <c r="L381" s="19">
        <f t="shared" si="35"/>
        <v>0</v>
      </c>
      <c r="M381" s="23">
        <f t="shared" ref="M381:M384" si="40">L381/$E$3</f>
        <v>0</v>
      </c>
      <c r="N381" s="19">
        <f t="shared" si="26"/>
        <v>0</v>
      </c>
      <c r="O381" s="19">
        <f t="shared" si="29"/>
        <v>23.353000000000002</v>
      </c>
      <c r="P381" s="53"/>
    </row>
    <row r="382" spans="1:16" x14ac:dyDescent="0.25">
      <c r="A382" s="40">
        <v>3962</v>
      </c>
      <c r="B382" s="40" t="s">
        <v>23</v>
      </c>
      <c r="C382" s="16" t="s">
        <v>297</v>
      </c>
      <c r="D382" s="52" t="s">
        <v>1116</v>
      </c>
      <c r="E382" s="197">
        <v>24.7</v>
      </c>
      <c r="F382" s="17">
        <f t="shared" si="39"/>
        <v>0.96919756719639005</v>
      </c>
      <c r="G382" s="17">
        <f t="shared" si="37"/>
        <v>29.886999999999997</v>
      </c>
      <c r="H382" s="255">
        <v>0.21</v>
      </c>
      <c r="I382" s="46"/>
      <c r="J382" s="18">
        <v>10</v>
      </c>
      <c r="K382" s="46"/>
      <c r="L382" s="19">
        <f t="shared" si="35"/>
        <v>0</v>
      </c>
      <c r="M382" s="23">
        <f t="shared" si="40"/>
        <v>0</v>
      </c>
      <c r="N382" s="19">
        <f t="shared" si="26"/>
        <v>0</v>
      </c>
      <c r="O382" s="19">
        <f t="shared" si="29"/>
        <v>29.886999999999997</v>
      </c>
      <c r="P382" s="53"/>
    </row>
    <row r="383" spans="1:16" x14ac:dyDescent="0.25">
      <c r="A383" s="40">
        <v>3964</v>
      </c>
      <c r="B383" s="40" t="s">
        <v>23</v>
      </c>
      <c r="C383" s="16" t="s">
        <v>298</v>
      </c>
      <c r="D383" s="52" t="s">
        <v>1117</v>
      </c>
      <c r="E383" s="197">
        <v>25.9</v>
      </c>
      <c r="F383" s="17">
        <f t="shared" si="39"/>
        <v>1.0162840886796154</v>
      </c>
      <c r="G383" s="17">
        <f t="shared" si="37"/>
        <v>31.338999999999999</v>
      </c>
      <c r="H383" s="255">
        <v>0.21</v>
      </c>
      <c r="I383" s="46"/>
      <c r="J383" s="18">
        <v>10</v>
      </c>
      <c r="K383" s="46"/>
      <c r="L383" s="19">
        <f t="shared" si="35"/>
        <v>0</v>
      </c>
      <c r="M383" s="23">
        <f t="shared" si="40"/>
        <v>0</v>
      </c>
      <c r="N383" s="19">
        <f t="shared" si="26"/>
        <v>0</v>
      </c>
      <c r="O383" s="19">
        <f t="shared" si="29"/>
        <v>31.338999999999999</v>
      </c>
      <c r="P383" s="53"/>
    </row>
    <row r="384" spans="1:16" x14ac:dyDescent="0.25">
      <c r="A384" s="40">
        <v>3966</v>
      </c>
      <c r="B384" s="40" t="s">
        <v>23</v>
      </c>
      <c r="C384" s="16" t="s">
        <v>299</v>
      </c>
      <c r="D384" s="52" t="s">
        <v>1118</v>
      </c>
      <c r="E384" s="197">
        <v>19.3</v>
      </c>
      <c r="F384" s="17">
        <f t="shared" si="39"/>
        <v>0.75730822052187563</v>
      </c>
      <c r="G384" s="17">
        <f t="shared" si="37"/>
        <v>23.353000000000002</v>
      </c>
      <c r="H384" s="255">
        <v>0.21</v>
      </c>
      <c r="I384" s="46"/>
      <c r="J384" s="18">
        <v>10</v>
      </c>
      <c r="K384" s="46"/>
      <c r="L384" s="19">
        <f t="shared" si="35"/>
        <v>0</v>
      </c>
      <c r="M384" s="23">
        <f t="shared" si="40"/>
        <v>0</v>
      </c>
      <c r="N384" s="19">
        <f t="shared" si="26"/>
        <v>0</v>
      </c>
      <c r="O384" s="19">
        <f t="shared" si="29"/>
        <v>23.353000000000002</v>
      </c>
      <c r="P384" s="53"/>
    </row>
    <row r="385" spans="1:16" x14ac:dyDescent="0.25">
      <c r="A385" s="40">
        <v>3968</v>
      </c>
      <c r="B385" s="40" t="s">
        <v>23</v>
      </c>
      <c r="C385" s="16" t="s">
        <v>2062</v>
      </c>
      <c r="D385" s="52">
        <v>4012852201715</v>
      </c>
      <c r="E385" s="197">
        <v>25.9</v>
      </c>
      <c r="F385" s="17">
        <f t="shared" si="39"/>
        <v>1.0162840886796154</v>
      </c>
      <c r="G385" s="17">
        <f t="shared" si="37"/>
        <v>31.338999999999999</v>
      </c>
      <c r="H385" s="255">
        <v>0.21</v>
      </c>
      <c r="I385" s="46"/>
      <c r="J385" s="18">
        <v>10</v>
      </c>
      <c r="K385" s="46"/>
      <c r="L385" s="19">
        <f t="shared" si="35"/>
        <v>0</v>
      </c>
      <c r="M385" s="54" t="s">
        <v>111</v>
      </c>
      <c r="N385" s="19">
        <f t="shared" si="26"/>
        <v>0</v>
      </c>
      <c r="O385" s="19">
        <f t="shared" si="29"/>
        <v>31.338999999999999</v>
      </c>
      <c r="P385" s="53"/>
    </row>
    <row r="386" spans="1:16" x14ac:dyDescent="0.25">
      <c r="A386" s="40">
        <v>3984</v>
      </c>
      <c r="B386" s="40" t="s">
        <v>15</v>
      </c>
      <c r="C386" s="16" t="s">
        <v>1124</v>
      </c>
      <c r="D386" s="52" t="s">
        <v>1119</v>
      </c>
      <c r="E386" s="197">
        <v>31.6</v>
      </c>
      <c r="F386" s="54" t="s">
        <v>111</v>
      </c>
      <c r="G386" s="17">
        <f t="shared" si="37"/>
        <v>38.235999999999997</v>
      </c>
      <c r="H386" s="255">
        <v>0.21</v>
      </c>
      <c r="I386" s="46"/>
      <c r="J386" s="18">
        <v>20</v>
      </c>
      <c r="K386" s="46"/>
      <c r="L386" s="19">
        <f t="shared" si="35"/>
        <v>0</v>
      </c>
      <c r="M386" s="54" t="s">
        <v>111</v>
      </c>
      <c r="N386" s="19">
        <f t="shared" si="26"/>
        <v>0</v>
      </c>
      <c r="O386" s="19">
        <f t="shared" si="29"/>
        <v>38.235999999999997</v>
      </c>
      <c r="P386" s="53" t="s">
        <v>1125</v>
      </c>
    </row>
    <row r="387" spans="1:16" x14ac:dyDescent="0.25">
      <c r="A387" s="40">
        <v>3985</v>
      </c>
      <c r="B387" s="40" t="s">
        <v>15</v>
      </c>
      <c r="C387" s="16" t="s">
        <v>1914</v>
      </c>
      <c r="D387" s="52">
        <v>90207457</v>
      </c>
      <c r="E387" s="197">
        <v>29.9</v>
      </c>
      <c r="F387" s="54" t="s">
        <v>111</v>
      </c>
      <c r="G387" s="17">
        <f t="shared" si="37"/>
        <v>36.178999999999995</v>
      </c>
      <c r="H387" s="255">
        <v>0.21</v>
      </c>
      <c r="I387" s="46"/>
      <c r="J387" s="18">
        <v>8</v>
      </c>
      <c r="K387" s="46"/>
      <c r="L387" s="19">
        <f t="shared" si="35"/>
        <v>0</v>
      </c>
      <c r="M387" s="54" t="s">
        <v>111</v>
      </c>
      <c r="N387" s="19">
        <f t="shared" si="26"/>
        <v>0</v>
      </c>
      <c r="O387" s="19">
        <f t="shared" si="29"/>
        <v>36.178999999999995</v>
      </c>
      <c r="P387" s="53" t="s">
        <v>1125</v>
      </c>
    </row>
    <row r="388" spans="1:16" x14ac:dyDescent="0.25">
      <c r="A388" s="40">
        <v>3988</v>
      </c>
      <c r="B388" s="40" t="s">
        <v>15</v>
      </c>
      <c r="C388" s="16" t="s">
        <v>300</v>
      </c>
      <c r="D388" s="52" t="s">
        <v>1120</v>
      </c>
      <c r="E388" s="17">
        <v>19.7</v>
      </c>
      <c r="F388" s="54" t="s">
        <v>111</v>
      </c>
      <c r="G388" s="17">
        <f t="shared" si="37"/>
        <v>23.837</v>
      </c>
      <c r="H388" s="255">
        <v>0.21</v>
      </c>
      <c r="I388" s="46"/>
      <c r="J388" s="18">
        <v>20</v>
      </c>
      <c r="K388" s="46"/>
      <c r="L388" s="19">
        <f t="shared" si="35"/>
        <v>0</v>
      </c>
      <c r="M388" s="54" t="s">
        <v>111</v>
      </c>
      <c r="N388" s="19">
        <f t="shared" ref="N388:N435" si="41">PRODUCT(G388,SUM(I388,PRODUCT(ABS(K388),J388)))</f>
        <v>0</v>
      </c>
      <c r="O388" s="19">
        <f t="shared" si="29"/>
        <v>23.837</v>
      </c>
      <c r="P388" s="53"/>
    </row>
    <row r="389" spans="1:16" x14ac:dyDescent="0.25">
      <c r="A389" s="40">
        <v>3990</v>
      </c>
      <c r="B389" s="40" t="s">
        <v>23</v>
      </c>
      <c r="C389" s="16" t="s">
        <v>301</v>
      </c>
      <c r="D389" s="52" t="s">
        <v>1121</v>
      </c>
      <c r="E389" s="197">
        <v>28</v>
      </c>
      <c r="F389" s="54" t="s">
        <v>111</v>
      </c>
      <c r="G389" s="17">
        <f t="shared" si="37"/>
        <v>33.879999999999995</v>
      </c>
      <c r="H389" s="255">
        <v>0.21</v>
      </c>
      <c r="I389" s="46"/>
      <c r="J389" s="18">
        <v>20</v>
      </c>
      <c r="K389" s="46"/>
      <c r="L389" s="19">
        <f t="shared" si="35"/>
        <v>0</v>
      </c>
      <c r="M389" s="54" t="s">
        <v>111</v>
      </c>
      <c r="N389" s="19">
        <f t="shared" si="41"/>
        <v>0</v>
      </c>
      <c r="O389" s="19">
        <f t="shared" ref="O389:O435" si="42">PRODUCT(G389,(1+$P$6/100))</f>
        <v>33.879999999999995</v>
      </c>
      <c r="P389" s="53"/>
    </row>
    <row r="390" spans="1:16" x14ac:dyDescent="0.25">
      <c r="A390" s="40">
        <v>3991</v>
      </c>
      <c r="B390" s="40" t="s">
        <v>23</v>
      </c>
      <c r="C390" s="16" t="s">
        <v>302</v>
      </c>
      <c r="D390" s="52" t="s">
        <v>1122</v>
      </c>
      <c r="E390" s="197">
        <v>28</v>
      </c>
      <c r="F390" s="54" t="s">
        <v>111</v>
      </c>
      <c r="G390" s="17">
        <f t="shared" si="37"/>
        <v>33.879999999999995</v>
      </c>
      <c r="H390" s="255">
        <v>0.21</v>
      </c>
      <c r="I390" s="46"/>
      <c r="J390" s="18">
        <v>20</v>
      </c>
      <c r="K390" s="46"/>
      <c r="L390" s="19">
        <f t="shared" si="35"/>
        <v>0</v>
      </c>
      <c r="M390" s="54" t="s">
        <v>111</v>
      </c>
      <c r="N390" s="19">
        <f t="shared" si="41"/>
        <v>0</v>
      </c>
      <c r="O390" s="19">
        <f t="shared" si="42"/>
        <v>33.879999999999995</v>
      </c>
      <c r="P390" s="53"/>
    </row>
    <row r="391" spans="1:16" x14ac:dyDescent="0.25">
      <c r="A391" s="40">
        <v>3992</v>
      </c>
      <c r="B391" s="40" t="s">
        <v>15</v>
      </c>
      <c r="C391" s="16" t="s">
        <v>303</v>
      </c>
      <c r="D391" s="52" t="s">
        <v>1123</v>
      </c>
      <c r="E391" s="197">
        <v>31</v>
      </c>
      <c r="F391" s="54" t="s">
        <v>111</v>
      </c>
      <c r="G391" s="17">
        <f t="shared" si="37"/>
        <v>37.51</v>
      </c>
      <c r="H391" s="255">
        <v>0.21</v>
      </c>
      <c r="I391" s="46"/>
      <c r="J391" s="18">
        <v>6</v>
      </c>
      <c r="K391" s="46"/>
      <c r="L391" s="19">
        <f t="shared" si="35"/>
        <v>0</v>
      </c>
      <c r="M391" s="54" t="s">
        <v>111</v>
      </c>
      <c r="N391" s="19">
        <f t="shared" si="41"/>
        <v>0</v>
      </c>
      <c r="O391" s="19">
        <f t="shared" si="42"/>
        <v>37.51</v>
      </c>
      <c r="P391" s="53"/>
    </row>
    <row r="392" spans="1:16" x14ac:dyDescent="0.25">
      <c r="A392" s="40">
        <v>3995</v>
      </c>
      <c r="B392" s="40" t="s">
        <v>23</v>
      </c>
      <c r="C392" s="16" t="s">
        <v>2014</v>
      </c>
      <c r="D392" s="52">
        <v>8594052889437</v>
      </c>
      <c r="E392" s="197">
        <v>1138</v>
      </c>
      <c r="F392" s="54" t="s">
        <v>111</v>
      </c>
      <c r="G392" s="17">
        <f t="shared" si="37"/>
        <v>1376.98</v>
      </c>
      <c r="H392" s="255">
        <v>0.21</v>
      </c>
      <c r="I392" s="46"/>
      <c r="J392" s="18">
        <v>1</v>
      </c>
      <c r="K392" s="46"/>
      <c r="L392" s="19">
        <f t="shared" si="35"/>
        <v>0</v>
      </c>
      <c r="M392" s="54" t="s">
        <v>111</v>
      </c>
      <c r="N392" s="19">
        <f t="shared" si="41"/>
        <v>0</v>
      </c>
      <c r="O392" s="19">
        <f t="shared" si="42"/>
        <v>1376.98</v>
      </c>
      <c r="P392" s="53"/>
    </row>
    <row r="393" spans="1:16" x14ac:dyDescent="0.25">
      <c r="A393" s="40">
        <v>3996</v>
      </c>
      <c r="B393" s="40" t="s">
        <v>23</v>
      </c>
      <c r="C393" s="16" t="s">
        <v>2015</v>
      </c>
      <c r="D393" s="52">
        <v>8594052889420</v>
      </c>
      <c r="E393" s="197">
        <v>1138</v>
      </c>
      <c r="F393" s="54" t="s">
        <v>111</v>
      </c>
      <c r="G393" s="17">
        <f t="shared" si="37"/>
        <v>1376.98</v>
      </c>
      <c r="H393" s="255">
        <v>0.21</v>
      </c>
      <c r="I393" s="46"/>
      <c r="J393" s="18">
        <v>1</v>
      </c>
      <c r="K393" s="46"/>
      <c r="L393" s="19">
        <f t="shared" si="35"/>
        <v>0</v>
      </c>
      <c r="M393" s="54" t="s">
        <v>111</v>
      </c>
      <c r="N393" s="19">
        <f t="shared" si="41"/>
        <v>0</v>
      </c>
      <c r="O393" s="19">
        <f t="shared" si="42"/>
        <v>1376.98</v>
      </c>
      <c r="P393" s="53"/>
    </row>
    <row r="394" spans="1:16" x14ac:dyDescent="0.25">
      <c r="A394" s="40">
        <v>4020</v>
      </c>
      <c r="B394" s="40" t="s">
        <v>23</v>
      </c>
      <c r="C394" s="16" t="s">
        <v>304</v>
      </c>
      <c r="D394" s="52" t="s">
        <v>1126</v>
      </c>
      <c r="E394" s="197">
        <v>117.5</v>
      </c>
      <c r="F394" s="17">
        <f t="shared" ref="F394:F435" si="43">E394/$E$3</f>
        <v>4.6105552285658229</v>
      </c>
      <c r="G394" s="17">
        <f t="shared" ref="G394:G455" si="44">PRODUCT(E394,1.12)</f>
        <v>131.60000000000002</v>
      </c>
      <c r="H394" s="255">
        <v>0.12</v>
      </c>
      <c r="I394" s="46"/>
      <c r="J394" s="18">
        <v>8</v>
      </c>
      <c r="K394" s="46"/>
      <c r="L394" s="19">
        <f t="shared" si="35"/>
        <v>0</v>
      </c>
      <c r="M394" s="23">
        <f t="shared" ref="M394:M435" si="45">L394/$E$3</f>
        <v>0</v>
      </c>
      <c r="N394" s="19">
        <f t="shared" si="41"/>
        <v>0</v>
      </c>
      <c r="O394" s="19">
        <f t="shared" si="42"/>
        <v>131.60000000000002</v>
      </c>
      <c r="P394" s="53" t="s">
        <v>2096</v>
      </c>
    </row>
    <row r="395" spans="1:16" x14ac:dyDescent="0.25">
      <c r="A395" s="40">
        <v>4040</v>
      </c>
      <c r="B395" s="40" t="s">
        <v>23</v>
      </c>
      <c r="C395" s="16" t="s">
        <v>305</v>
      </c>
      <c r="D395" s="52" t="s">
        <v>1127</v>
      </c>
      <c r="E395" s="197">
        <v>25</v>
      </c>
      <c r="F395" s="17">
        <f t="shared" si="43"/>
        <v>0.98096919756719636</v>
      </c>
      <c r="G395" s="17">
        <f t="shared" si="44"/>
        <v>28.000000000000004</v>
      </c>
      <c r="H395" s="255">
        <v>0.12</v>
      </c>
      <c r="I395" s="46"/>
      <c r="J395" s="18">
        <v>20</v>
      </c>
      <c r="K395" s="46"/>
      <c r="L395" s="19">
        <f t="shared" si="35"/>
        <v>0</v>
      </c>
      <c r="M395" s="23">
        <f t="shared" si="45"/>
        <v>0</v>
      </c>
      <c r="N395" s="19">
        <f t="shared" si="41"/>
        <v>0</v>
      </c>
      <c r="O395" s="19">
        <f t="shared" si="42"/>
        <v>28.000000000000004</v>
      </c>
      <c r="P395" s="53"/>
    </row>
    <row r="396" spans="1:16" x14ac:dyDescent="0.25">
      <c r="A396" s="40">
        <v>4042</v>
      </c>
      <c r="B396" s="40" t="s">
        <v>23</v>
      </c>
      <c r="C396" s="16" t="s">
        <v>306</v>
      </c>
      <c r="D396" s="52" t="s">
        <v>1128</v>
      </c>
      <c r="E396" s="197">
        <v>25</v>
      </c>
      <c r="F396" s="17">
        <f t="shared" si="43"/>
        <v>0.98096919756719636</v>
      </c>
      <c r="G396" s="17">
        <f t="shared" si="44"/>
        <v>28.000000000000004</v>
      </c>
      <c r="H396" s="255">
        <v>0.12</v>
      </c>
      <c r="I396" s="46"/>
      <c r="J396" s="18">
        <v>20</v>
      </c>
      <c r="K396" s="46"/>
      <c r="L396" s="19">
        <f t="shared" si="35"/>
        <v>0</v>
      </c>
      <c r="M396" s="23">
        <f t="shared" si="45"/>
        <v>0</v>
      </c>
      <c r="N396" s="19">
        <f t="shared" si="41"/>
        <v>0</v>
      </c>
      <c r="O396" s="19">
        <f t="shared" si="42"/>
        <v>28.000000000000004</v>
      </c>
      <c r="P396" s="53"/>
    </row>
    <row r="397" spans="1:16" x14ac:dyDescent="0.25">
      <c r="A397" s="40">
        <v>4044</v>
      </c>
      <c r="B397" s="40" t="s">
        <v>23</v>
      </c>
      <c r="C397" s="16" t="s">
        <v>307</v>
      </c>
      <c r="D397" s="52" t="s">
        <v>1129</v>
      </c>
      <c r="E397" s="197">
        <v>18.2</v>
      </c>
      <c r="F397" s="17">
        <f t="shared" si="43"/>
        <v>0.71414557582891891</v>
      </c>
      <c r="G397" s="17">
        <f t="shared" si="44"/>
        <v>20.384</v>
      </c>
      <c r="H397" s="255">
        <v>0.12</v>
      </c>
      <c r="I397" s="46"/>
      <c r="J397" s="18">
        <v>20</v>
      </c>
      <c r="K397" s="46"/>
      <c r="L397" s="19">
        <f t="shared" si="35"/>
        <v>0</v>
      </c>
      <c r="M397" s="23">
        <f t="shared" si="45"/>
        <v>0</v>
      </c>
      <c r="N397" s="19">
        <f t="shared" si="41"/>
        <v>0</v>
      </c>
      <c r="O397" s="19">
        <f t="shared" si="42"/>
        <v>20.384</v>
      </c>
      <c r="P397" s="53"/>
    </row>
    <row r="398" spans="1:16" x14ac:dyDescent="0.25">
      <c r="A398" s="40">
        <v>4046</v>
      </c>
      <c r="B398" s="40" t="s">
        <v>23</v>
      </c>
      <c r="C398" s="16" t="s">
        <v>308</v>
      </c>
      <c r="D398" s="52" t="s">
        <v>1130</v>
      </c>
      <c r="E398" s="197">
        <v>18.2</v>
      </c>
      <c r="F398" s="17">
        <f t="shared" si="43"/>
        <v>0.71414557582891891</v>
      </c>
      <c r="G398" s="17">
        <f t="shared" si="44"/>
        <v>20.384</v>
      </c>
      <c r="H398" s="255">
        <v>0.12</v>
      </c>
      <c r="I398" s="46"/>
      <c r="J398" s="18">
        <v>20</v>
      </c>
      <c r="K398" s="46"/>
      <c r="L398" s="19">
        <f t="shared" si="35"/>
        <v>0</v>
      </c>
      <c r="M398" s="23">
        <f t="shared" si="45"/>
        <v>0</v>
      </c>
      <c r="N398" s="19">
        <f t="shared" si="41"/>
        <v>0</v>
      </c>
      <c r="O398" s="19">
        <f t="shared" si="42"/>
        <v>20.384</v>
      </c>
      <c r="P398" s="53"/>
    </row>
    <row r="399" spans="1:16" x14ac:dyDescent="0.25">
      <c r="A399" s="40">
        <v>4050</v>
      </c>
      <c r="B399" s="40" t="s">
        <v>23</v>
      </c>
      <c r="C399" s="16" t="s">
        <v>309</v>
      </c>
      <c r="D399" s="52" t="s">
        <v>1131</v>
      </c>
      <c r="E399" s="197">
        <v>19.7</v>
      </c>
      <c r="F399" s="17">
        <f t="shared" si="43"/>
        <v>0.77300372768295078</v>
      </c>
      <c r="G399" s="17">
        <f t="shared" si="44"/>
        <v>22.064</v>
      </c>
      <c r="H399" s="255">
        <v>0.12</v>
      </c>
      <c r="I399" s="46"/>
      <c r="J399" s="18">
        <v>30</v>
      </c>
      <c r="K399" s="46"/>
      <c r="L399" s="19">
        <f t="shared" si="35"/>
        <v>0</v>
      </c>
      <c r="M399" s="23">
        <f t="shared" si="45"/>
        <v>0</v>
      </c>
      <c r="N399" s="19">
        <f t="shared" si="41"/>
        <v>0</v>
      </c>
      <c r="O399" s="19">
        <f t="shared" si="42"/>
        <v>22.064</v>
      </c>
      <c r="P399" s="53"/>
    </row>
    <row r="400" spans="1:16" x14ac:dyDescent="0.25">
      <c r="A400" s="40">
        <v>4100</v>
      </c>
      <c r="B400" s="40" t="s">
        <v>23</v>
      </c>
      <c r="C400" s="16" t="s">
        <v>310</v>
      </c>
      <c r="D400" s="52" t="s">
        <v>1132</v>
      </c>
      <c r="E400" s="197">
        <v>32.5</v>
      </c>
      <c r="F400" s="17">
        <f t="shared" si="43"/>
        <v>1.2752599568373553</v>
      </c>
      <c r="G400" s="17">
        <f t="shared" si="44"/>
        <v>36.400000000000006</v>
      </c>
      <c r="H400" s="255">
        <v>0.12</v>
      </c>
      <c r="I400" s="46"/>
      <c r="J400" s="18">
        <v>12</v>
      </c>
      <c r="K400" s="46"/>
      <c r="L400" s="19">
        <f t="shared" si="35"/>
        <v>0</v>
      </c>
      <c r="M400" s="23">
        <f t="shared" si="45"/>
        <v>0</v>
      </c>
      <c r="N400" s="19">
        <f t="shared" si="41"/>
        <v>0</v>
      </c>
      <c r="O400" s="19">
        <f t="shared" si="42"/>
        <v>36.400000000000006</v>
      </c>
      <c r="P400" s="53"/>
    </row>
    <row r="401" spans="1:16" x14ac:dyDescent="0.25">
      <c r="A401" s="40">
        <v>4106</v>
      </c>
      <c r="B401" s="40" t="s">
        <v>23</v>
      </c>
      <c r="C401" s="16" t="s">
        <v>311</v>
      </c>
      <c r="D401" s="52" t="s">
        <v>1133</v>
      </c>
      <c r="E401" s="197">
        <v>44.8</v>
      </c>
      <c r="F401" s="17">
        <f t="shared" si="43"/>
        <v>1.7578968020404158</v>
      </c>
      <c r="G401" s="17">
        <f t="shared" si="44"/>
        <v>50.176000000000002</v>
      </c>
      <c r="H401" s="255">
        <v>0.12</v>
      </c>
      <c r="I401" s="46"/>
      <c r="J401" s="18">
        <v>12</v>
      </c>
      <c r="K401" s="46"/>
      <c r="L401" s="19">
        <f t="shared" si="35"/>
        <v>0</v>
      </c>
      <c r="M401" s="23">
        <f t="shared" si="45"/>
        <v>0</v>
      </c>
      <c r="N401" s="19">
        <f t="shared" si="41"/>
        <v>0</v>
      </c>
      <c r="O401" s="19">
        <f t="shared" si="42"/>
        <v>50.176000000000002</v>
      </c>
      <c r="P401" s="53"/>
    </row>
    <row r="402" spans="1:16" x14ac:dyDescent="0.25">
      <c r="A402" s="40">
        <v>4110</v>
      </c>
      <c r="B402" s="40" t="s">
        <v>23</v>
      </c>
      <c r="C402" s="16" t="s">
        <v>312</v>
      </c>
      <c r="D402" s="52" t="s">
        <v>1134</v>
      </c>
      <c r="E402" s="197">
        <v>37</v>
      </c>
      <c r="F402" s="17">
        <f t="shared" si="43"/>
        <v>1.4518344123994507</v>
      </c>
      <c r="G402" s="17">
        <f t="shared" si="44"/>
        <v>41.440000000000005</v>
      </c>
      <c r="H402" s="255">
        <v>0.12</v>
      </c>
      <c r="I402" s="46"/>
      <c r="J402" s="18">
        <v>12</v>
      </c>
      <c r="K402" s="46"/>
      <c r="L402" s="19">
        <f t="shared" si="35"/>
        <v>0</v>
      </c>
      <c r="M402" s="23">
        <f t="shared" si="45"/>
        <v>0</v>
      </c>
      <c r="N402" s="19">
        <f t="shared" si="41"/>
        <v>0</v>
      </c>
      <c r="O402" s="19">
        <f t="shared" si="42"/>
        <v>41.440000000000005</v>
      </c>
      <c r="P402" s="53"/>
    </row>
    <row r="403" spans="1:16" x14ac:dyDescent="0.25">
      <c r="A403" s="40">
        <v>4120</v>
      </c>
      <c r="B403" s="40" t="s">
        <v>23</v>
      </c>
      <c r="C403" s="16" t="s">
        <v>313</v>
      </c>
      <c r="D403" s="52" t="s">
        <v>1135</v>
      </c>
      <c r="E403" s="197">
        <v>37</v>
      </c>
      <c r="F403" s="17">
        <f t="shared" si="43"/>
        <v>1.4518344123994507</v>
      </c>
      <c r="G403" s="17">
        <f t="shared" si="44"/>
        <v>41.440000000000005</v>
      </c>
      <c r="H403" s="255">
        <v>0.12</v>
      </c>
      <c r="I403" s="46"/>
      <c r="J403" s="18">
        <v>12</v>
      </c>
      <c r="K403" s="46"/>
      <c r="L403" s="19">
        <f t="shared" si="35"/>
        <v>0</v>
      </c>
      <c r="M403" s="23">
        <f t="shared" si="45"/>
        <v>0</v>
      </c>
      <c r="N403" s="19">
        <f t="shared" si="41"/>
        <v>0</v>
      </c>
      <c r="O403" s="19">
        <f t="shared" si="42"/>
        <v>41.440000000000005</v>
      </c>
      <c r="P403" s="53"/>
    </row>
    <row r="404" spans="1:16" x14ac:dyDescent="0.25">
      <c r="A404" s="40">
        <v>4125</v>
      </c>
      <c r="B404" s="40" t="s">
        <v>23</v>
      </c>
      <c r="C404" s="16" t="s">
        <v>314</v>
      </c>
      <c r="D404" s="52" t="s">
        <v>1136</v>
      </c>
      <c r="E404" s="197">
        <v>37</v>
      </c>
      <c r="F404" s="17">
        <f t="shared" si="43"/>
        <v>1.4518344123994507</v>
      </c>
      <c r="G404" s="17">
        <f t="shared" si="44"/>
        <v>41.440000000000005</v>
      </c>
      <c r="H404" s="255">
        <v>0.12</v>
      </c>
      <c r="I404" s="46"/>
      <c r="J404" s="18">
        <v>12</v>
      </c>
      <c r="K404" s="46"/>
      <c r="L404" s="19">
        <f t="shared" si="35"/>
        <v>0</v>
      </c>
      <c r="M404" s="23">
        <f t="shared" si="45"/>
        <v>0</v>
      </c>
      <c r="N404" s="19">
        <f t="shared" si="41"/>
        <v>0</v>
      </c>
      <c r="O404" s="19">
        <f t="shared" si="42"/>
        <v>41.440000000000005</v>
      </c>
      <c r="P404" s="53"/>
    </row>
    <row r="405" spans="1:16" x14ac:dyDescent="0.25">
      <c r="A405" s="40">
        <v>4130</v>
      </c>
      <c r="B405" s="40" t="s">
        <v>23</v>
      </c>
      <c r="C405" s="16" t="s">
        <v>315</v>
      </c>
      <c r="D405" s="52" t="s">
        <v>1137</v>
      </c>
      <c r="E405" s="197">
        <v>37</v>
      </c>
      <c r="F405" s="17">
        <f t="shared" si="43"/>
        <v>1.4518344123994507</v>
      </c>
      <c r="G405" s="17">
        <f t="shared" si="44"/>
        <v>41.440000000000005</v>
      </c>
      <c r="H405" s="255">
        <v>0.12</v>
      </c>
      <c r="I405" s="46"/>
      <c r="J405" s="18">
        <v>12</v>
      </c>
      <c r="K405" s="46"/>
      <c r="L405" s="19">
        <f t="shared" si="35"/>
        <v>0</v>
      </c>
      <c r="M405" s="23">
        <f t="shared" si="45"/>
        <v>0</v>
      </c>
      <c r="N405" s="19">
        <f t="shared" si="41"/>
        <v>0</v>
      </c>
      <c r="O405" s="19">
        <f t="shared" si="42"/>
        <v>41.440000000000005</v>
      </c>
      <c r="P405" s="53"/>
    </row>
    <row r="406" spans="1:16" x14ac:dyDescent="0.25">
      <c r="A406" s="40">
        <v>4140</v>
      </c>
      <c r="B406" s="40" t="s">
        <v>23</v>
      </c>
      <c r="C406" s="16" t="s">
        <v>316</v>
      </c>
      <c r="D406" s="52" t="s">
        <v>1138</v>
      </c>
      <c r="E406" s="197">
        <v>37</v>
      </c>
      <c r="F406" s="17">
        <f t="shared" si="43"/>
        <v>1.4518344123994507</v>
      </c>
      <c r="G406" s="17">
        <f t="shared" si="44"/>
        <v>41.440000000000005</v>
      </c>
      <c r="H406" s="255">
        <v>0.12</v>
      </c>
      <c r="I406" s="46"/>
      <c r="J406" s="18">
        <v>12</v>
      </c>
      <c r="K406" s="46"/>
      <c r="L406" s="19">
        <f t="shared" si="35"/>
        <v>0</v>
      </c>
      <c r="M406" s="23">
        <f t="shared" si="45"/>
        <v>0</v>
      </c>
      <c r="N406" s="19">
        <f t="shared" si="41"/>
        <v>0</v>
      </c>
      <c r="O406" s="19">
        <f t="shared" si="42"/>
        <v>41.440000000000005</v>
      </c>
      <c r="P406" s="53"/>
    </row>
    <row r="407" spans="1:16" x14ac:dyDescent="0.25">
      <c r="A407" s="40">
        <v>4200</v>
      </c>
      <c r="B407" s="40" t="s">
        <v>23</v>
      </c>
      <c r="C407" s="16" t="s">
        <v>317</v>
      </c>
      <c r="D407" s="52" t="s">
        <v>1139</v>
      </c>
      <c r="E407" s="197">
        <v>37</v>
      </c>
      <c r="F407" s="17">
        <f t="shared" si="43"/>
        <v>1.4518344123994507</v>
      </c>
      <c r="G407" s="17">
        <f t="shared" si="44"/>
        <v>41.440000000000005</v>
      </c>
      <c r="H407" s="255">
        <v>0.12</v>
      </c>
      <c r="I407" s="46"/>
      <c r="J407" s="18">
        <v>12</v>
      </c>
      <c r="K407" s="46"/>
      <c r="L407" s="19">
        <f t="shared" si="35"/>
        <v>0</v>
      </c>
      <c r="M407" s="23">
        <f t="shared" si="45"/>
        <v>0</v>
      </c>
      <c r="N407" s="19">
        <f t="shared" si="41"/>
        <v>0</v>
      </c>
      <c r="O407" s="19">
        <f t="shared" si="42"/>
        <v>41.440000000000005</v>
      </c>
      <c r="P407" s="53"/>
    </row>
    <row r="408" spans="1:16" x14ac:dyDescent="0.25">
      <c r="A408" s="40">
        <v>4202</v>
      </c>
      <c r="B408" s="40" t="s">
        <v>79</v>
      </c>
      <c r="C408" s="16" t="s">
        <v>318</v>
      </c>
      <c r="D408" s="52" t="s">
        <v>1140</v>
      </c>
      <c r="E408" s="197">
        <v>37</v>
      </c>
      <c r="F408" s="17">
        <f t="shared" si="43"/>
        <v>1.4518344123994507</v>
      </c>
      <c r="G408" s="17">
        <f t="shared" si="44"/>
        <v>41.440000000000005</v>
      </c>
      <c r="H408" s="255">
        <v>0.12</v>
      </c>
      <c r="I408" s="46"/>
      <c r="J408" s="18">
        <v>12</v>
      </c>
      <c r="K408" s="46"/>
      <c r="L408" s="19">
        <f t="shared" si="35"/>
        <v>0</v>
      </c>
      <c r="M408" s="23">
        <f t="shared" si="45"/>
        <v>0</v>
      </c>
      <c r="N408" s="19">
        <f t="shared" si="41"/>
        <v>0</v>
      </c>
      <c r="O408" s="19">
        <f t="shared" si="42"/>
        <v>41.440000000000005</v>
      </c>
      <c r="P408" s="53"/>
    </row>
    <row r="409" spans="1:16" x14ac:dyDescent="0.25">
      <c r="A409" s="40">
        <v>4240</v>
      </c>
      <c r="B409" s="40" t="s">
        <v>23</v>
      </c>
      <c r="C409" s="16" t="s">
        <v>319</v>
      </c>
      <c r="D409" s="52" t="s">
        <v>1141</v>
      </c>
      <c r="E409" s="197">
        <v>14.2</v>
      </c>
      <c r="F409" s="17">
        <f t="shared" si="43"/>
        <v>0.55719050421816751</v>
      </c>
      <c r="G409" s="17">
        <f t="shared" si="44"/>
        <v>15.904</v>
      </c>
      <c r="H409" s="255">
        <v>0.12</v>
      </c>
      <c r="I409" s="46"/>
      <c r="J409" s="18">
        <v>24</v>
      </c>
      <c r="K409" s="46"/>
      <c r="L409" s="19">
        <f t="shared" si="35"/>
        <v>0</v>
      </c>
      <c r="M409" s="23">
        <f t="shared" si="45"/>
        <v>0</v>
      </c>
      <c r="N409" s="19">
        <f t="shared" si="41"/>
        <v>0</v>
      </c>
      <c r="O409" s="19">
        <f t="shared" si="42"/>
        <v>15.904</v>
      </c>
      <c r="P409" s="210"/>
    </row>
    <row r="410" spans="1:16" x14ac:dyDescent="0.25">
      <c r="A410" s="40">
        <v>4242</v>
      </c>
      <c r="B410" s="40" t="s">
        <v>23</v>
      </c>
      <c r="C410" s="16" t="s">
        <v>320</v>
      </c>
      <c r="D410" s="52" t="s">
        <v>1142</v>
      </c>
      <c r="E410" s="197">
        <v>14.2</v>
      </c>
      <c r="F410" s="17">
        <f t="shared" si="43"/>
        <v>0.55719050421816751</v>
      </c>
      <c r="G410" s="17">
        <f t="shared" si="44"/>
        <v>15.904</v>
      </c>
      <c r="H410" s="255">
        <v>0.12</v>
      </c>
      <c r="I410" s="46"/>
      <c r="J410" s="18">
        <v>24</v>
      </c>
      <c r="K410" s="46"/>
      <c r="L410" s="19">
        <f t="shared" si="35"/>
        <v>0</v>
      </c>
      <c r="M410" s="23">
        <f t="shared" si="45"/>
        <v>0</v>
      </c>
      <c r="N410" s="19">
        <f t="shared" si="41"/>
        <v>0</v>
      </c>
      <c r="O410" s="19">
        <f t="shared" si="42"/>
        <v>15.904</v>
      </c>
      <c r="P410" s="207"/>
    </row>
    <row r="411" spans="1:16" x14ac:dyDescent="0.25">
      <c r="A411" s="40">
        <v>4244</v>
      </c>
      <c r="B411" s="40" t="s">
        <v>23</v>
      </c>
      <c r="C411" s="16" t="s">
        <v>321</v>
      </c>
      <c r="D411" s="52" t="s">
        <v>1143</v>
      </c>
      <c r="E411" s="197">
        <v>14.2</v>
      </c>
      <c r="F411" s="17">
        <f t="shared" si="43"/>
        <v>0.55719050421816751</v>
      </c>
      <c r="G411" s="17">
        <f t="shared" si="44"/>
        <v>15.904</v>
      </c>
      <c r="H411" s="255">
        <v>0.12</v>
      </c>
      <c r="I411" s="46"/>
      <c r="J411" s="18">
        <v>24</v>
      </c>
      <c r="K411" s="46"/>
      <c r="L411" s="19">
        <f t="shared" si="35"/>
        <v>0</v>
      </c>
      <c r="M411" s="23">
        <f t="shared" si="45"/>
        <v>0</v>
      </c>
      <c r="N411" s="19">
        <f t="shared" si="41"/>
        <v>0</v>
      </c>
      <c r="O411" s="19">
        <f t="shared" si="42"/>
        <v>15.904</v>
      </c>
      <c r="P411" s="210"/>
    </row>
    <row r="412" spans="1:16" x14ac:dyDescent="0.25">
      <c r="A412" s="40">
        <v>4245</v>
      </c>
      <c r="B412" s="40" t="s">
        <v>23</v>
      </c>
      <c r="C412" s="16" t="s">
        <v>322</v>
      </c>
      <c r="D412" s="52" t="s">
        <v>1144</v>
      </c>
      <c r="E412" s="197">
        <v>14.2</v>
      </c>
      <c r="F412" s="17">
        <f t="shared" si="43"/>
        <v>0.55719050421816751</v>
      </c>
      <c r="G412" s="17">
        <f t="shared" si="44"/>
        <v>15.904</v>
      </c>
      <c r="H412" s="255">
        <v>0.12</v>
      </c>
      <c r="I412" s="46"/>
      <c r="J412" s="18">
        <v>24</v>
      </c>
      <c r="K412" s="46"/>
      <c r="L412" s="19">
        <f t="shared" si="35"/>
        <v>0</v>
      </c>
      <c r="M412" s="23">
        <f t="shared" si="45"/>
        <v>0</v>
      </c>
      <c r="N412" s="19">
        <f t="shared" si="41"/>
        <v>0</v>
      </c>
      <c r="O412" s="19">
        <f t="shared" si="42"/>
        <v>15.904</v>
      </c>
      <c r="P412" s="53"/>
    </row>
    <row r="413" spans="1:16" x14ac:dyDescent="0.25">
      <c r="A413" s="40">
        <v>4248</v>
      </c>
      <c r="B413" s="40" t="s">
        <v>23</v>
      </c>
      <c r="C413" s="16" t="s">
        <v>323</v>
      </c>
      <c r="D413" s="52" t="s">
        <v>1145</v>
      </c>
      <c r="E413" s="197">
        <v>14.2</v>
      </c>
      <c r="F413" s="17">
        <f t="shared" si="43"/>
        <v>0.55719050421816751</v>
      </c>
      <c r="G413" s="17">
        <f t="shared" si="44"/>
        <v>15.904</v>
      </c>
      <c r="H413" s="255">
        <v>0.12</v>
      </c>
      <c r="I413" s="46"/>
      <c r="J413" s="18">
        <v>24</v>
      </c>
      <c r="K413" s="46"/>
      <c r="L413" s="19">
        <f t="shared" si="35"/>
        <v>0</v>
      </c>
      <c r="M413" s="23">
        <f t="shared" si="45"/>
        <v>0</v>
      </c>
      <c r="N413" s="19">
        <f t="shared" si="41"/>
        <v>0</v>
      </c>
      <c r="O413" s="19">
        <f t="shared" si="42"/>
        <v>15.904</v>
      </c>
      <c r="P413" s="53"/>
    </row>
    <row r="414" spans="1:16" x14ac:dyDescent="0.25">
      <c r="A414" s="40">
        <v>4260</v>
      </c>
      <c r="B414" s="40" t="s">
        <v>23</v>
      </c>
      <c r="C414" s="16" t="s">
        <v>324</v>
      </c>
      <c r="D414" s="52" t="s">
        <v>1146</v>
      </c>
      <c r="E414" s="197">
        <v>11.8</v>
      </c>
      <c r="F414" s="17">
        <f t="shared" si="43"/>
        <v>0.46301746125171672</v>
      </c>
      <c r="G414" s="17">
        <f t="shared" si="44"/>
        <v>13.216000000000003</v>
      </c>
      <c r="H414" s="255">
        <v>0.12</v>
      </c>
      <c r="I414" s="46"/>
      <c r="J414" s="18">
        <v>50</v>
      </c>
      <c r="K414" s="46"/>
      <c r="L414" s="19">
        <f t="shared" si="35"/>
        <v>0</v>
      </c>
      <c r="M414" s="23">
        <f t="shared" si="45"/>
        <v>0</v>
      </c>
      <c r="N414" s="19">
        <f t="shared" si="41"/>
        <v>0</v>
      </c>
      <c r="O414" s="19">
        <f t="shared" si="42"/>
        <v>13.216000000000003</v>
      </c>
      <c r="P414" s="53"/>
    </row>
    <row r="415" spans="1:16" x14ac:dyDescent="0.25">
      <c r="A415" s="40">
        <v>4270</v>
      </c>
      <c r="B415" s="40" t="s">
        <v>23</v>
      </c>
      <c r="C415" s="16" t="s">
        <v>325</v>
      </c>
      <c r="D415" s="52" t="s">
        <v>1147</v>
      </c>
      <c r="E415" s="197">
        <v>40.200000000000003</v>
      </c>
      <c r="F415" s="17">
        <f t="shared" si="43"/>
        <v>1.5773984696880519</v>
      </c>
      <c r="G415" s="17">
        <f t="shared" si="44"/>
        <v>45.024000000000008</v>
      </c>
      <c r="H415" s="255">
        <v>0.12</v>
      </c>
      <c r="I415" s="46"/>
      <c r="J415" s="18">
        <v>12</v>
      </c>
      <c r="K415" s="46"/>
      <c r="L415" s="19">
        <f t="shared" si="35"/>
        <v>0</v>
      </c>
      <c r="M415" s="23">
        <f t="shared" si="45"/>
        <v>0</v>
      </c>
      <c r="N415" s="19">
        <f t="shared" si="41"/>
        <v>0</v>
      </c>
      <c r="O415" s="19">
        <f t="shared" si="42"/>
        <v>45.024000000000008</v>
      </c>
      <c r="P415" s="53"/>
    </row>
    <row r="416" spans="1:16" x14ac:dyDescent="0.25">
      <c r="A416" s="40">
        <v>4272</v>
      </c>
      <c r="B416" s="40" t="s">
        <v>23</v>
      </c>
      <c r="C416" s="16" t="s">
        <v>326</v>
      </c>
      <c r="D416" s="52" t="s">
        <v>1148</v>
      </c>
      <c r="E416" s="197">
        <v>37.1</v>
      </c>
      <c r="F416" s="17">
        <f t="shared" si="43"/>
        <v>1.4557582891897196</v>
      </c>
      <c r="G416" s="17">
        <f t="shared" si="44"/>
        <v>41.552000000000007</v>
      </c>
      <c r="H416" s="255">
        <v>0.12</v>
      </c>
      <c r="I416" s="46"/>
      <c r="J416" s="18">
        <v>12</v>
      </c>
      <c r="K416" s="46"/>
      <c r="L416" s="19">
        <f t="shared" si="35"/>
        <v>0</v>
      </c>
      <c r="M416" s="23">
        <f t="shared" si="45"/>
        <v>0</v>
      </c>
      <c r="N416" s="19">
        <f t="shared" si="41"/>
        <v>0</v>
      </c>
      <c r="O416" s="19">
        <f t="shared" si="42"/>
        <v>41.552000000000007</v>
      </c>
      <c r="P416" s="53"/>
    </row>
    <row r="417" spans="1:16" x14ac:dyDescent="0.25">
      <c r="A417" s="40">
        <v>4275</v>
      </c>
      <c r="B417" s="40" t="s">
        <v>23</v>
      </c>
      <c r="C417" s="16" t="s">
        <v>327</v>
      </c>
      <c r="D417" s="52" t="s">
        <v>1149</v>
      </c>
      <c r="E417" s="197">
        <v>37.1</v>
      </c>
      <c r="F417" s="17">
        <f t="shared" si="43"/>
        <v>1.4557582891897196</v>
      </c>
      <c r="G417" s="17">
        <f t="shared" si="44"/>
        <v>41.552000000000007</v>
      </c>
      <c r="H417" s="255">
        <v>0.12</v>
      </c>
      <c r="I417" s="46"/>
      <c r="J417" s="18">
        <v>12</v>
      </c>
      <c r="K417" s="46"/>
      <c r="L417" s="19">
        <f t="shared" ref="L417:L479" si="46">PRODUCT(E417,SUM(I417,PRODUCT(ABS(K417),J417)))</f>
        <v>0</v>
      </c>
      <c r="M417" s="23">
        <f t="shared" si="45"/>
        <v>0</v>
      </c>
      <c r="N417" s="19">
        <f t="shared" si="41"/>
        <v>0</v>
      </c>
      <c r="O417" s="19">
        <f t="shared" si="42"/>
        <v>41.552000000000007</v>
      </c>
      <c r="P417" s="53"/>
    </row>
    <row r="418" spans="1:16" x14ac:dyDescent="0.25">
      <c r="A418" s="40">
        <v>4276</v>
      </c>
      <c r="B418" s="40" t="s">
        <v>23</v>
      </c>
      <c r="C418" s="16" t="s">
        <v>328</v>
      </c>
      <c r="D418" s="52" t="s">
        <v>1150</v>
      </c>
      <c r="E418" s="197">
        <v>37.1</v>
      </c>
      <c r="F418" s="17">
        <f t="shared" si="43"/>
        <v>1.4557582891897196</v>
      </c>
      <c r="G418" s="17">
        <f t="shared" si="44"/>
        <v>41.552000000000007</v>
      </c>
      <c r="H418" s="255">
        <v>0.12</v>
      </c>
      <c r="I418" s="46"/>
      <c r="J418" s="18">
        <v>12</v>
      </c>
      <c r="K418" s="46"/>
      <c r="L418" s="19">
        <f t="shared" si="46"/>
        <v>0</v>
      </c>
      <c r="M418" s="23">
        <f t="shared" si="45"/>
        <v>0</v>
      </c>
      <c r="N418" s="19">
        <f t="shared" si="41"/>
        <v>0</v>
      </c>
      <c r="O418" s="19">
        <f t="shared" si="42"/>
        <v>41.552000000000007</v>
      </c>
      <c r="P418" s="53"/>
    </row>
    <row r="419" spans="1:16" x14ac:dyDescent="0.25">
      <c r="A419" s="40">
        <v>4281</v>
      </c>
      <c r="B419" s="40" t="s">
        <v>23</v>
      </c>
      <c r="C419" s="16" t="s">
        <v>329</v>
      </c>
      <c r="D419" s="52" t="s">
        <v>1151</v>
      </c>
      <c r="E419" s="197">
        <v>37.1</v>
      </c>
      <c r="F419" s="17">
        <f t="shared" si="43"/>
        <v>1.4557582891897196</v>
      </c>
      <c r="G419" s="17">
        <f t="shared" si="44"/>
        <v>41.552000000000007</v>
      </c>
      <c r="H419" s="255">
        <v>0.12</v>
      </c>
      <c r="I419" s="46"/>
      <c r="J419" s="18">
        <v>12</v>
      </c>
      <c r="K419" s="46"/>
      <c r="L419" s="19">
        <f t="shared" si="46"/>
        <v>0</v>
      </c>
      <c r="M419" s="23">
        <f t="shared" si="45"/>
        <v>0</v>
      </c>
      <c r="N419" s="19">
        <f t="shared" si="41"/>
        <v>0</v>
      </c>
      <c r="O419" s="19">
        <f t="shared" si="42"/>
        <v>41.552000000000007</v>
      </c>
      <c r="P419" s="53"/>
    </row>
    <row r="420" spans="1:16" x14ac:dyDescent="0.25">
      <c r="A420" s="40">
        <v>4301</v>
      </c>
      <c r="B420" s="40" t="s">
        <v>23</v>
      </c>
      <c r="C420" s="16" t="s">
        <v>330</v>
      </c>
      <c r="D420" s="52" t="s">
        <v>1152</v>
      </c>
      <c r="E420" s="197">
        <v>37.1</v>
      </c>
      <c r="F420" s="17">
        <f t="shared" si="43"/>
        <v>1.4557582891897196</v>
      </c>
      <c r="G420" s="17">
        <f t="shared" si="44"/>
        <v>41.552000000000007</v>
      </c>
      <c r="H420" s="255">
        <v>0.12</v>
      </c>
      <c r="I420" s="46"/>
      <c r="J420" s="18">
        <v>12</v>
      </c>
      <c r="K420" s="46"/>
      <c r="L420" s="19">
        <f t="shared" si="46"/>
        <v>0</v>
      </c>
      <c r="M420" s="23">
        <f t="shared" si="45"/>
        <v>0</v>
      </c>
      <c r="N420" s="19">
        <f t="shared" si="41"/>
        <v>0</v>
      </c>
      <c r="O420" s="19">
        <f t="shared" si="42"/>
        <v>41.552000000000007</v>
      </c>
      <c r="P420" s="53"/>
    </row>
    <row r="421" spans="1:16" x14ac:dyDescent="0.25">
      <c r="A421" s="40">
        <v>4311</v>
      </c>
      <c r="B421" s="40" t="s">
        <v>23</v>
      </c>
      <c r="C421" s="16" t="s">
        <v>331</v>
      </c>
      <c r="D421" s="52" t="s">
        <v>1153</v>
      </c>
      <c r="E421" s="197">
        <v>37.1</v>
      </c>
      <c r="F421" s="17">
        <f t="shared" si="43"/>
        <v>1.4557582891897196</v>
      </c>
      <c r="G421" s="17">
        <f t="shared" si="44"/>
        <v>41.552000000000007</v>
      </c>
      <c r="H421" s="255">
        <v>0.12</v>
      </c>
      <c r="I421" s="46"/>
      <c r="J421" s="18">
        <v>12</v>
      </c>
      <c r="K421" s="46"/>
      <c r="L421" s="19">
        <f t="shared" si="46"/>
        <v>0</v>
      </c>
      <c r="M421" s="23">
        <f t="shared" si="45"/>
        <v>0</v>
      </c>
      <c r="N421" s="19">
        <f t="shared" si="41"/>
        <v>0</v>
      </c>
      <c r="O421" s="19">
        <f t="shared" si="42"/>
        <v>41.552000000000007</v>
      </c>
      <c r="P421" s="53"/>
    </row>
    <row r="422" spans="1:16" x14ac:dyDescent="0.25">
      <c r="A422" s="40">
        <v>4312</v>
      </c>
      <c r="B422" s="40" t="s">
        <v>23</v>
      </c>
      <c r="C422" s="16" t="s">
        <v>332</v>
      </c>
      <c r="D422" s="52" t="s">
        <v>1154</v>
      </c>
      <c r="E422" s="197">
        <v>37.1</v>
      </c>
      <c r="F422" s="17">
        <f t="shared" si="43"/>
        <v>1.4557582891897196</v>
      </c>
      <c r="G422" s="17">
        <f t="shared" si="44"/>
        <v>41.552000000000007</v>
      </c>
      <c r="H422" s="255">
        <v>0.12</v>
      </c>
      <c r="I422" s="46"/>
      <c r="J422" s="18">
        <v>12</v>
      </c>
      <c r="K422" s="46"/>
      <c r="L422" s="19">
        <f t="shared" si="46"/>
        <v>0</v>
      </c>
      <c r="M422" s="23">
        <f t="shared" si="45"/>
        <v>0</v>
      </c>
      <c r="N422" s="19">
        <f t="shared" si="41"/>
        <v>0</v>
      </c>
      <c r="O422" s="19">
        <f t="shared" si="42"/>
        <v>41.552000000000007</v>
      </c>
      <c r="P422" s="53"/>
    </row>
    <row r="423" spans="1:16" x14ac:dyDescent="0.25">
      <c r="A423" s="40">
        <v>4316</v>
      </c>
      <c r="B423" s="40" t="s">
        <v>23</v>
      </c>
      <c r="C423" s="16" t="s">
        <v>333</v>
      </c>
      <c r="D423" s="52" t="s">
        <v>1155</v>
      </c>
      <c r="E423" s="197">
        <v>40.299999999999997</v>
      </c>
      <c r="F423" s="17">
        <f t="shared" si="43"/>
        <v>1.5813223464783206</v>
      </c>
      <c r="G423" s="17">
        <f t="shared" si="44"/>
        <v>45.136000000000003</v>
      </c>
      <c r="H423" s="255">
        <v>0.12</v>
      </c>
      <c r="I423" s="46"/>
      <c r="J423" s="18">
        <v>12</v>
      </c>
      <c r="K423" s="46"/>
      <c r="L423" s="19">
        <f t="shared" si="46"/>
        <v>0</v>
      </c>
      <c r="M423" s="23">
        <f t="shared" si="45"/>
        <v>0</v>
      </c>
      <c r="N423" s="19">
        <f t="shared" si="41"/>
        <v>0</v>
      </c>
      <c r="O423" s="19">
        <f t="shared" si="42"/>
        <v>45.136000000000003</v>
      </c>
      <c r="P423" s="53"/>
    </row>
    <row r="424" spans="1:16" x14ac:dyDescent="0.25">
      <c r="A424" s="40">
        <v>4317</v>
      </c>
      <c r="B424" s="40" t="s">
        <v>23</v>
      </c>
      <c r="C424" s="16" t="s">
        <v>2103</v>
      </c>
      <c r="D424" s="52">
        <v>4006040027447</v>
      </c>
      <c r="E424" s="197">
        <v>40.299999999999997</v>
      </c>
      <c r="F424" s="17">
        <f t="shared" si="43"/>
        <v>1.5813223464783206</v>
      </c>
      <c r="G424" s="17">
        <f t="shared" si="44"/>
        <v>45.136000000000003</v>
      </c>
      <c r="H424" s="255">
        <v>0.12</v>
      </c>
      <c r="I424" s="46"/>
      <c r="J424" s="18">
        <v>12</v>
      </c>
      <c r="K424" s="46"/>
      <c r="L424" s="19">
        <f t="shared" si="46"/>
        <v>0</v>
      </c>
      <c r="M424" s="23">
        <f t="shared" si="45"/>
        <v>0</v>
      </c>
      <c r="N424" s="19">
        <f t="shared" si="41"/>
        <v>0</v>
      </c>
      <c r="O424" s="19">
        <f t="shared" si="42"/>
        <v>45.136000000000003</v>
      </c>
      <c r="P424" s="53"/>
    </row>
    <row r="425" spans="1:16" x14ac:dyDescent="0.25">
      <c r="A425" s="40">
        <v>4321</v>
      </c>
      <c r="B425" s="40" t="s">
        <v>23</v>
      </c>
      <c r="C425" s="16" t="s">
        <v>334</v>
      </c>
      <c r="D425" s="52" t="s">
        <v>1156</v>
      </c>
      <c r="E425" s="197">
        <v>37.1</v>
      </c>
      <c r="F425" s="17">
        <f t="shared" si="43"/>
        <v>1.4557582891897196</v>
      </c>
      <c r="G425" s="17">
        <f t="shared" si="44"/>
        <v>41.552000000000007</v>
      </c>
      <c r="H425" s="255">
        <v>0.12</v>
      </c>
      <c r="I425" s="46"/>
      <c r="J425" s="18">
        <v>12</v>
      </c>
      <c r="K425" s="46"/>
      <c r="L425" s="19">
        <f t="shared" si="46"/>
        <v>0</v>
      </c>
      <c r="M425" s="23">
        <f t="shared" si="45"/>
        <v>0</v>
      </c>
      <c r="N425" s="19">
        <f t="shared" si="41"/>
        <v>0</v>
      </c>
      <c r="O425" s="19">
        <f t="shared" si="42"/>
        <v>41.552000000000007</v>
      </c>
      <c r="P425" s="53"/>
    </row>
    <row r="426" spans="1:16" x14ac:dyDescent="0.25">
      <c r="A426" s="40">
        <v>4358</v>
      </c>
      <c r="B426" s="40" t="s">
        <v>23</v>
      </c>
      <c r="C426" s="16" t="s">
        <v>335</v>
      </c>
      <c r="D426" s="52" t="s">
        <v>1157</v>
      </c>
      <c r="E426" s="197">
        <v>40.200000000000003</v>
      </c>
      <c r="F426" s="17">
        <f t="shared" si="43"/>
        <v>1.5773984696880519</v>
      </c>
      <c r="G426" s="17">
        <f t="shared" si="44"/>
        <v>45.024000000000008</v>
      </c>
      <c r="H426" s="255">
        <v>0.12</v>
      </c>
      <c r="I426" s="46"/>
      <c r="J426" s="18">
        <v>12</v>
      </c>
      <c r="K426" s="46"/>
      <c r="L426" s="19">
        <f t="shared" si="46"/>
        <v>0</v>
      </c>
      <c r="M426" s="23">
        <f t="shared" si="45"/>
        <v>0</v>
      </c>
      <c r="N426" s="19">
        <f t="shared" si="41"/>
        <v>0</v>
      </c>
      <c r="O426" s="19">
        <f t="shared" si="42"/>
        <v>45.024000000000008</v>
      </c>
      <c r="P426" s="53"/>
    </row>
    <row r="427" spans="1:16" x14ac:dyDescent="0.25">
      <c r="A427" s="40">
        <v>4360</v>
      </c>
      <c r="B427" s="40" t="s">
        <v>23</v>
      </c>
      <c r="C427" s="16" t="s">
        <v>336</v>
      </c>
      <c r="D427" s="52" t="s">
        <v>1158</v>
      </c>
      <c r="E427" s="197">
        <v>37.1</v>
      </c>
      <c r="F427" s="17">
        <f t="shared" si="43"/>
        <v>1.4557582891897196</v>
      </c>
      <c r="G427" s="17">
        <f t="shared" si="44"/>
        <v>41.552000000000007</v>
      </c>
      <c r="H427" s="255">
        <v>0.12</v>
      </c>
      <c r="I427" s="46"/>
      <c r="J427" s="18">
        <v>12</v>
      </c>
      <c r="K427" s="46"/>
      <c r="L427" s="19">
        <f t="shared" si="46"/>
        <v>0</v>
      </c>
      <c r="M427" s="23">
        <f t="shared" si="45"/>
        <v>0</v>
      </c>
      <c r="N427" s="19">
        <f t="shared" si="41"/>
        <v>0</v>
      </c>
      <c r="O427" s="19">
        <f t="shared" si="42"/>
        <v>41.552000000000007</v>
      </c>
      <c r="P427" s="53"/>
    </row>
    <row r="428" spans="1:16" x14ac:dyDescent="0.25">
      <c r="A428" s="40">
        <v>4362</v>
      </c>
      <c r="B428" s="40" t="s">
        <v>23</v>
      </c>
      <c r="C428" s="16" t="s">
        <v>337</v>
      </c>
      <c r="D428" s="52" t="s">
        <v>1159</v>
      </c>
      <c r="E428" s="197">
        <v>37.1</v>
      </c>
      <c r="F428" s="17">
        <f t="shared" si="43"/>
        <v>1.4557582891897196</v>
      </c>
      <c r="G428" s="17">
        <f t="shared" si="44"/>
        <v>41.552000000000007</v>
      </c>
      <c r="H428" s="255">
        <v>0.12</v>
      </c>
      <c r="I428" s="46"/>
      <c r="J428" s="18">
        <v>12</v>
      </c>
      <c r="K428" s="46"/>
      <c r="L428" s="19">
        <f t="shared" si="46"/>
        <v>0</v>
      </c>
      <c r="M428" s="23">
        <f t="shared" si="45"/>
        <v>0</v>
      </c>
      <c r="N428" s="19">
        <f t="shared" si="41"/>
        <v>0</v>
      </c>
      <c r="O428" s="19">
        <f t="shared" si="42"/>
        <v>41.552000000000007</v>
      </c>
      <c r="P428" s="53"/>
    </row>
    <row r="429" spans="1:16" x14ac:dyDescent="0.25">
      <c r="A429" s="40">
        <v>4364</v>
      </c>
      <c r="B429" s="40" t="s">
        <v>23</v>
      </c>
      <c r="C429" s="16" t="s">
        <v>338</v>
      </c>
      <c r="D429" s="52" t="s">
        <v>1160</v>
      </c>
      <c r="E429" s="197">
        <v>46</v>
      </c>
      <c r="F429" s="17">
        <f t="shared" si="43"/>
        <v>1.8049833235236414</v>
      </c>
      <c r="G429" s="17">
        <f t="shared" si="44"/>
        <v>51.52</v>
      </c>
      <c r="H429" s="255">
        <v>0.12</v>
      </c>
      <c r="I429" s="46"/>
      <c r="J429" s="18">
        <v>12</v>
      </c>
      <c r="K429" s="46"/>
      <c r="L429" s="19">
        <f t="shared" si="46"/>
        <v>0</v>
      </c>
      <c r="M429" s="23">
        <f t="shared" si="45"/>
        <v>0</v>
      </c>
      <c r="N429" s="19">
        <f t="shared" si="41"/>
        <v>0</v>
      </c>
      <c r="O429" s="19">
        <f t="shared" si="42"/>
        <v>51.52</v>
      </c>
      <c r="P429" s="53"/>
    </row>
    <row r="430" spans="1:16" x14ac:dyDescent="0.25">
      <c r="A430" s="40">
        <v>4370</v>
      </c>
      <c r="B430" s="40" t="s">
        <v>23</v>
      </c>
      <c r="C430" s="16" t="s">
        <v>339</v>
      </c>
      <c r="D430" s="52" t="s">
        <v>1161</v>
      </c>
      <c r="E430" s="197">
        <v>37.1</v>
      </c>
      <c r="F430" s="17">
        <f t="shared" si="43"/>
        <v>1.4557582891897196</v>
      </c>
      <c r="G430" s="17">
        <f t="shared" si="44"/>
        <v>41.552000000000007</v>
      </c>
      <c r="H430" s="255">
        <v>0.12</v>
      </c>
      <c r="I430" s="46"/>
      <c r="J430" s="18">
        <v>12</v>
      </c>
      <c r="K430" s="46"/>
      <c r="L430" s="19">
        <f t="shared" si="46"/>
        <v>0</v>
      </c>
      <c r="M430" s="23">
        <f t="shared" si="45"/>
        <v>0</v>
      </c>
      <c r="N430" s="19">
        <f t="shared" si="41"/>
        <v>0</v>
      </c>
      <c r="O430" s="19">
        <f t="shared" si="42"/>
        <v>41.552000000000007</v>
      </c>
      <c r="P430" s="53" t="s">
        <v>2288</v>
      </c>
    </row>
    <row r="431" spans="1:16" x14ac:dyDescent="0.25">
      <c r="A431" s="40">
        <v>4372</v>
      </c>
      <c r="B431" s="40" t="s">
        <v>23</v>
      </c>
      <c r="C431" s="16" t="s">
        <v>340</v>
      </c>
      <c r="D431" s="52" t="s">
        <v>1162</v>
      </c>
      <c r="E431" s="197">
        <v>37.1</v>
      </c>
      <c r="F431" s="17">
        <f t="shared" si="43"/>
        <v>1.4557582891897196</v>
      </c>
      <c r="G431" s="17">
        <f t="shared" si="44"/>
        <v>41.552000000000007</v>
      </c>
      <c r="H431" s="255">
        <v>0.12</v>
      </c>
      <c r="I431" s="46"/>
      <c r="J431" s="18">
        <v>10</v>
      </c>
      <c r="K431" s="46"/>
      <c r="L431" s="19">
        <f t="shared" si="46"/>
        <v>0</v>
      </c>
      <c r="M431" s="23">
        <f t="shared" si="45"/>
        <v>0</v>
      </c>
      <c r="N431" s="19">
        <f t="shared" si="41"/>
        <v>0</v>
      </c>
      <c r="O431" s="19">
        <f t="shared" si="42"/>
        <v>41.552000000000007</v>
      </c>
      <c r="P431" s="53"/>
    </row>
    <row r="432" spans="1:16" x14ac:dyDescent="0.25">
      <c r="A432" s="40">
        <v>4380</v>
      </c>
      <c r="B432" s="40" t="s">
        <v>23</v>
      </c>
      <c r="C432" s="16" t="s">
        <v>341</v>
      </c>
      <c r="D432" s="52" t="s">
        <v>1163</v>
      </c>
      <c r="E432" s="197">
        <v>32.5</v>
      </c>
      <c r="F432" s="17">
        <f t="shared" si="43"/>
        <v>1.2752599568373553</v>
      </c>
      <c r="G432" s="17">
        <f t="shared" si="44"/>
        <v>36.400000000000006</v>
      </c>
      <c r="H432" s="255">
        <v>0.12</v>
      </c>
      <c r="I432" s="46"/>
      <c r="J432" s="18">
        <v>12</v>
      </c>
      <c r="K432" s="46"/>
      <c r="L432" s="19">
        <f t="shared" si="46"/>
        <v>0</v>
      </c>
      <c r="M432" s="23">
        <f t="shared" si="45"/>
        <v>0</v>
      </c>
      <c r="N432" s="19">
        <f t="shared" si="41"/>
        <v>0</v>
      </c>
      <c r="O432" s="19">
        <f t="shared" si="42"/>
        <v>36.400000000000006</v>
      </c>
      <c r="P432" s="53"/>
    </row>
    <row r="433" spans="1:16" x14ac:dyDescent="0.25">
      <c r="A433" s="40">
        <v>4381</v>
      </c>
      <c r="B433" s="40" t="s">
        <v>23</v>
      </c>
      <c r="C433" s="16" t="s">
        <v>342</v>
      </c>
      <c r="D433" s="52" t="s">
        <v>1164</v>
      </c>
      <c r="E433" s="197">
        <v>37.1</v>
      </c>
      <c r="F433" s="17">
        <f t="shared" si="43"/>
        <v>1.4557582891897196</v>
      </c>
      <c r="G433" s="17">
        <f t="shared" si="44"/>
        <v>41.552000000000007</v>
      </c>
      <c r="H433" s="255">
        <v>0.12</v>
      </c>
      <c r="I433" s="46"/>
      <c r="J433" s="18">
        <v>12</v>
      </c>
      <c r="K433" s="46"/>
      <c r="L433" s="19">
        <f t="shared" si="46"/>
        <v>0</v>
      </c>
      <c r="M433" s="23">
        <f t="shared" si="45"/>
        <v>0</v>
      </c>
      <c r="N433" s="19">
        <f t="shared" si="41"/>
        <v>0</v>
      </c>
      <c r="O433" s="19">
        <f t="shared" si="42"/>
        <v>41.552000000000007</v>
      </c>
      <c r="P433" s="53"/>
    </row>
    <row r="434" spans="1:16" x14ac:dyDescent="0.25">
      <c r="A434" s="40">
        <v>4390</v>
      </c>
      <c r="B434" s="40" t="s">
        <v>23</v>
      </c>
      <c r="C434" s="16" t="s">
        <v>343</v>
      </c>
      <c r="D434" s="52" t="s">
        <v>1165</v>
      </c>
      <c r="E434" s="197">
        <v>40.200000000000003</v>
      </c>
      <c r="F434" s="17">
        <f t="shared" si="43"/>
        <v>1.5773984696880519</v>
      </c>
      <c r="G434" s="17">
        <f t="shared" si="44"/>
        <v>45.024000000000008</v>
      </c>
      <c r="H434" s="255">
        <v>0.12</v>
      </c>
      <c r="I434" s="46"/>
      <c r="J434" s="18">
        <v>12</v>
      </c>
      <c r="K434" s="46"/>
      <c r="L434" s="19">
        <f t="shared" si="46"/>
        <v>0</v>
      </c>
      <c r="M434" s="23">
        <f t="shared" si="45"/>
        <v>0</v>
      </c>
      <c r="N434" s="19">
        <f t="shared" si="41"/>
        <v>0</v>
      </c>
      <c r="O434" s="19">
        <f t="shared" si="42"/>
        <v>45.024000000000008</v>
      </c>
      <c r="P434" s="53"/>
    </row>
    <row r="435" spans="1:16" x14ac:dyDescent="0.25">
      <c r="A435" s="40">
        <v>4400</v>
      </c>
      <c r="B435" s="40" t="s">
        <v>23</v>
      </c>
      <c r="C435" s="16" t="s">
        <v>344</v>
      </c>
      <c r="D435" s="52" t="s">
        <v>1166</v>
      </c>
      <c r="E435" s="197">
        <v>41.6</v>
      </c>
      <c r="F435" s="17">
        <f t="shared" si="43"/>
        <v>1.6323327447518148</v>
      </c>
      <c r="G435" s="17">
        <f t="shared" si="44"/>
        <v>46.592000000000006</v>
      </c>
      <c r="H435" s="255">
        <v>0.12</v>
      </c>
      <c r="I435" s="46"/>
      <c r="J435" s="18">
        <v>10</v>
      </c>
      <c r="K435" s="46"/>
      <c r="L435" s="19">
        <f t="shared" si="46"/>
        <v>0</v>
      </c>
      <c r="M435" s="23">
        <f t="shared" si="45"/>
        <v>0</v>
      </c>
      <c r="N435" s="19">
        <f t="shared" si="41"/>
        <v>0</v>
      </c>
      <c r="O435" s="19">
        <f t="shared" si="42"/>
        <v>46.592000000000006</v>
      </c>
      <c r="P435" s="53"/>
    </row>
    <row r="436" spans="1:16" x14ac:dyDescent="0.25">
      <c r="A436" s="40">
        <v>4420</v>
      </c>
      <c r="B436" s="40" t="s">
        <v>23</v>
      </c>
      <c r="C436" s="16" t="s">
        <v>345</v>
      </c>
      <c r="D436" s="52" t="s">
        <v>1167</v>
      </c>
      <c r="E436" s="197">
        <v>39</v>
      </c>
      <c r="F436" s="17">
        <f t="shared" ref="F436:F504" si="47">E436/$E$3</f>
        <v>1.5303119482048264</v>
      </c>
      <c r="G436" s="17">
        <f t="shared" si="44"/>
        <v>43.680000000000007</v>
      </c>
      <c r="H436" s="255">
        <v>0.12</v>
      </c>
      <c r="I436" s="46"/>
      <c r="J436" s="18">
        <v>10</v>
      </c>
      <c r="K436" s="46"/>
      <c r="L436" s="19">
        <f t="shared" si="46"/>
        <v>0</v>
      </c>
      <c r="M436" s="23">
        <f t="shared" ref="M436:M504" si="48">L436/$E$3</f>
        <v>0</v>
      </c>
      <c r="N436" s="19">
        <f t="shared" ref="N436:N504" si="49">PRODUCT(G436,SUM(I436,PRODUCT(ABS(K436),J436)))</f>
        <v>0</v>
      </c>
      <c r="O436" s="19">
        <f t="shared" ref="O436:O504" si="50">PRODUCT(G436,(1+$P$6/100))</f>
        <v>43.680000000000007</v>
      </c>
      <c r="P436" s="246"/>
    </row>
    <row r="437" spans="1:16" x14ac:dyDescent="0.25">
      <c r="A437" s="40">
        <v>4422</v>
      </c>
      <c r="B437" s="40" t="s">
        <v>23</v>
      </c>
      <c r="C437" s="16" t="s">
        <v>346</v>
      </c>
      <c r="D437" s="52" t="s">
        <v>1168</v>
      </c>
      <c r="E437" s="197">
        <v>52.3</v>
      </c>
      <c r="F437" s="17">
        <f t="shared" si="47"/>
        <v>2.0521875613105749</v>
      </c>
      <c r="G437" s="17">
        <f t="shared" si="44"/>
        <v>58.576000000000001</v>
      </c>
      <c r="H437" s="255">
        <v>0.12</v>
      </c>
      <c r="I437" s="46"/>
      <c r="J437" s="18">
        <v>10</v>
      </c>
      <c r="K437" s="46"/>
      <c r="L437" s="19">
        <f t="shared" si="46"/>
        <v>0</v>
      </c>
      <c r="M437" s="23">
        <f t="shared" si="48"/>
        <v>0</v>
      </c>
      <c r="N437" s="19">
        <f t="shared" si="49"/>
        <v>0</v>
      </c>
      <c r="O437" s="19">
        <f t="shared" si="50"/>
        <v>58.576000000000001</v>
      </c>
      <c r="P437" s="53"/>
    </row>
    <row r="438" spans="1:16" x14ac:dyDescent="0.25">
      <c r="A438" s="40">
        <v>4424</v>
      </c>
      <c r="B438" s="40" t="s">
        <v>23</v>
      </c>
      <c r="C438" s="16" t="s">
        <v>347</v>
      </c>
      <c r="D438" s="52" t="s">
        <v>1169</v>
      </c>
      <c r="E438" s="17">
        <v>41</v>
      </c>
      <c r="F438" s="17">
        <f t="shared" si="47"/>
        <v>1.6087894840102022</v>
      </c>
      <c r="G438" s="17">
        <f t="shared" si="44"/>
        <v>45.92</v>
      </c>
      <c r="H438" s="255">
        <v>0.12</v>
      </c>
      <c r="I438" s="46"/>
      <c r="J438" s="18">
        <v>10</v>
      </c>
      <c r="K438" s="46"/>
      <c r="L438" s="19">
        <f t="shared" si="46"/>
        <v>0</v>
      </c>
      <c r="M438" s="23">
        <f t="shared" si="48"/>
        <v>0</v>
      </c>
      <c r="N438" s="19">
        <f t="shared" si="49"/>
        <v>0</v>
      </c>
      <c r="O438" s="19">
        <f t="shared" si="50"/>
        <v>45.92</v>
      </c>
      <c r="P438" s="53"/>
    </row>
    <row r="439" spans="1:16" x14ac:dyDescent="0.25">
      <c r="A439" s="40">
        <v>4426</v>
      </c>
      <c r="B439" s="40" t="s">
        <v>23</v>
      </c>
      <c r="C439" s="16" t="s">
        <v>348</v>
      </c>
      <c r="D439" s="52" t="s">
        <v>1170</v>
      </c>
      <c r="E439" s="197">
        <v>34.5</v>
      </c>
      <c r="F439" s="17">
        <f t="shared" si="47"/>
        <v>1.353737492642731</v>
      </c>
      <c r="G439" s="17">
        <f t="shared" si="44"/>
        <v>38.64</v>
      </c>
      <c r="H439" s="255">
        <v>0.12</v>
      </c>
      <c r="I439" s="46"/>
      <c r="J439" s="18">
        <v>10</v>
      </c>
      <c r="K439" s="46"/>
      <c r="L439" s="19">
        <f t="shared" si="46"/>
        <v>0</v>
      </c>
      <c r="M439" s="23">
        <f t="shared" si="48"/>
        <v>0</v>
      </c>
      <c r="N439" s="19">
        <f t="shared" si="49"/>
        <v>0</v>
      </c>
      <c r="O439" s="19">
        <f t="shared" si="50"/>
        <v>38.64</v>
      </c>
      <c r="P439" s="53"/>
    </row>
    <row r="440" spans="1:16" x14ac:dyDescent="0.25">
      <c r="A440" s="40">
        <v>4428</v>
      </c>
      <c r="B440" s="40" t="s">
        <v>23</v>
      </c>
      <c r="C440" s="16" t="s">
        <v>349</v>
      </c>
      <c r="D440" s="52" t="s">
        <v>1171</v>
      </c>
      <c r="E440" s="197">
        <v>33.700000000000003</v>
      </c>
      <c r="F440" s="17">
        <f t="shared" si="47"/>
        <v>1.3223464783205809</v>
      </c>
      <c r="G440" s="17">
        <f t="shared" si="44"/>
        <v>37.744000000000007</v>
      </c>
      <c r="H440" s="255">
        <v>0.12</v>
      </c>
      <c r="I440" s="46"/>
      <c r="J440" s="18">
        <v>10</v>
      </c>
      <c r="K440" s="46"/>
      <c r="L440" s="19">
        <f t="shared" si="46"/>
        <v>0</v>
      </c>
      <c r="M440" s="23">
        <f t="shared" si="48"/>
        <v>0</v>
      </c>
      <c r="N440" s="19">
        <f t="shared" si="49"/>
        <v>0</v>
      </c>
      <c r="O440" s="19">
        <f t="shared" si="50"/>
        <v>37.744000000000007</v>
      </c>
      <c r="P440" s="53"/>
    </row>
    <row r="441" spans="1:16" x14ac:dyDescent="0.25">
      <c r="A441" s="40">
        <v>4430</v>
      </c>
      <c r="B441" s="40" t="s">
        <v>23</v>
      </c>
      <c r="C441" s="16" t="s">
        <v>2088</v>
      </c>
      <c r="D441" s="52">
        <v>8594052884517</v>
      </c>
      <c r="E441" s="197">
        <v>50.3</v>
      </c>
      <c r="F441" s="17">
        <f t="shared" si="47"/>
        <v>1.9737100255051991</v>
      </c>
      <c r="G441" s="17">
        <f t="shared" si="44"/>
        <v>56.336000000000006</v>
      </c>
      <c r="H441" s="255">
        <v>0.12</v>
      </c>
      <c r="I441" s="46"/>
      <c r="J441" s="18">
        <v>15</v>
      </c>
      <c r="K441" s="46"/>
      <c r="L441" s="19">
        <f t="shared" si="46"/>
        <v>0</v>
      </c>
      <c r="M441" s="23">
        <f t="shared" si="48"/>
        <v>0</v>
      </c>
      <c r="N441" s="19">
        <f t="shared" si="49"/>
        <v>0</v>
      </c>
      <c r="O441" s="19">
        <f t="shared" si="50"/>
        <v>56.336000000000006</v>
      </c>
      <c r="P441" s="53"/>
    </row>
    <row r="442" spans="1:16" x14ac:dyDescent="0.25">
      <c r="A442" s="40">
        <v>4436</v>
      </c>
      <c r="B442" s="40" t="s">
        <v>23</v>
      </c>
      <c r="C442" s="16" t="s">
        <v>350</v>
      </c>
      <c r="D442" s="52" t="s">
        <v>1172</v>
      </c>
      <c r="E442" s="197">
        <v>133</v>
      </c>
      <c r="F442" s="17">
        <f t="shared" si="47"/>
        <v>5.2187561310574848</v>
      </c>
      <c r="G442" s="17">
        <f t="shared" si="44"/>
        <v>148.96</v>
      </c>
      <c r="H442" s="255">
        <v>0.12</v>
      </c>
      <c r="I442" s="46"/>
      <c r="J442" s="18">
        <v>8</v>
      </c>
      <c r="K442" s="46"/>
      <c r="L442" s="19">
        <f t="shared" si="46"/>
        <v>0</v>
      </c>
      <c r="M442" s="23">
        <f t="shared" si="48"/>
        <v>0</v>
      </c>
      <c r="N442" s="19">
        <f t="shared" si="49"/>
        <v>0</v>
      </c>
      <c r="O442" s="19">
        <f t="shared" si="50"/>
        <v>148.96</v>
      </c>
      <c r="P442" s="53"/>
    </row>
    <row r="443" spans="1:16" x14ac:dyDescent="0.25">
      <c r="A443" s="40">
        <v>4438</v>
      </c>
      <c r="B443" s="40" t="s">
        <v>23</v>
      </c>
      <c r="C443" s="16" t="s">
        <v>351</v>
      </c>
      <c r="D443" s="52" t="s">
        <v>1173</v>
      </c>
      <c r="E443" s="197">
        <v>42.6</v>
      </c>
      <c r="F443" s="17">
        <f t="shared" si="47"/>
        <v>1.6715715126545028</v>
      </c>
      <c r="G443" s="17">
        <f t="shared" si="44"/>
        <v>47.712000000000003</v>
      </c>
      <c r="H443" s="255">
        <v>0.12</v>
      </c>
      <c r="I443" s="46"/>
      <c r="J443" s="18">
        <v>10</v>
      </c>
      <c r="K443" s="46"/>
      <c r="L443" s="19">
        <f t="shared" si="46"/>
        <v>0</v>
      </c>
      <c r="M443" s="23">
        <f t="shared" si="48"/>
        <v>0</v>
      </c>
      <c r="N443" s="19">
        <f t="shared" si="49"/>
        <v>0</v>
      </c>
      <c r="O443" s="19">
        <f t="shared" si="50"/>
        <v>47.712000000000003</v>
      </c>
      <c r="P443" s="246"/>
    </row>
    <row r="444" spans="1:16" x14ac:dyDescent="0.25">
      <c r="A444" s="40">
        <v>4440</v>
      </c>
      <c r="B444" s="40" t="s">
        <v>23</v>
      </c>
      <c r="C444" s="16" t="s">
        <v>352</v>
      </c>
      <c r="D444" s="52" t="s">
        <v>1174</v>
      </c>
      <c r="E444" s="197">
        <v>18.5</v>
      </c>
      <c r="F444" s="17">
        <f t="shared" si="47"/>
        <v>0.72591720619972533</v>
      </c>
      <c r="G444" s="17">
        <f t="shared" si="44"/>
        <v>20.720000000000002</v>
      </c>
      <c r="H444" s="255">
        <v>0.12</v>
      </c>
      <c r="I444" s="46"/>
      <c r="J444" s="18">
        <v>25</v>
      </c>
      <c r="K444" s="46"/>
      <c r="L444" s="19">
        <f t="shared" si="46"/>
        <v>0</v>
      </c>
      <c r="M444" s="23">
        <f t="shared" si="48"/>
        <v>0</v>
      </c>
      <c r="N444" s="19">
        <f t="shared" si="49"/>
        <v>0</v>
      </c>
      <c r="O444" s="19">
        <f t="shared" si="50"/>
        <v>20.720000000000002</v>
      </c>
      <c r="P444" s="53"/>
    </row>
    <row r="445" spans="1:16" x14ac:dyDescent="0.25">
      <c r="A445" s="40">
        <v>4442</v>
      </c>
      <c r="B445" s="40" t="s">
        <v>23</v>
      </c>
      <c r="C445" s="16" t="s">
        <v>353</v>
      </c>
      <c r="D445" s="52" t="s">
        <v>1175</v>
      </c>
      <c r="E445" s="197">
        <v>14</v>
      </c>
      <c r="F445" s="17">
        <f t="shared" si="47"/>
        <v>0.54934275063762994</v>
      </c>
      <c r="G445" s="17">
        <f t="shared" si="44"/>
        <v>15.680000000000001</v>
      </c>
      <c r="H445" s="255">
        <v>0.12</v>
      </c>
      <c r="I445" s="46"/>
      <c r="J445" s="18">
        <v>25</v>
      </c>
      <c r="K445" s="46"/>
      <c r="L445" s="19">
        <f t="shared" si="46"/>
        <v>0</v>
      </c>
      <c r="M445" s="23">
        <f t="shared" si="48"/>
        <v>0</v>
      </c>
      <c r="N445" s="19">
        <f t="shared" si="49"/>
        <v>0</v>
      </c>
      <c r="O445" s="19">
        <f t="shared" si="50"/>
        <v>15.680000000000001</v>
      </c>
      <c r="P445" s="53"/>
    </row>
    <row r="446" spans="1:16" x14ac:dyDescent="0.25">
      <c r="A446" s="40">
        <v>4450</v>
      </c>
      <c r="B446" s="40" t="s">
        <v>23</v>
      </c>
      <c r="C446" s="16" t="s">
        <v>354</v>
      </c>
      <c r="D446" s="52" t="s">
        <v>1176</v>
      </c>
      <c r="E446" s="197">
        <v>14</v>
      </c>
      <c r="F446" s="17">
        <f t="shared" si="47"/>
        <v>0.54934275063762994</v>
      </c>
      <c r="G446" s="17">
        <f t="shared" si="44"/>
        <v>15.680000000000001</v>
      </c>
      <c r="H446" s="255">
        <v>0.12</v>
      </c>
      <c r="I446" s="46"/>
      <c r="J446" s="18">
        <v>25</v>
      </c>
      <c r="K446" s="46"/>
      <c r="L446" s="19">
        <f t="shared" si="46"/>
        <v>0</v>
      </c>
      <c r="M446" s="23">
        <f t="shared" si="48"/>
        <v>0</v>
      </c>
      <c r="N446" s="19">
        <f t="shared" si="49"/>
        <v>0</v>
      </c>
      <c r="O446" s="19">
        <f t="shared" si="50"/>
        <v>15.680000000000001</v>
      </c>
      <c r="P446" s="53"/>
    </row>
    <row r="447" spans="1:16" x14ac:dyDescent="0.25">
      <c r="A447" s="40">
        <v>4454</v>
      </c>
      <c r="B447" s="40" t="s">
        <v>23</v>
      </c>
      <c r="C447" s="16" t="s">
        <v>355</v>
      </c>
      <c r="D447" s="52" t="s">
        <v>1177</v>
      </c>
      <c r="E447" s="197">
        <v>40.5</v>
      </c>
      <c r="F447" s="17">
        <f t="shared" si="47"/>
        <v>1.5891701000588583</v>
      </c>
      <c r="G447" s="17">
        <f t="shared" si="44"/>
        <v>45.360000000000007</v>
      </c>
      <c r="H447" s="255">
        <v>0.12</v>
      </c>
      <c r="I447" s="46"/>
      <c r="J447" s="18">
        <v>15</v>
      </c>
      <c r="K447" s="46"/>
      <c r="L447" s="19">
        <f t="shared" si="46"/>
        <v>0</v>
      </c>
      <c r="M447" s="23">
        <f t="shared" si="48"/>
        <v>0</v>
      </c>
      <c r="N447" s="19">
        <f t="shared" si="49"/>
        <v>0</v>
      </c>
      <c r="O447" s="19">
        <f t="shared" si="50"/>
        <v>45.360000000000007</v>
      </c>
      <c r="P447" s="53"/>
    </row>
    <row r="448" spans="1:16" x14ac:dyDescent="0.25">
      <c r="A448" s="40">
        <v>4500</v>
      </c>
      <c r="B448" s="40" t="s">
        <v>23</v>
      </c>
      <c r="C448" s="16" t="s">
        <v>356</v>
      </c>
      <c r="D448" s="52" t="s">
        <v>1178</v>
      </c>
      <c r="E448" s="197">
        <v>56.9</v>
      </c>
      <c r="F448" s="17">
        <f t="shared" si="47"/>
        <v>2.2326858936629388</v>
      </c>
      <c r="G448" s="17">
        <f t="shared" si="44"/>
        <v>63.728000000000002</v>
      </c>
      <c r="H448" s="255">
        <v>0.12</v>
      </c>
      <c r="I448" s="46"/>
      <c r="J448" s="18">
        <v>6</v>
      </c>
      <c r="K448" s="46"/>
      <c r="L448" s="19">
        <f t="shared" si="46"/>
        <v>0</v>
      </c>
      <c r="M448" s="23">
        <f t="shared" si="48"/>
        <v>0</v>
      </c>
      <c r="N448" s="19">
        <f t="shared" si="49"/>
        <v>0</v>
      </c>
      <c r="O448" s="19">
        <f t="shared" si="50"/>
        <v>63.728000000000002</v>
      </c>
      <c r="P448" s="53"/>
    </row>
    <row r="449" spans="1:16" x14ac:dyDescent="0.25">
      <c r="A449" s="40">
        <v>4510</v>
      </c>
      <c r="B449" s="40" t="s">
        <v>23</v>
      </c>
      <c r="C449" s="16" t="s">
        <v>357</v>
      </c>
      <c r="D449" s="52" t="s">
        <v>1179</v>
      </c>
      <c r="E449" s="197">
        <v>62.9</v>
      </c>
      <c r="F449" s="17">
        <f t="shared" si="47"/>
        <v>2.4681185010790663</v>
      </c>
      <c r="G449" s="17">
        <f t="shared" si="44"/>
        <v>70.448000000000008</v>
      </c>
      <c r="H449" s="255">
        <v>0.12</v>
      </c>
      <c r="I449" s="46"/>
      <c r="J449" s="18">
        <v>6</v>
      </c>
      <c r="K449" s="46"/>
      <c r="L449" s="19">
        <f t="shared" si="46"/>
        <v>0</v>
      </c>
      <c r="M449" s="23">
        <f t="shared" si="48"/>
        <v>0</v>
      </c>
      <c r="N449" s="19">
        <f t="shared" si="49"/>
        <v>0</v>
      </c>
      <c r="O449" s="19">
        <f t="shared" si="50"/>
        <v>70.448000000000008</v>
      </c>
      <c r="P449" s="53"/>
    </row>
    <row r="450" spans="1:16" x14ac:dyDescent="0.25">
      <c r="A450" s="40">
        <v>4514</v>
      </c>
      <c r="B450" s="40" t="s">
        <v>23</v>
      </c>
      <c r="C450" s="16" t="s">
        <v>358</v>
      </c>
      <c r="D450" s="52" t="s">
        <v>1180</v>
      </c>
      <c r="E450" s="197">
        <v>59.8</v>
      </c>
      <c r="F450" s="17">
        <f t="shared" si="47"/>
        <v>2.3464783205807338</v>
      </c>
      <c r="G450" s="17">
        <f t="shared" si="44"/>
        <v>66.975999999999999</v>
      </c>
      <c r="H450" s="255">
        <v>0.12</v>
      </c>
      <c r="I450" s="46"/>
      <c r="J450" s="18">
        <v>6</v>
      </c>
      <c r="K450" s="46"/>
      <c r="L450" s="19">
        <f t="shared" si="46"/>
        <v>0</v>
      </c>
      <c r="M450" s="23">
        <f t="shared" si="48"/>
        <v>0</v>
      </c>
      <c r="N450" s="19">
        <f t="shared" si="49"/>
        <v>0</v>
      </c>
      <c r="O450" s="19">
        <f t="shared" si="50"/>
        <v>66.975999999999999</v>
      </c>
      <c r="P450" s="53"/>
    </row>
    <row r="451" spans="1:16" x14ac:dyDescent="0.25">
      <c r="A451" s="40">
        <v>4560</v>
      </c>
      <c r="B451" s="40" t="s">
        <v>23</v>
      </c>
      <c r="C451" s="16" t="s">
        <v>359</v>
      </c>
      <c r="D451" s="52" t="s">
        <v>1181</v>
      </c>
      <c r="E451" s="197">
        <v>121</v>
      </c>
      <c r="F451" s="17">
        <f t="shared" si="47"/>
        <v>4.7478909162252307</v>
      </c>
      <c r="G451" s="17">
        <f t="shared" si="44"/>
        <v>135.52000000000001</v>
      </c>
      <c r="H451" s="255">
        <v>0.12</v>
      </c>
      <c r="I451" s="46"/>
      <c r="J451" s="18">
        <v>6</v>
      </c>
      <c r="K451" s="46"/>
      <c r="L451" s="19">
        <f t="shared" si="46"/>
        <v>0</v>
      </c>
      <c r="M451" s="23">
        <f t="shared" si="48"/>
        <v>0</v>
      </c>
      <c r="N451" s="19">
        <f t="shared" si="49"/>
        <v>0</v>
      </c>
      <c r="O451" s="19">
        <f t="shared" si="50"/>
        <v>135.52000000000001</v>
      </c>
      <c r="P451" s="53"/>
    </row>
    <row r="452" spans="1:16" x14ac:dyDescent="0.25">
      <c r="A452" s="40">
        <v>4563</v>
      </c>
      <c r="B452" s="40" t="s">
        <v>23</v>
      </c>
      <c r="C452" s="16" t="s">
        <v>360</v>
      </c>
      <c r="D452" s="52" t="s">
        <v>1182</v>
      </c>
      <c r="E452" s="197">
        <v>60.5</v>
      </c>
      <c r="F452" s="17">
        <f t="shared" si="47"/>
        <v>2.3739454581126154</v>
      </c>
      <c r="G452" s="17">
        <f t="shared" si="44"/>
        <v>67.760000000000005</v>
      </c>
      <c r="H452" s="255">
        <v>0.12</v>
      </c>
      <c r="I452" s="46"/>
      <c r="J452" s="18">
        <v>6</v>
      </c>
      <c r="K452" s="46"/>
      <c r="L452" s="19">
        <f t="shared" si="46"/>
        <v>0</v>
      </c>
      <c r="M452" s="23">
        <f t="shared" si="48"/>
        <v>0</v>
      </c>
      <c r="N452" s="19">
        <f t="shared" si="49"/>
        <v>0</v>
      </c>
      <c r="O452" s="19">
        <f t="shared" si="50"/>
        <v>67.760000000000005</v>
      </c>
      <c r="P452" s="53"/>
    </row>
    <row r="453" spans="1:16" x14ac:dyDescent="0.25">
      <c r="A453" s="40">
        <v>4568</v>
      </c>
      <c r="B453" s="40" t="s">
        <v>23</v>
      </c>
      <c r="C453" s="16" t="s">
        <v>361</v>
      </c>
      <c r="D453" s="52" t="s">
        <v>1183</v>
      </c>
      <c r="E453" s="197">
        <v>70.099999999999994</v>
      </c>
      <c r="F453" s="17">
        <f t="shared" si="47"/>
        <v>2.7506376299784185</v>
      </c>
      <c r="G453" s="17">
        <f t="shared" si="44"/>
        <v>78.512</v>
      </c>
      <c r="H453" s="255">
        <v>0.12</v>
      </c>
      <c r="I453" s="46"/>
      <c r="J453" s="18">
        <v>6</v>
      </c>
      <c r="K453" s="46"/>
      <c r="L453" s="19">
        <f t="shared" si="46"/>
        <v>0</v>
      </c>
      <c r="M453" s="23">
        <f t="shared" si="48"/>
        <v>0</v>
      </c>
      <c r="N453" s="19">
        <f t="shared" si="49"/>
        <v>0</v>
      </c>
      <c r="O453" s="19">
        <f t="shared" si="50"/>
        <v>78.512</v>
      </c>
      <c r="P453" s="53"/>
    </row>
    <row r="454" spans="1:16" x14ac:dyDescent="0.25">
      <c r="A454" s="40">
        <v>4600</v>
      </c>
      <c r="B454" s="40" t="s">
        <v>23</v>
      </c>
      <c r="C454" s="16" t="s">
        <v>362</v>
      </c>
      <c r="D454" s="52" t="s">
        <v>1184</v>
      </c>
      <c r="E454" s="197">
        <v>94.1</v>
      </c>
      <c r="F454" s="17">
        <f t="shared" si="47"/>
        <v>3.6923680596429271</v>
      </c>
      <c r="G454" s="17">
        <f t="shared" si="44"/>
        <v>105.39200000000001</v>
      </c>
      <c r="H454" s="255">
        <v>0.12</v>
      </c>
      <c r="I454" s="46"/>
      <c r="J454" s="18">
        <v>6</v>
      </c>
      <c r="K454" s="46"/>
      <c r="L454" s="19">
        <f t="shared" si="46"/>
        <v>0</v>
      </c>
      <c r="M454" s="23">
        <f t="shared" si="48"/>
        <v>0</v>
      </c>
      <c r="N454" s="19">
        <f t="shared" si="49"/>
        <v>0</v>
      </c>
      <c r="O454" s="19">
        <f t="shared" si="50"/>
        <v>105.39200000000001</v>
      </c>
      <c r="P454" s="53"/>
    </row>
    <row r="455" spans="1:16" x14ac:dyDescent="0.25">
      <c r="A455" s="40">
        <v>4610</v>
      </c>
      <c r="B455" s="40" t="s">
        <v>23</v>
      </c>
      <c r="C455" s="16" t="s">
        <v>363</v>
      </c>
      <c r="D455" s="52" t="s">
        <v>1185</v>
      </c>
      <c r="E455" s="197">
        <v>125.1</v>
      </c>
      <c r="F455" s="17">
        <f t="shared" si="47"/>
        <v>4.908769864626251</v>
      </c>
      <c r="G455" s="17">
        <f t="shared" si="44"/>
        <v>140.11199999999999</v>
      </c>
      <c r="H455" s="255">
        <v>0.12</v>
      </c>
      <c r="I455" s="46"/>
      <c r="J455" s="18">
        <v>6</v>
      </c>
      <c r="K455" s="46"/>
      <c r="L455" s="19">
        <f t="shared" si="46"/>
        <v>0</v>
      </c>
      <c r="M455" s="23">
        <f t="shared" si="48"/>
        <v>0</v>
      </c>
      <c r="N455" s="19">
        <f t="shared" si="49"/>
        <v>0</v>
      </c>
      <c r="O455" s="19">
        <f t="shared" si="50"/>
        <v>140.11199999999999</v>
      </c>
      <c r="P455" s="53"/>
    </row>
    <row r="456" spans="1:16" x14ac:dyDescent="0.25">
      <c r="A456" s="40">
        <v>4620</v>
      </c>
      <c r="B456" s="40" t="s">
        <v>23</v>
      </c>
      <c r="C456" s="16" t="s">
        <v>364</v>
      </c>
      <c r="D456" s="52" t="s">
        <v>1186</v>
      </c>
      <c r="E456" s="197">
        <v>133</v>
      </c>
      <c r="F456" s="17">
        <f t="shared" si="47"/>
        <v>5.2187561310574848</v>
      </c>
      <c r="G456" s="17">
        <f t="shared" ref="G456:G519" si="51">PRODUCT(E456,1.12)</f>
        <v>148.96</v>
      </c>
      <c r="H456" s="255">
        <v>0.12</v>
      </c>
      <c r="I456" s="46"/>
      <c r="J456" s="18">
        <v>6</v>
      </c>
      <c r="K456" s="46"/>
      <c r="L456" s="19">
        <f t="shared" si="46"/>
        <v>0</v>
      </c>
      <c r="M456" s="23">
        <f t="shared" si="48"/>
        <v>0</v>
      </c>
      <c r="N456" s="19">
        <f t="shared" si="49"/>
        <v>0</v>
      </c>
      <c r="O456" s="19">
        <f t="shared" si="50"/>
        <v>148.96</v>
      </c>
      <c r="P456" s="53"/>
    </row>
    <row r="457" spans="1:16" x14ac:dyDescent="0.25">
      <c r="A457" s="40">
        <v>4630</v>
      </c>
      <c r="B457" s="40" t="s">
        <v>23</v>
      </c>
      <c r="C457" s="16" t="s">
        <v>365</v>
      </c>
      <c r="D457" s="52" t="s">
        <v>1187</v>
      </c>
      <c r="E457" s="197">
        <v>125.4</v>
      </c>
      <c r="F457" s="17">
        <f t="shared" si="47"/>
        <v>4.9205414949970576</v>
      </c>
      <c r="G457" s="17">
        <f t="shared" si="51"/>
        <v>140.44800000000001</v>
      </c>
      <c r="H457" s="255">
        <v>0.12</v>
      </c>
      <c r="I457" s="46"/>
      <c r="J457" s="18">
        <v>6</v>
      </c>
      <c r="K457" s="46"/>
      <c r="L457" s="19">
        <f t="shared" si="46"/>
        <v>0</v>
      </c>
      <c r="M457" s="23">
        <f t="shared" si="48"/>
        <v>0</v>
      </c>
      <c r="N457" s="19">
        <f t="shared" si="49"/>
        <v>0</v>
      </c>
      <c r="O457" s="19">
        <f t="shared" si="50"/>
        <v>140.44800000000001</v>
      </c>
      <c r="P457" s="53"/>
    </row>
    <row r="458" spans="1:16" x14ac:dyDescent="0.25">
      <c r="A458" s="40">
        <v>4638</v>
      </c>
      <c r="B458" s="40" t="s">
        <v>23</v>
      </c>
      <c r="C458" s="16" t="s">
        <v>366</v>
      </c>
      <c r="D458" s="52" t="s">
        <v>1188</v>
      </c>
      <c r="E458" s="197">
        <v>55.2</v>
      </c>
      <c r="F458" s="17">
        <f t="shared" si="47"/>
        <v>2.1659799882283699</v>
      </c>
      <c r="G458" s="17">
        <f t="shared" si="51"/>
        <v>61.824000000000012</v>
      </c>
      <c r="H458" s="255">
        <v>0.12</v>
      </c>
      <c r="I458" s="46"/>
      <c r="J458" s="18">
        <v>6</v>
      </c>
      <c r="K458" s="46"/>
      <c r="L458" s="19">
        <f t="shared" si="46"/>
        <v>0</v>
      </c>
      <c r="M458" s="23">
        <f t="shared" si="48"/>
        <v>0</v>
      </c>
      <c r="N458" s="19">
        <f t="shared" si="49"/>
        <v>0</v>
      </c>
      <c r="O458" s="19">
        <f t="shared" si="50"/>
        <v>61.824000000000012</v>
      </c>
      <c r="P458" s="53"/>
    </row>
    <row r="459" spans="1:16" x14ac:dyDescent="0.25">
      <c r="A459" s="40">
        <v>4700</v>
      </c>
      <c r="B459" s="40" t="s">
        <v>23</v>
      </c>
      <c r="C459" s="16" t="s">
        <v>367</v>
      </c>
      <c r="D459" s="52" t="s">
        <v>1189</v>
      </c>
      <c r="E459" s="197">
        <v>77</v>
      </c>
      <c r="F459" s="17">
        <f t="shared" si="47"/>
        <v>3.0213851285069651</v>
      </c>
      <c r="G459" s="17">
        <f t="shared" si="51"/>
        <v>86.240000000000009</v>
      </c>
      <c r="H459" s="255">
        <v>0.12</v>
      </c>
      <c r="I459" s="46"/>
      <c r="J459" s="18">
        <v>6</v>
      </c>
      <c r="K459" s="46"/>
      <c r="L459" s="19">
        <f t="shared" si="46"/>
        <v>0</v>
      </c>
      <c r="M459" s="23">
        <f t="shared" si="48"/>
        <v>0</v>
      </c>
      <c r="N459" s="19">
        <f t="shared" si="49"/>
        <v>0</v>
      </c>
      <c r="O459" s="19">
        <f t="shared" si="50"/>
        <v>86.240000000000009</v>
      </c>
      <c r="P459" s="53"/>
    </row>
    <row r="460" spans="1:16" x14ac:dyDescent="0.25">
      <c r="A460" s="40">
        <v>4701</v>
      </c>
      <c r="B460" s="40" t="s">
        <v>23</v>
      </c>
      <c r="C460" s="16" t="s">
        <v>368</v>
      </c>
      <c r="D460" s="52" t="s">
        <v>1190</v>
      </c>
      <c r="E460" s="197">
        <v>17.100000000000001</v>
      </c>
      <c r="F460" s="17">
        <f t="shared" si="47"/>
        <v>0.67098293113596241</v>
      </c>
      <c r="G460" s="17">
        <f t="shared" si="51"/>
        <v>19.152000000000005</v>
      </c>
      <c r="H460" s="255">
        <v>0.12</v>
      </c>
      <c r="I460" s="46"/>
      <c r="J460" s="18">
        <v>11</v>
      </c>
      <c r="K460" s="46"/>
      <c r="L460" s="19">
        <f t="shared" si="46"/>
        <v>0</v>
      </c>
      <c r="M460" s="23">
        <f t="shared" si="48"/>
        <v>0</v>
      </c>
      <c r="N460" s="19">
        <f t="shared" si="49"/>
        <v>0</v>
      </c>
      <c r="O460" s="19">
        <f t="shared" si="50"/>
        <v>19.152000000000005</v>
      </c>
      <c r="P460" s="53"/>
    </row>
    <row r="461" spans="1:16" x14ac:dyDescent="0.25">
      <c r="A461" s="40">
        <v>4703</v>
      </c>
      <c r="B461" s="40" t="s">
        <v>23</v>
      </c>
      <c r="C461" s="16" t="s">
        <v>369</v>
      </c>
      <c r="D461" s="52" t="s">
        <v>1191</v>
      </c>
      <c r="E461" s="197">
        <v>208.7</v>
      </c>
      <c r="F461" s="17">
        <f t="shared" si="47"/>
        <v>8.1891308612909555</v>
      </c>
      <c r="G461" s="17">
        <f t="shared" si="51"/>
        <v>233.744</v>
      </c>
      <c r="H461" s="255">
        <v>0.12</v>
      </c>
      <c r="I461" s="46"/>
      <c r="J461" s="18">
        <v>6</v>
      </c>
      <c r="K461" s="46"/>
      <c r="L461" s="19">
        <f t="shared" si="46"/>
        <v>0</v>
      </c>
      <c r="M461" s="23">
        <f t="shared" si="48"/>
        <v>0</v>
      </c>
      <c r="N461" s="19">
        <f t="shared" si="49"/>
        <v>0</v>
      </c>
      <c r="O461" s="19">
        <f t="shared" si="50"/>
        <v>233.744</v>
      </c>
      <c r="P461" s="53"/>
    </row>
    <row r="462" spans="1:16" x14ac:dyDescent="0.25">
      <c r="A462" s="40">
        <v>4708</v>
      </c>
      <c r="B462" s="40" t="s">
        <v>23</v>
      </c>
      <c r="C462" s="16" t="s">
        <v>370</v>
      </c>
      <c r="D462" s="52" t="s">
        <v>1192</v>
      </c>
      <c r="E462" s="197">
        <v>77</v>
      </c>
      <c r="F462" s="17">
        <f t="shared" si="47"/>
        <v>3.0213851285069651</v>
      </c>
      <c r="G462" s="17">
        <f t="shared" si="51"/>
        <v>86.240000000000009</v>
      </c>
      <c r="H462" s="255">
        <v>0.12</v>
      </c>
      <c r="I462" s="46"/>
      <c r="J462" s="18">
        <v>6</v>
      </c>
      <c r="K462" s="46"/>
      <c r="L462" s="19">
        <f t="shared" si="46"/>
        <v>0</v>
      </c>
      <c r="M462" s="23">
        <f t="shared" si="48"/>
        <v>0</v>
      </c>
      <c r="N462" s="19">
        <f t="shared" si="49"/>
        <v>0</v>
      </c>
      <c r="O462" s="19">
        <f t="shared" si="50"/>
        <v>86.240000000000009</v>
      </c>
      <c r="P462" s="53"/>
    </row>
    <row r="463" spans="1:16" x14ac:dyDescent="0.25">
      <c r="A463" s="40">
        <v>4709</v>
      </c>
      <c r="B463" s="40" t="s">
        <v>23</v>
      </c>
      <c r="C463" s="16" t="s">
        <v>371</v>
      </c>
      <c r="D463" s="52" t="s">
        <v>1193</v>
      </c>
      <c r="E463" s="197">
        <v>17.100000000000001</v>
      </c>
      <c r="F463" s="17">
        <f t="shared" si="47"/>
        <v>0.67098293113596241</v>
      </c>
      <c r="G463" s="17">
        <f t="shared" si="51"/>
        <v>19.152000000000005</v>
      </c>
      <c r="H463" s="255">
        <v>0.12</v>
      </c>
      <c r="I463" s="46"/>
      <c r="J463" s="18">
        <v>11</v>
      </c>
      <c r="K463" s="46"/>
      <c r="L463" s="19">
        <f t="shared" si="46"/>
        <v>0</v>
      </c>
      <c r="M463" s="23">
        <f t="shared" si="48"/>
        <v>0</v>
      </c>
      <c r="N463" s="19">
        <f t="shared" si="49"/>
        <v>0</v>
      </c>
      <c r="O463" s="19">
        <f t="shared" si="50"/>
        <v>19.152000000000005</v>
      </c>
      <c r="P463" s="53"/>
    </row>
    <row r="464" spans="1:16" x14ac:dyDescent="0.25">
      <c r="A464" s="40">
        <v>4720</v>
      </c>
      <c r="B464" s="40" t="s">
        <v>23</v>
      </c>
      <c r="C464" s="16" t="s">
        <v>372</v>
      </c>
      <c r="D464" s="52" t="s">
        <v>1194</v>
      </c>
      <c r="E464" s="197">
        <v>109.5</v>
      </c>
      <c r="F464" s="17">
        <f t="shared" si="47"/>
        <v>4.2966450853443199</v>
      </c>
      <c r="G464" s="17">
        <f t="shared" si="51"/>
        <v>122.64000000000001</v>
      </c>
      <c r="H464" s="255">
        <v>0.12</v>
      </c>
      <c r="I464" s="46"/>
      <c r="J464" s="18">
        <v>6</v>
      </c>
      <c r="K464" s="46"/>
      <c r="L464" s="19">
        <f t="shared" si="46"/>
        <v>0</v>
      </c>
      <c r="M464" s="23">
        <f t="shared" si="48"/>
        <v>0</v>
      </c>
      <c r="N464" s="19">
        <f t="shared" si="49"/>
        <v>0</v>
      </c>
      <c r="O464" s="19">
        <f t="shared" si="50"/>
        <v>122.64000000000001</v>
      </c>
      <c r="P464" s="53"/>
    </row>
    <row r="465" spans="1:16" x14ac:dyDescent="0.25">
      <c r="A465" s="40">
        <v>4722</v>
      </c>
      <c r="B465" s="40" t="s">
        <v>23</v>
      </c>
      <c r="C465" s="16" t="s">
        <v>373</v>
      </c>
      <c r="D465" s="52" t="s">
        <v>1195</v>
      </c>
      <c r="E465" s="197">
        <v>109.5</v>
      </c>
      <c r="F465" s="17">
        <f t="shared" si="47"/>
        <v>4.2966450853443199</v>
      </c>
      <c r="G465" s="17">
        <f t="shared" si="51"/>
        <v>122.64000000000001</v>
      </c>
      <c r="H465" s="255">
        <v>0.12</v>
      </c>
      <c r="I465" s="46"/>
      <c r="J465" s="18">
        <v>6</v>
      </c>
      <c r="K465" s="46"/>
      <c r="L465" s="19">
        <f t="shared" si="46"/>
        <v>0</v>
      </c>
      <c r="M465" s="23">
        <f t="shared" si="48"/>
        <v>0</v>
      </c>
      <c r="N465" s="19">
        <f t="shared" si="49"/>
        <v>0</v>
      </c>
      <c r="O465" s="19">
        <f t="shared" si="50"/>
        <v>122.64000000000001</v>
      </c>
      <c r="P465" s="53"/>
    </row>
    <row r="466" spans="1:16" x14ac:dyDescent="0.25">
      <c r="A466" s="40">
        <v>4730</v>
      </c>
      <c r="B466" s="40" t="s">
        <v>23</v>
      </c>
      <c r="C466" s="16" t="s">
        <v>374</v>
      </c>
      <c r="D466" s="52" t="s">
        <v>1196</v>
      </c>
      <c r="E466" s="197">
        <v>98.5</v>
      </c>
      <c r="F466" s="17">
        <f t="shared" si="47"/>
        <v>3.865018638414754</v>
      </c>
      <c r="G466" s="17">
        <f t="shared" si="51"/>
        <v>110.32000000000001</v>
      </c>
      <c r="H466" s="255">
        <v>0.12</v>
      </c>
      <c r="I466" s="46"/>
      <c r="J466" s="18">
        <v>6</v>
      </c>
      <c r="K466" s="46"/>
      <c r="L466" s="19">
        <f t="shared" si="46"/>
        <v>0</v>
      </c>
      <c r="M466" s="23">
        <f t="shared" si="48"/>
        <v>0</v>
      </c>
      <c r="N466" s="19">
        <f t="shared" si="49"/>
        <v>0</v>
      </c>
      <c r="O466" s="19">
        <f t="shared" si="50"/>
        <v>110.32000000000001</v>
      </c>
      <c r="P466" s="53"/>
    </row>
    <row r="467" spans="1:16" x14ac:dyDescent="0.25">
      <c r="A467" s="40">
        <v>4731</v>
      </c>
      <c r="B467" s="40" t="s">
        <v>23</v>
      </c>
      <c r="C467" s="16" t="s">
        <v>375</v>
      </c>
      <c r="D467" s="52" t="s">
        <v>1197</v>
      </c>
      <c r="E467" s="197">
        <v>17.100000000000001</v>
      </c>
      <c r="F467" s="17">
        <f t="shared" si="47"/>
        <v>0.67098293113596241</v>
      </c>
      <c r="G467" s="17">
        <f t="shared" si="51"/>
        <v>19.152000000000005</v>
      </c>
      <c r="H467" s="255">
        <v>0.12</v>
      </c>
      <c r="I467" s="46"/>
      <c r="J467" s="18">
        <v>11</v>
      </c>
      <c r="K467" s="46"/>
      <c r="L467" s="19">
        <f t="shared" si="46"/>
        <v>0</v>
      </c>
      <c r="M467" s="23">
        <f t="shared" si="48"/>
        <v>0</v>
      </c>
      <c r="N467" s="19">
        <f t="shared" si="49"/>
        <v>0</v>
      </c>
      <c r="O467" s="19">
        <f t="shared" si="50"/>
        <v>19.152000000000005</v>
      </c>
      <c r="P467" s="53"/>
    </row>
    <row r="468" spans="1:16" x14ac:dyDescent="0.25">
      <c r="A468" s="40">
        <v>4736</v>
      </c>
      <c r="B468" s="40" t="s">
        <v>23</v>
      </c>
      <c r="C468" s="16" t="s">
        <v>376</v>
      </c>
      <c r="D468" s="52" t="s">
        <v>1198</v>
      </c>
      <c r="E468" s="197">
        <v>68.5</v>
      </c>
      <c r="F468" s="17">
        <f t="shared" si="47"/>
        <v>2.6878556013341184</v>
      </c>
      <c r="G468" s="17">
        <f t="shared" si="51"/>
        <v>76.720000000000013</v>
      </c>
      <c r="H468" s="255">
        <v>0.12</v>
      </c>
      <c r="I468" s="46"/>
      <c r="J468" s="18">
        <v>6</v>
      </c>
      <c r="K468" s="46"/>
      <c r="L468" s="19">
        <f t="shared" si="46"/>
        <v>0</v>
      </c>
      <c r="M468" s="23">
        <f t="shared" si="48"/>
        <v>0</v>
      </c>
      <c r="N468" s="19">
        <f t="shared" si="49"/>
        <v>0</v>
      </c>
      <c r="O468" s="19">
        <f t="shared" si="50"/>
        <v>76.720000000000013</v>
      </c>
      <c r="P468" s="53"/>
    </row>
    <row r="469" spans="1:16" x14ac:dyDescent="0.25">
      <c r="A469" s="40">
        <v>4737</v>
      </c>
      <c r="B469" s="40" t="s">
        <v>23</v>
      </c>
      <c r="C469" s="16" t="s">
        <v>377</v>
      </c>
      <c r="D469" s="52" t="s">
        <v>1199</v>
      </c>
      <c r="E469" s="197">
        <v>17.100000000000001</v>
      </c>
      <c r="F469" s="17">
        <f t="shared" si="47"/>
        <v>0.67098293113596241</v>
      </c>
      <c r="G469" s="17">
        <f t="shared" si="51"/>
        <v>19.152000000000005</v>
      </c>
      <c r="H469" s="255">
        <v>0.12</v>
      </c>
      <c r="I469" s="46"/>
      <c r="J469" s="18">
        <v>11</v>
      </c>
      <c r="K469" s="46"/>
      <c r="L469" s="19">
        <f t="shared" si="46"/>
        <v>0</v>
      </c>
      <c r="M469" s="23">
        <f t="shared" si="48"/>
        <v>0</v>
      </c>
      <c r="N469" s="19">
        <f t="shared" si="49"/>
        <v>0</v>
      </c>
      <c r="O469" s="19">
        <f t="shared" si="50"/>
        <v>19.152000000000005</v>
      </c>
      <c r="P469" s="53"/>
    </row>
    <row r="470" spans="1:16" x14ac:dyDescent="0.25">
      <c r="A470" s="40">
        <v>4738</v>
      </c>
      <c r="B470" s="40" t="s">
        <v>23</v>
      </c>
      <c r="C470" s="16" t="s">
        <v>378</v>
      </c>
      <c r="D470" s="52" t="s">
        <v>1200</v>
      </c>
      <c r="E470" s="197">
        <v>66</v>
      </c>
      <c r="F470" s="17">
        <f t="shared" si="47"/>
        <v>2.5897586815773987</v>
      </c>
      <c r="G470" s="17">
        <f t="shared" si="51"/>
        <v>73.92</v>
      </c>
      <c r="H470" s="255">
        <v>0.12</v>
      </c>
      <c r="I470" s="46"/>
      <c r="J470" s="18">
        <v>6</v>
      </c>
      <c r="K470" s="46"/>
      <c r="L470" s="19">
        <f t="shared" si="46"/>
        <v>0</v>
      </c>
      <c r="M470" s="23">
        <f t="shared" si="48"/>
        <v>0</v>
      </c>
      <c r="N470" s="19">
        <f t="shared" si="49"/>
        <v>0</v>
      </c>
      <c r="O470" s="19">
        <f t="shared" si="50"/>
        <v>73.92</v>
      </c>
      <c r="P470" s="53"/>
    </row>
    <row r="471" spans="1:16" x14ac:dyDescent="0.25">
      <c r="A471" s="40">
        <v>4740</v>
      </c>
      <c r="B471" s="40" t="s">
        <v>23</v>
      </c>
      <c r="C471" s="16" t="s">
        <v>379</v>
      </c>
      <c r="D471" s="52" t="s">
        <v>1201</v>
      </c>
      <c r="E471" s="197">
        <v>98.5</v>
      </c>
      <c r="F471" s="17">
        <f t="shared" si="47"/>
        <v>3.865018638414754</v>
      </c>
      <c r="G471" s="17">
        <f t="shared" si="51"/>
        <v>110.32000000000001</v>
      </c>
      <c r="H471" s="255">
        <v>0.12</v>
      </c>
      <c r="I471" s="46"/>
      <c r="J471" s="18">
        <v>6</v>
      </c>
      <c r="K471" s="46"/>
      <c r="L471" s="19">
        <f t="shared" si="46"/>
        <v>0</v>
      </c>
      <c r="M471" s="23">
        <f t="shared" si="48"/>
        <v>0</v>
      </c>
      <c r="N471" s="19">
        <f t="shared" si="49"/>
        <v>0</v>
      </c>
      <c r="O471" s="19">
        <f t="shared" si="50"/>
        <v>110.32000000000001</v>
      </c>
      <c r="P471" s="53"/>
    </row>
    <row r="472" spans="1:16" x14ac:dyDescent="0.25">
      <c r="A472" s="40">
        <v>4741</v>
      </c>
      <c r="B472" s="40" t="s">
        <v>23</v>
      </c>
      <c r="C472" s="16" t="s">
        <v>380</v>
      </c>
      <c r="D472" s="52" t="s">
        <v>1202</v>
      </c>
      <c r="E472" s="197">
        <v>17.100000000000001</v>
      </c>
      <c r="F472" s="17">
        <f t="shared" si="47"/>
        <v>0.67098293113596241</v>
      </c>
      <c r="G472" s="17">
        <f t="shared" si="51"/>
        <v>19.152000000000005</v>
      </c>
      <c r="H472" s="255">
        <v>0.12</v>
      </c>
      <c r="I472" s="46"/>
      <c r="J472" s="18">
        <v>11</v>
      </c>
      <c r="K472" s="46"/>
      <c r="L472" s="19">
        <f t="shared" si="46"/>
        <v>0</v>
      </c>
      <c r="M472" s="23">
        <f t="shared" si="48"/>
        <v>0</v>
      </c>
      <c r="N472" s="19">
        <f t="shared" si="49"/>
        <v>0</v>
      </c>
      <c r="O472" s="19">
        <f t="shared" si="50"/>
        <v>19.152000000000005</v>
      </c>
      <c r="P472" s="53"/>
    </row>
    <row r="473" spans="1:16" x14ac:dyDescent="0.25">
      <c r="A473" s="40">
        <v>4744</v>
      </c>
      <c r="B473" s="40" t="s">
        <v>23</v>
      </c>
      <c r="C473" s="16" t="s">
        <v>381</v>
      </c>
      <c r="D473" s="52" t="s">
        <v>1203</v>
      </c>
      <c r="E473" s="197">
        <v>98.5</v>
      </c>
      <c r="F473" s="17">
        <f t="shared" si="47"/>
        <v>3.865018638414754</v>
      </c>
      <c r="G473" s="17">
        <f t="shared" si="51"/>
        <v>110.32000000000001</v>
      </c>
      <c r="H473" s="255">
        <v>0.12</v>
      </c>
      <c r="I473" s="46"/>
      <c r="J473" s="18">
        <v>6</v>
      </c>
      <c r="K473" s="46"/>
      <c r="L473" s="19">
        <f t="shared" si="46"/>
        <v>0</v>
      </c>
      <c r="M473" s="23">
        <f t="shared" si="48"/>
        <v>0</v>
      </c>
      <c r="N473" s="19">
        <f t="shared" si="49"/>
        <v>0</v>
      </c>
      <c r="O473" s="19">
        <f t="shared" si="50"/>
        <v>110.32000000000001</v>
      </c>
      <c r="P473" s="53"/>
    </row>
    <row r="474" spans="1:16" x14ac:dyDescent="0.25">
      <c r="A474" s="40">
        <v>4750</v>
      </c>
      <c r="B474" s="40" t="s">
        <v>23</v>
      </c>
      <c r="C474" s="16" t="s">
        <v>382</v>
      </c>
      <c r="D474" s="52" t="s">
        <v>1204</v>
      </c>
      <c r="E474" s="197">
        <v>83.1</v>
      </c>
      <c r="F474" s="17">
        <f t="shared" si="47"/>
        <v>3.2607416127133608</v>
      </c>
      <c r="G474" s="17">
        <f t="shared" si="51"/>
        <v>93.072000000000003</v>
      </c>
      <c r="H474" s="255">
        <v>0.12</v>
      </c>
      <c r="I474" s="46"/>
      <c r="J474" s="18">
        <v>6</v>
      </c>
      <c r="K474" s="46"/>
      <c r="L474" s="19">
        <f t="shared" si="46"/>
        <v>0</v>
      </c>
      <c r="M474" s="23">
        <f t="shared" si="48"/>
        <v>0</v>
      </c>
      <c r="N474" s="19">
        <f t="shared" si="49"/>
        <v>0</v>
      </c>
      <c r="O474" s="19">
        <f t="shared" si="50"/>
        <v>93.072000000000003</v>
      </c>
      <c r="P474" s="53"/>
    </row>
    <row r="475" spans="1:16" x14ac:dyDescent="0.25">
      <c r="A475" s="40">
        <v>4751</v>
      </c>
      <c r="B475" s="40" t="s">
        <v>23</v>
      </c>
      <c r="C475" s="16" t="s">
        <v>2104</v>
      </c>
      <c r="D475" s="52">
        <v>8594052889482</v>
      </c>
      <c r="E475" s="197">
        <v>17.100000000000001</v>
      </c>
      <c r="F475" s="17">
        <f t="shared" si="47"/>
        <v>0.67098293113596241</v>
      </c>
      <c r="G475" s="17">
        <f t="shared" si="51"/>
        <v>19.152000000000005</v>
      </c>
      <c r="H475" s="255">
        <v>0.12</v>
      </c>
      <c r="I475" s="46"/>
      <c r="J475" s="18">
        <v>48</v>
      </c>
      <c r="K475" s="46"/>
      <c r="L475" s="19">
        <f t="shared" si="46"/>
        <v>0</v>
      </c>
      <c r="M475" s="23">
        <f t="shared" si="48"/>
        <v>0</v>
      </c>
      <c r="N475" s="19">
        <f t="shared" si="49"/>
        <v>0</v>
      </c>
      <c r="O475" s="19">
        <f t="shared" si="50"/>
        <v>19.152000000000005</v>
      </c>
      <c r="P475" s="53"/>
    </row>
    <row r="476" spans="1:16" x14ac:dyDescent="0.25">
      <c r="A476" s="40">
        <v>4758</v>
      </c>
      <c r="B476" s="40" t="s">
        <v>23</v>
      </c>
      <c r="C476" s="16" t="s">
        <v>383</v>
      </c>
      <c r="D476" s="52" t="s">
        <v>1205</v>
      </c>
      <c r="E476" s="197">
        <v>66.7</v>
      </c>
      <c r="F476" s="17">
        <f t="shared" si="47"/>
        <v>2.6172258191092803</v>
      </c>
      <c r="G476" s="17">
        <f t="shared" si="51"/>
        <v>74.704000000000008</v>
      </c>
      <c r="H476" s="255">
        <v>0.12</v>
      </c>
      <c r="I476" s="46"/>
      <c r="J476" s="18">
        <v>6</v>
      </c>
      <c r="K476" s="46"/>
      <c r="L476" s="19">
        <f t="shared" si="46"/>
        <v>0</v>
      </c>
      <c r="M476" s="23">
        <f t="shared" si="48"/>
        <v>0</v>
      </c>
      <c r="N476" s="19">
        <f t="shared" si="49"/>
        <v>0</v>
      </c>
      <c r="O476" s="19">
        <f t="shared" si="50"/>
        <v>74.704000000000008</v>
      </c>
      <c r="P476" s="53"/>
    </row>
    <row r="477" spans="1:16" x14ac:dyDescent="0.25">
      <c r="A477" s="40">
        <v>4760</v>
      </c>
      <c r="B477" s="40" t="s">
        <v>23</v>
      </c>
      <c r="C477" s="16" t="s">
        <v>384</v>
      </c>
      <c r="D477" s="52" t="s">
        <v>1206</v>
      </c>
      <c r="E477" s="197">
        <v>66.7</v>
      </c>
      <c r="F477" s="17">
        <f t="shared" si="47"/>
        <v>2.6172258191092803</v>
      </c>
      <c r="G477" s="17">
        <f t="shared" si="51"/>
        <v>74.704000000000008</v>
      </c>
      <c r="H477" s="255">
        <v>0.12</v>
      </c>
      <c r="I477" s="46"/>
      <c r="J477" s="18">
        <v>6</v>
      </c>
      <c r="K477" s="46"/>
      <c r="L477" s="19">
        <f t="shared" si="46"/>
        <v>0</v>
      </c>
      <c r="M477" s="23">
        <f t="shared" si="48"/>
        <v>0</v>
      </c>
      <c r="N477" s="19">
        <f t="shared" si="49"/>
        <v>0</v>
      </c>
      <c r="O477" s="19">
        <f t="shared" si="50"/>
        <v>74.704000000000008</v>
      </c>
      <c r="P477" s="53"/>
    </row>
    <row r="478" spans="1:16" x14ac:dyDescent="0.25">
      <c r="A478" s="40">
        <v>4762</v>
      </c>
      <c r="B478" s="40" t="s">
        <v>23</v>
      </c>
      <c r="C478" s="16" t="s">
        <v>2089</v>
      </c>
      <c r="D478" s="52">
        <v>4006040712299</v>
      </c>
      <c r="E478" s="197">
        <v>82.5</v>
      </c>
      <c r="F478" s="17">
        <f t="shared" si="47"/>
        <v>3.237198351971748</v>
      </c>
      <c r="G478" s="17">
        <f t="shared" si="51"/>
        <v>92.4</v>
      </c>
      <c r="H478" s="255">
        <v>0.12</v>
      </c>
      <c r="I478" s="46"/>
      <c r="J478" s="18">
        <v>6</v>
      </c>
      <c r="K478" s="46"/>
      <c r="L478" s="19">
        <f t="shared" si="46"/>
        <v>0</v>
      </c>
      <c r="M478" s="23">
        <f t="shared" si="48"/>
        <v>0</v>
      </c>
      <c r="N478" s="19">
        <f t="shared" si="49"/>
        <v>0</v>
      </c>
      <c r="O478" s="19">
        <f t="shared" si="50"/>
        <v>92.4</v>
      </c>
      <c r="P478" s="53"/>
    </row>
    <row r="479" spans="1:16" x14ac:dyDescent="0.25">
      <c r="A479" s="40">
        <v>5000</v>
      </c>
      <c r="B479" s="40" t="s">
        <v>23</v>
      </c>
      <c r="C479" s="16" t="s">
        <v>385</v>
      </c>
      <c r="D479" s="52" t="s">
        <v>1207</v>
      </c>
      <c r="E479" s="197">
        <v>45.7</v>
      </c>
      <c r="F479" s="17">
        <f t="shared" si="47"/>
        <v>1.7932116931528352</v>
      </c>
      <c r="G479" s="17">
        <f t="shared" si="51"/>
        <v>51.184000000000005</v>
      </c>
      <c r="H479" s="255">
        <v>0.12</v>
      </c>
      <c r="I479" s="46"/>
      <c r="J479" s="18">
        <v>15</v>
      </c>
      <c r="K479" s="46"/>
      <c r="L479" s="19">
        <f t="shared" si="46"/>
        <v>0</v>
      </c>
      <c r="M479" s="23">
        <f t="shared" si="48"/>
        <v>0</v>
      </c>
      <c r="N479" s="19">
        <f t="shared" si="49"/>
        <v>0</v>
      </c>
      <c r="O479" s="19">
        <f t="shared" si="50"/>
        <v>51.184000000000005</v>
      </c>
      <c r="P479" s="53"/>
    </row>
    <row r="480" spans="1:16" x14ac:dyDescent="0.25">
      <c r="A480" s="40">
        <v>5102</v>
      </c>
      <c r="B480" s="40" t="s">
        <v>23</v>
      </c>
      <c r="C480" s="16" t="s">
        <v>386</v>
      </c>
      <c r="D480" s="52" t="s">
        <v>1208</v>
      </c>
      <c r="E480" s="197">
        <v>86.8</v>
      </c>
      <c r="F480" s="17">
        <f t="shared" si="47"/>
        <v>3.4059250539533057</v>
      </c>
      <c r="G480" s="17">
        <f t="shared" si="51"/>
        <v>97.216000000000008</v>
      </c>
      <c r="H480" s="255">
        <v>0.12</v>
      </c>
      <c r="I480" s="46"/>
      <c r="J480" s="18">
        <v>8</v>
      </c>
      <c r="K480" s="46"/>
      <c r="L480" s="19">
        <f t="shared" ref="L480:L542" si="52">PRODUCT(E480,SUM(I480,PRODUCT(ABS(K480),J480)))</f>
        <v>0</v>
      </c>
      <c r="M480" s="23">
        <f t="shared" si="48"/>
        <v>0</v>
      </c>
      <c r="N480" s="19">
        <f t="shared" si="49"/>
        <v>0</v>
      </c>
      <c r="O480" s="19">
        <f t="shared" si="50"/>
        <v>97.216000000000008</v>
      </c>
      <c r="P480" s="53"/>
    </row>
    <row r="481" spans="1:16" x14ac:dyDescent="0.25">
      <c r="A481" s="40">
        <v>5104</v>
      </c>
      <c r="B481" s="40" t="s">
        <v>23</v>
      </c>
      <c r="C481" s="16" t="s">
        <v>2171</v>
      </c>
      <c r="D481" s="52">
        <v>8594052883442</v>
      </c>
      <c r="E481" s="197">
        <v>1216.3</v>
      </c>
      <c r="F481" s="17">
        <f t="shared" si="47"/>
        <v>47.726113400039239</v>
      </c>
      <c r="G481" s="17">
        <f t="shared" si="51"/>
        <v>1362.2560000000001</v>
      </c>
      <c r="H481" s="255">
        <v>0.12</v>
      </c>
      <c r="I481" s="46"/>
      <c r="J481" s="18">
        <v>1</v>
      </c>
      <c r="K481" s="46"/>
      <c r="L481" s="19">
        <f t="shared" si="52"/>
        <v>0</v>
      </c>
      <c r="M481" s="23">
        <f t="shared" si="48"/>
        <v>0</v>
      </c>
      <c r="N481" s="19">
        <f t="shared" si="49"/>
        <v>0</v>
      </c>
      <c r="O481" s="19">
        <f t="shared" si="50"/>
        <v>1362.2560000000001</v>
      </c>
      <c r="P481" s="53"/>
    </row>
    <row r="482" spans="1:16" x14ac:dyDescent="0.25">
      <c r="A482" s="40">
        <v>5120</v>
      </c>
      <c r="B482" s="40" t="s">
        <v>23</v>
      </c>
      <c r="C482" s="16" t="s">
        <v>387</v>
      </c>
      <c r="D482" s="52" t="s">
        <v>1209</v>
      </c>
      <c r="E482" s="197">
        <v>78.2</v>
      </c>
      <c r="F482" s="17">
        <f t="shared" si="47"/>
        <v>3.0684716499901903</v>
      </c>
      <c r="G482" s="17">
        <f t="shared" si="51"/>
        <v>87.584000000000017</v>
      </c>
      <c r="H482" s="255">
        <v>0.12</v>
      </c>
      <c r="I482" s="46"/>
      <c r="J482" s="18">
        <v>8</v>
      </c>
      <c r="K482" s="46"/>
      <c r="L482" s="19">
        <f t="shared" si="52"/>
        <v>0</v>
      </c>
      <c r="M482" s="23">
        <f t="shared" si="48"/>
        <v>0</v>
      </c>
      <c r="N482" s="19">
        <f t="shared" si="49"/>
        <v>0</v>
      </c>
      <c r="O482" s="19">
        <f t="shared" si="50"/>
        <v>87.584000000000017</v>
      </c>
      <c r="P482" s="53"/>
    </row>
    <row r="483" spans="1:16" x14ac:dyDescent="0.25">
      <c r="A483" s="40">
        <v>5140</v>
      </c>
      <c r="B483" s="40" t="s">
        <v>23</v>
      </c>
      <c r="C483" s="16" t="s">
        <v>388</v>
      </c>
      <c r="D483" s="52" t="s">
        <v>1210</v>
      </c>
      <c r="E483" s="197">
        <v>67.5</v>
      </c>
      <c r="F483" s="17">
        <f t="shared" si="47"/>
        <v>2.6486168334314302</v>
      </c>
      <c r="G483" s="17">
        <f t="shared" si="51"/>
        <v>75.600000000000009</v>
      </c>
      <c r="H483" s="255">
        <v>0.12</v>
      </c>
      <c r="I483" s="46"/>
      <c r="J483" s="18">
        <v>10</v>
      </c>
      <c r="K483" s="46"/>
      <c r="L483" s="19">
        <f t="shared" si="52"/>
        <v>0</v>
      </c>
      <c r="M483" s="23">
        <f t="shared" si="48"/>
        <v>0</v>
      </c>
      <c r="N483" s="19">
        <f t="shared" si="49"/>
        <v>0</v>
      </c>
      <c r="O483" s="19">
        <f t="shared" si="50"/>
        <v>75.600000000000009</v>
      </c>
      <c r="P483" s="53"/>
    </row>
    <row r="484" spans="1:16" x14ac:dyDescent="0.25">
      <c r="A484" s="40">
        <v>5150</v>
      </c>
      <c r="B484" s="40" t="s">
        <v>15</v>
      </c>
      <c r="C484" s="16" t="s">
        <v>2005</v>
      </c>
      <c r="D484" s="52">
        <v>8594052884388</v>
      </c>
      <c r="E484" s="197">
        <v>220</v>
      </c>
      <c r="F484" s="17">
        <f t="shared" si="47"/>
        <v>8.632528938591328</v>
      </c>
      <c r="G484" s="17">
        <f t="shared" si="51"/>
        <v>246.40000000000003</v>
      </c>
      <c r="H484" s="255">
        <v>0.12</v>
      </c>
      <c r="I484" s="46"/>
      <c r="J484" s="18">
        <v>1</v>
      </c>
      <c r="K484" s="46"/>
      <c r="L484" s="19">
        <f t="shared" si="52"/>
        <v>0</v>
      </c>
      <c r="M484" s="23">
        <f t="shared" si="48"/>
        <v>0</v>
      </c>
      <c r="N484" s="19">
        <f t="shared" si="49"/>
        <v>0</v>
      </c>
      <c r="O484" s="19">
        <f t="shared" si="50"/>
        <v>246.40000000000003</v>
      </c>
      <c r="P484" s="53"/>
    </row>
    <row r="485" spans="1:16" x14ac:dyDescent="0.25">
      <c r="A485" s="40">
        <v>5204</v>
      </c>
      <c r="B485" s="40" t="s">
        <v>23</v>
      </c>
      <c r="C485" s="16" t="s">
        <v>389</v>
      </c>
      <c r="D485" s="52" t="s">
        <v>1211</v>
      </c>
      <c r="E485" s="197">
        <v>47.3</v>
      </c>
      <c r="F485" s="17">
        <f t="shared" si="47"/>
        <v>1.8559937217971354</v>
      </c>
      <c r="G485" s="17">
        <f t="shared" si="51"/>
        <v>52.975999999999999</v>
      </c>
      <c r="H485" s="255">
        <v>0.12</v>
      </c>
      <c r="I485" s="46"/>
      <c r="J485" s="18">
        <v>15</v>
      </c>
      <c r="K485" s="46"/>
      <c r="L485" s="19">
        <f t="shared" si="52"/>
        <v>0</v>
      </c>
      <c r="M485" s="23">
        <f t="shared" si="48"/>
        <v>0</v>
      </c>
      <c r="N485" s="19">
        <f t="shared" si="49"/>
        <v>0</v>
      </c>
      <c r="O485" s="19">
        <f t="shared" si="50"/>
        <v>52.975999999999999</v>
      </c>
      <c r="P485" s="53"/>
    </row>
    <row r="486" spans="1:16" x14ac:dyDescent="0.25">
      <c r="A486" s="40">
        <v>5210</v>
      </c>
      <c r="B486" s="40" t="s">
        <v>15</v>
      </c>
      <c r="C486" s="16" t="s">
        <v>2006</v>
      </c>
      <c r="D486" s="52">
        <v>8594052884395</v>
      </c>
      <c r="E486" s="197">
        <v>131.19999999999999</v>
      </c>
      <c r="F486" s="17">
        <f t="shared" si="47"/>
        <v>5.1481263488326467</v>
      </c>
      <c r="G486" s="17">
        <f t="shared" si="51"/>
        <v>146.94399999999999</v>
      </c>
      <c r="H486" s="255">
        <v>0.12</v>
      </c>
      <c r="I486" s="46"/>
      <c r="J486" s="18">
        <v>1</v>
      </c>
      <c r="K486" s="46"/>
      <c r="L486" s="19">
        <f t="shared" si="52"/>
        <v>0</v>
      </c>
      <c r="M486" s="23">
        <f t="shared" si="48"/>
        <v>0</v>
      </c>
      <c r="N486" s="19">
        <f t="shared" si="49"/>
        <v>0</v>
      </c>
      <c r="O486" s="19">
        <f t="shared" si="50"/>
        <v>146.94399999999999</v>
      </c>
      <c r="P486" s="53"/>
    </row>
    <row r="487" spans="1:16" x14ac:dyDescent="0.25">
      <c r="A487" s="40">
        <v>5212</v>
      </c>
      <c r="B487" s="40" t="s">
        <v>23</v>
      </c>
      <c r="C487" s="16" t="s">
        <v>390</v>
      </c>
      <c r="D487" s="52" t="s">
        <v>1212</v>
      </c>
      <c r="E487" s="197">
        <v>71.099999999999994</v>
      </c>
      <c r="F487" s="17">
        <f t="shared" si="47"/>
        <v>2.7898763978811063</v>
      </c>
      <c r="G487" s="17">
        <f t="shared" si="51"/>
        <v>79.632000000000005</v>
      </c>
      <c r="H487" s="255">
        <v>0.12</v>
      </c>
      <c r="I487" s="46"/>
      <c r="J487" s="18">
        <v>8</v>
      </c>
      <c r="K487" s="46"/>
      <c r="L487" s="19">
        <f t="shared" si="52"/>
        <v>0</v>
      </c>
      <c r="M487" s="23">
        <f t="shared" si="48"/>
        <v>0</v>
      </c>
      <c r="N487" s="19">
        <f t="shared" si="49"/>
        <v>0</v>
      </c>
      <c r="O487" s="19">
        <f t="shared" si="50"/>
        <v>79.632000000000005</v>
      </c>
      <c r="P487" s="53"/>
    </row>
    <row r="488" spans="1:16" x14ac:dyDescent="0.25">
      <c r="A488" s="40">
        <v>5213</v>
      </c>
      <c r="B488" s="40" t="s">
        <v>23</v>
      </c>
      <c r="C488" s="16" t="s">
        <v>391</v>
      </c>
      <c r="D488" s="52" t="s">
        <v>1213</v>
      </c>
      <c r="E488" s="197">
        <v>132.4</v>
      </c>
      <c r="F488" s="17">
        <f t="shared" si="47"/>
        <v>5.1952128703158724</v>
      </c>
      <c r="G488" s="17">
        <f t="shared" si="51"/>
        <v>148.28800000000001</v>
      </c>
      <c r="H488" s="255">
        <v>0.12</v>
      </c>
      <c r="I488" s="46"/>
      <c r="J488" s="18">
        <v>20</v>
      </c>
      <c r="K488" s="46"/>
      <c r="L488" s="19">
        <f t="shared" si="52"/>
        <v>0</v>
      </c>
      <c r="M488" s="23">
        <f t="shared" si="48"/>
        <v>0</v>
      </c>
      <c r="N488" s="19">
        <f t="shared" si="49"/>
        <v>0</v>
      </c>
      <c r="O488" s="19">
        <f t="shared" si="50"/>
        <v>148.28800000000001</v>
      </c>
      <c r="P488" s="53"/>
    </row>
    <row r="489" spans="1:16" x14ac:dyDescent="0.25">
      <c r="A489" s="40">
        <v>5214</v>
      </c>
      <c r="B489" s="40" t="s">
        <v>23</v>
      </c>
      <c r="C489" s="16" t="s">
        <v>2016</v>
      </c>
      <c r="D489" s="52">
        <v>8594052883343</v>
      </c>
      <c r="E489" s="197">
        <v>809.6</v>
      </c>
      <c r="F489" s="17">
        <f t="shared" si="47"/>
        <v>31.767706494016089</v>
      </c>
      <c r="G489" s="17">
        <f t="shared" si="51"/>
        <v>906.75200000000007</v>
      </c>
      <c r="H489" s="255">
        <v>0.12</v>
      </c>
      <c r="I489" s="46"/>
      <c r="J489" s="18">
        <v>1</v>
      </c>
      <c r="K489" s="46"/>
      <c r="L489" s="19">
        <f t="shared" si="52"/>
        <v>0</v>
      </c>
      <c r="M489" s="23">
        <f t="shared" si="48"/>
        <v>0</v>
      </c>
      <c r="N489" s="19">
        <f t="shared" si="49"/>
        <v>0</v>
      </c>
      <c r="O489" s="19">
        <f t="shared" si="50"/>
        <v>906.75200000000007</v>
      </c>
      <c r="P489" s="53"/>
    </row>
    <row r="490" spans="1:16" x14ac:dyDescent="0.25">
      <c r="A490" s="40">
        <v>5215</v>
      </c>
      <c r="B490" s="40" t="s">
        <v>23</v>
      </c>
      <c r="C490" s="16" t="s">
        <v>392</v>
      </c>
      <c r="D490" s="52" t="s">
        <v>1214</v>
      </c>
      <c r="E490" s="197">
        <v>94.6</v>
      </c>
      <c r="F490" s="17">
        <f t="shared" si="47"/>
        <v>3.7119874435942708</v>
      </c>
      <c r="G490" s="17">
        <f t="shared" si="51"/>
        <v>105.952</v>
      </c>
      <c r="H490" s="255">
        <v>0.12</v>
      </c>
      <c r="I490" s="46"/>
      <c r="J490" s="18">
        <v>12</v>
      </c>
      <c r="K490" s="46"/>
      <c r="L490" s="19">
        <f t="shared" si="52"/>
        <v>0</v>
      </c>
      <c r="M490" s="23">
        <f t="shared" si="48"/>
        <v>0</v>
      </c>
      <c r="N490" s="19">
        <f t="shared" si="49"/>
        <v>0</v>
      </c>
      <c r="O490" s="19">
        <f t="shared" si="50"/>
        <v>105.952</v>
      </c>
      <c r="P490" s="53"/>
    </row>
    <row r="491" spans="1:16" x14ac:dyDescent="0.25">
      <c r="A491" s="40">
        <v>5217</v>
      </c>
      <c r="B491" s="40" t="s">
        <v>15</v>
      </c>
      <c r="C491" s="16" t="s">
        <v>2007</v>
      </c>
      <c r="D491" s="52">
        <v>8594052884425</v>
      </c>
      <c r="E491" s="197">
        <v>51.7</v>
      </c>
      <c r="F491" s="17">
        <f t="shared" si="47"/>
        <v>2.0286443005689625</v>
      </c>
      <c r="G491" s="17">
        <f t="shared" si="51"/>
        <v>57.904000000000011</v>
      </c>
      <c r="H491" s="255">
        <v>0.12</v>
      </c>
      <c r="I491" s="46"/>
      <c r="J491" s="18">
        <v>6</v>
      </c>
      <c r="K491" s="46"/>
      <c r="L491" s="19">
        <f t="shared" si="52"/>
        <v>0</v>
      </c>
      <c r="M491" s="23">
        <f t="shared" si="48"/>
        <v>0</v>
      </c>
      <c r="N491" s="19">
        <f t="shared" si="49"/>
        <v>0</v>
      </c>
      <c r="O491" s="19">
        <f t="shared" si="50"/>
        <v>57.904000000000011</v>
      </c>
      <c r="P491" s="246"/>
    </row>
    <row r="492" spans="1:16" x14ac:dyDescent="0.25">
      <c r="A492" s="40">
        <v>5220</v>
      </c>
      <c r="B492" s="40" t="s">
        <v>23</v>
      </c>
      <c r="C492" s="16" t="s">
        <v>393</v>
      </c>
      <c r="D492" s="52" t="s">
        <v>1215</v>
      </c>
      <c r="E492" s="197">
        <v>47.7</v>
      </c>
      <c r="F492" s="17">
        <f t="shared" si="47"/>
        <v>1.8716892289582108</v>
      </c>
      <c r="G492" s="17">
        <f t="shared" si="51"/>
        <v>53.424000000000007</v>
      </c>
      <c r="H492" s="255">
        <v>0.12</v>
      </c>
      <c r="I492" s="46"/>
      <c r="J492" s="18">
        <v>15</v>
      </c>
      <c r="K492" s="46"/>
      <c r="L492" s="19">
        <f t="shared" si="52"/>
        <v>0</v>
      </c>
      <c r="M492" s="23">
        <f t="shared" si="48"/>
        <v>0</v>
      </c>
      <c r="N492" s="19">
        <f t="shared" si="49"/>
        <v>0</v>
      </c>
      <c r="O492" s="19">
        <f t="shared" si="50"/>
        <v>53.424000000000007</v>
      </c>
      <c r="P492" s="53"/>
    </row>
    <row r="493" spans="1:16" x14ac:dyDescent="0.25">
      <c r="A493" s="40">
        <v>5224</v>
      </c>
      <c r="B493" s="40" t="s">
        <v>23</v>
      </c>
      <c r="C493" s="16" t="s">
        <v>394</v>
      </c>
      <c r="D493" s="52" t="s">
        <v>1216</v>
      </c>
      <c r="E493" s="197">
        <v>47.5</v>
      </c>
      <c r="F493" s="17">
        <f t="shared" si="47"/>
        <v>1.8638414753776731</v>
      </c>
      <c r="G493" s="17">
        <f t="shared" si="51"/>
        <v>53.2</v>
      </c>
      <c r="H493" s="255">
        <v>0.12</v>
      </c>
      <c r="I493" s="46"/>
      <c r="J493" s="18">
        <v>15</v>
      </c>
      <c r="K493" s="46"/>
      <c r="L493" s="19">
        <f t="shared" si="52"/>
        <v>0</v>
      </c>
      <c r="M493" s="23">
        <f t="shared" si="48"/>
        <v>0</v>
      </c>
      <c r="N493" s="19">
        <f t="shared" si="49"/>
        <v>0</v>
      </c>
      <c r="O493" s="19">
        <f t="shared" si="50"/>
        <v>53.2</v>
      </c>
      <c r="P493" s="53"/>
    </row>
    <row r="494" spans="1:16" x14ac:dyDescent="0.25">
      <c r="A494" s="40">
        <v>5250</v>
      </c>
      <c r="B494" s="40" t="s">
        <v>15</v>
      </c>
      <c r="C494" s="16" t="s">
        <v>395</v>
      </c>
      <c r="D494" s="52" t="s">
        <v>1217</v>
      </c>
      <c r="E494" s="197">
        <v>116.9</v>
      </c>
      <c r="F494" s="17">
        <f t="shared" si="47"/>
        <v>4.5870119678242105</v>
      </c>
      <c r="G494" s="17">
        <f t="shared" si="51"/>
        <v>130.92800000000003</v>
      </c>
      <c r="H494" s="255">
        <v>0.12</v>
      </c>
      <c r="I494" s="46"/>
      <c r="J494" s="18">
        <v>1</v>
      </c>
      <c r="K494" s="46"/>
      <c r="L494" s="19">
        <f t="shared" si="52"/>
        <v>0</v>
      </c>
      <c r="M494" s="23">
        <f t="shared" si="48"/>
        <v>0</v>
      </c>
      <c r="N494" s="19">
        <f t="shared" si="49"/>
        <v>0</v>
      </c>
      <c r="O494" s="19">
        <f t="shared" si="50"/>
        <v>130.92800000000003</v>
      </c>
      <c r="P494" s="53"/>
    </row>
    <row r="495" spans="1:16" x14ac:dyDescent="0.25">
      <c r="A495" s="40">
        <v>5300</v>
      </c>
      <c r="B495" s="40" t="s">
        <v>23</v>
      </c>
      <c r="C495" s="16" t="s">
        <v>396</v>
      </c>
      <c r="D495" s="52" t="s">
        <v>1218</v>
      </c>
      <c r="E495" s="197">
        <v>41.3</v>
      </c>
      <c r="F495" s="17">
        <f t="shared" si="47"/>
        <v>1.6205611143810084</v>
      </c>
      <c r="G495" s="17">
        <f t="shared" si="51"/>
        <v>46.256</v>
      </c>
      <c r="H495" s="255">
        <v>0.12</v>
      </c>
      <c r="I495" s="46"/>
      <c r="J495" s="18">
        <v>8</v>
      </c>
      <c r="K495" s="46"/>
      <c r="L495" s="19">
        <f t="shared" si="52"/>
        <v>0</v>
      </c>
      <c r="M495" s="23">
        <f t="shared" si="48"/>
        <v>0</v>
      </c>
      <c r="N495" s="19">
        <f t="shared" si="49"/>
        <v>0</v>
      </c>
      <c r="O495" s="19">
        <f t="shared" si="50"/>
        <v>46.256</v>
      </c>
      <c r="P495" s="53"/>
    </row>
    <row r="496" spans="1:16" x14ac:dyDescent="0.25">
      <c r="A496" s="40">
        <v>5301</v>
      </c>
      <c r="B496" s="40" t="s">
        <v>23</v>
      </c>
      <c r="C496" s="16" t="s">
        <v>397</v>
      </c>
      <c r="D496" s="52" t="s">
        <v>1219</v>
      </c>
      <c r="E496" s="197">
        <v>127.7</v>
      </c>
      <c r="F496" s="17">
        <f t="shared" si="47"/>
        <v>5.0107906611732398</v>
      </c>
      <c r="G496" s="17">
        <f t="shared" si="51"/>
        <v>143.02400000000003</v>
      </c>
      <c r="H496" s="255">
        <v>0.12</v>
      </c>
      <c r="I496" s="46"/>
      <c r="J496" s="18">
        <v>20</v>
      </c>
      <c r="K496" s="46"/>
      <c r="L496" s="19">
        <f t="shared" si="52"/>
        <v>0</v>
      </c>
      <c r="M496" s="23">
        <f t="shared" si="48"/>
        <v>0</v>
      </c>
      <c r="N496" s="19">
        <f t="shared" si="49"/>
        <v>0</v>
      </c>
      <c r="O496" s="19">
        <f t="shared" si="50"/>
        <v>143.02400000000003</v>
      </c>
      <c r="P496" s="53"/>
    </row>
    <row r="497" spans="1:16" x14ac:dyDescent="0.25">
      <c r="A497" s="40">
        <v>5320</v>
      </c>
      <c r="B497" s="40" t="s">
        <v>23</v>
      </c>
      <c r="C497" s="16" t="s">
        <v>398</v>
      </c>
      <c r="D497" s="52" t="s">
        <v>1220</v>
      </c>
      <c r="E497" s="197">
        <v>46.8</v>
      </c>
      <c r="F497" s="17">
        <f t="shared" si="47"/>
        <v>1.8363743378457915</v>
      </c>
      <c r="G497" s="17">
        <f t="shared" si="51"/>
        <v>52.416000000000004</v>
      </c>
      <c r="H497" s="255">
        <v>0.12</v>
      </c>
      <c r="I497" s="46"/>
      <c r="J497" s="18">
        <v>10</v>
      </c>
      <c r="K497" s="46"/>
      <c r="L497" s="19">
        <f t="shared" si="52"/>
        <v>0</v>
      </c>
      <c r="M497" s="23">
        <f t="shared" si="48"/>
        <v>0</v>
      </c>
      <c r="N497" s="19">
        <f t="shared" si="49"/>
        <v>0</v>
      </c>
      <c r="O497" s="19">
        <f t="shared" si="50"/>
        <v>52.416000000000004</v>
      </c>
      <c r="P497" s="53"/>
    </row>
    <row r="498" spans="1:16" x14ac:dyDescent="0.25">
      <c r="A498" s="40">
        <v>5324</v>
      </c>
      <c r="B498" s="40" t="s">
        <v>23</v>
      </c>
      <c r="C498" s="16" t="s">
        <v>399</v>
      </c>
      <c r="D498" s="52" t="s">
        <v>1221</v>
      </c>
      <c r="E498" s="197">
        <v>51.9</v>
      </c>
      <c r="F498" s="17">
        <f t="shared" si="47"/>
        <v>2.0364920541494995</v>
      </c>
      <c r="G498" s="17">
        <f t="shared" si="51"/>
        <v>58.128000000000007</v>
      </c>
      <c r="H498" s="255">
        <v>0.12</v>
      </c>
      <c r="I498" s="46"/>
      <c r="J498" s="18">
        <v>15</v>
      </c>
      <c r="K498" s="46"/>
      <c r="L498" s="19">
        <f t="shared" si="52"/>
        <v>0</v>
      </c>
      <c r="M498" s="23">
        <f t="shared" si="48"/>
        <v>0</v>
      </c>
      <c r="N498" s="19">
        <f t="shared" si="49"/>
        <v>0</v>
      </c>
      <c r="O498" s="19">
        <f t="shared" si="50"/>
        <v>58.128000000000007</v>
      </c>
      <c r="P498" s="53"/>
    </row>
    <row r="499" spans="1:16" x14ac:dyDescent="0.25">
      <c r="A499" s="40">
        <v>5390</v>
      </c>
      <c r="B499" s="40" t="s">
        <v>23</v>
      </c>
      <c r="C499" s="16" t="s">
        <v>400</v>
      </c>
      <c r="D499" s="52" t="s">
        <v>1222</v>
      </c>
      <c r="E499" s="197">
        <v>67.8</v>
      </c>
      <c r="F499" s="17">
        <f t="shared" si="47"/>
        <v>2.6603884638022364</v>
      </c>
      <c r="G499" s="17">
        <f t="shared" si="51"/>
        <v>75.936000000000007</v>
      </c>
      <c r="H499" s="255">
        <v>0.12</v>
      </c>
      <c r="I499" s="46"/>
      <c r="J499" s="18">
        <v>20</v>
      </c>
      <c r="K499" s="46"/>
      <c r="L499" s="19">
        <f t="shared" si="52"/>
        <v>0</v>
      </c>
      <c r="M499" s="23">
        <f t="shared" si="48"/>
        <v>0</v>
      </c>
      <c r="N499" s="19">
        <f t="shared" si="49"/>
        <v>0</v>
      </c>
      <c r="O499" s="19">
        <f t="shared" si="50"/>
        <v>75.936000000000007</v>
      </c>
      <c r="P499" s="53"/>
    </row>
    <row r="500" spans="1:16" x14ac:dyDescent="0.25">
      <c r="A500" s="40">
        <v>5400</v>
      </c>
      <c r="B500" s="40" t="s">
        <v>23</v>
      </c>
      <c r="C500" s="16" t="s">
        <v>401</v>
      </c>
      <c r="D500" s="52" t="s">
        <v>1223</v>
      </c>
      <c r="E500" s="197">
        <v>45.6</v>
      </c>
      <c r="F500" s="17">
        <f t="shared" si="47"/>
        <v>1.7892878163625663</v>
      </c>
      <c r="G500" s="17">
        <f t="shared" si="51"/>
        <v>51.07200000000001</v>
      </c>
      <c r="H500" s="255">
        <v>0.12</v>
      </c>
      <c r="I500" s="46"/>
      <c r="J500" s="18">
        <v>10</v>
      </c>
      <c r="K500" s="46"/>
      <c r="L500" s="19">
        <f t="shared" si="52"/>
        <v>0</v>
      </c>
      <c r="M500" s="23">
        <f t="shared" si="48"/>
        <v>0</v>
      </c>
      <c r="N500" s="19">
        <f t="shared" si="49"/>
        <v>0</v>
      </c>
      <c r="O500" s="19">
        <f t="shared" si="50"/>
        <v>51.07200000000001</v>
      </c>
      <c r="P500" s="53"/>
    </row>
    <row r="501" spans="1:16" x14ac:dyDescent="0.25">
      <c r="A501" s="40">
        <v>5401</v>
      </c>
      <c r="B501" s="40" t="s">
        <v>23</v>
      </c>
      <c r="C501" s="16" t="s">
        <v>402</v>
      </c>
      <c r="D501" s="52" t="s">
        <v>1224</v>
      </c>
      <c r="E501" s="197">
        <v>160.80000000000001</v>
      </c>
      <c r="F501" s="17">
        <f t="shared" si="47"/>
        <v>6.3095938787522075</v>
      </c>
      <c r="G501" s="17">
        <f t="shared" si="51"/>
        <v>180.09600000000003</v>
      </c>
      <c r="H501" s="255">
        <v>0.12</v>
      </c>
      <c r="I501" s="46"/>
      <c r="J501" s="18">
        <v>20</v>
      </c>
      <c r="K501" s="46"/>
      <c r="L501" s="19">
        <f t="shared" si="52"/>
        <v>0</v>
      </c>
      <c r="M501" s="23">
        <f t="shared" si="48"/>
        <v>0</v>
      </c>
      <c r="N501" s="19">
        <f t="shared" si="49"/>
        <v>0</v>
      </c>
      <c r="O501" s="19">
        <f t="shared" si="50"/>
        <v>180.09600000000003</v>
      </c>
      <c r="P501" s="53"/>
    </row>
    <row r="502" spans="1:16" x14ac:dyDescent="0.25">
      <c r="A502" s="40">
        <v>5500</v>
      </c>
      <c r="B502" s="40" t="s">
        <v>23</v>
      </c>
      <c r="C502" s="16" t="s">
        <v>403</v>
      </c>
      <c r="D502" s="52" t="s">
        <v>1225</v>
      </c>
      <c r="E502" s="197">
        <v>31.2</v>
      </c>
      <c r="F502" s="17">
        <f t="shared" si="47"/>
        <v>1.2242495585638611</v>
      </c>
      <c r="G502" s="17">
        <f t="shared" si="51"/>
        <v>34.944000000000003</v>
      </c>
      <c r="H502" s="255">
        <v>0.12</v>
      </c>
      <c r="I502" s="46"/>
      <c r="J502" s="18">
        <v>7</v>
      </c>
      <c r="K502" s="46"/>
      <c r="L502" s="19">
        <f t="shared" si="52"/>
        <v>0</v>
      </c>
      <c r="M502" s="23">
        <f t="shared" si="48"/>
        <v>0</v>
      </c>
      <c r="N502" s="19">
        <f t="shared" si="49"/>
        <v>0</v>
      </c>
      <c r="O502" s="19">
        <f t="shared" si="50"/>
        <v>34.944000000000003</v>
      </c>
      <c r="P502" s="53"/>
    </row>
    <row r="503" spans="1:16" x14ac:dyDescent="0.25">
      <c r="A503" s="40">
        <v>5520</v>
      </c>
      <c r="B503" s="40" t="s">
        <v>23</v>
      </c>
      <c r="C503" s="16" t="s">
        <v>404</v>
      </c>
      <c r="D503" s="52" t="s">
        <v>1226</v>
      </c>
      <c r="E503" s="197">
        <v>35.6</v>
      </c>
      <c r="F503" s="17">
        <f t="shared" si="47"/>
        <v>1.3969001373356877</v>
      </c>
      <c r="G503" s="17">
        <f t="shared" si="51"/>
        <v>39.872000000000007</v>
      </c>
      <c r="H503" s="255">
        <v>0.12</v>
      </c>
      <c r="I503" s="46"/>
      <c r="J503" s="18">
        <v>8</v>
      </c>
      <c r="K503" s="46"/>
      <c r="L503" s="19">
        <f t="shared" si="52"/>
        <v>0</v>
      </c>
      <c r="M503" s="23">
        <f t="shared" si="48"/>
        <v>0</v>
      </c>
      <c r="N503" s="19">
        <f t="shared" si="49"/>
        <v>0</v>
      </c>
      <c r="O503" s="19">
        <f t="shared" si="50"/>
        <v>39.872000000000007</v>
      </c>
      <c r="P503" s="53"/>
    </row>
    <row r="504" spans="1:16" x14ac:dyDescent="0.25">
      <c r="A504" s="40">
        <v>5550</v>
      </c>
      <c r="B504" s="40" t="s">
        <v>23</v>
      </c>
      <c r="C504" s="16" t="s">
        <v>405</v>
      </c>
      <c r="D504" s="52" t="s">
        <v>1227</v>
      </c>
      <c r="E504" s="17">
        <v>41</v>
      </c>
      <c r="F504" s="17">
        <f t="shared" si="47"/>
        <v>1.6087894840102022</v>
      </c>
      <c r="G504" s="17">
        <f t="shared" si="51"/>
        <v>45.92</v>
      </c>
      <c r="H504" s="255">
        <v>0.12</v>
      </c>
      <c r="I504" s="46"/>
      <c r="J504" s="18">
        <v>15</v>
      </c>
      <c r="K504" s="46"/>
      <c r="L504" s="19">
        <f t="shared" si="52"/>
        <v>0</v>
      </c>
      <c r="M504" s="23">
        <f t="shared" si="48"/>
        <v>0</v>
      </c>
      <c r="N504" s="19">
        <f t="shared" si="49"/>
        <v>0</v>
      </c>
      <c r="O504" s="19">
        <f t="shared" si="50"/>
        <v>45.92</v>
      </c>
      <c r="P504" s="53"/>
    </row>
    <row r="505" spans="1:16" x14ac:dyDescent="0.25">
      <c r="A505" s="40">
        <v>5552</v>
      </c>
      <c r="B505" s="40" t="s">
        <v>23</v>
      </c>
      <c r="C505" s="16" t="s">
        <v>406</v>
      </c>
      <c r="D505" s="52" t="s">
        <v>1228</v>
      </c>
      <c r="E505" s="197">
        <v>41</v>
      </c>
      <c r="F505" s="17">
        <f t="shared" ref="F505:F570" si="53">E505/$E$3</f>
        <v>1.6087894840102022</v>
      </c>
      <c r="G505" s="17">
        <f t="shared" si="51"/>
        <v>45.92</v>
      </c>
      <c r="H505" s="255">
        <v>0.12</v>
      </c>
      <c r="I505" s="46"/>
      <c r="J505" s="18">
        <v>15</v>
      </c>
      <c r="K505" s="46"/>
      <c r="L505" s="19">
        <f t="shared" si="52"/>
        <v>0</v>
      </c>
      <c r="M505" s="23">
        <f t="shared" ref="M505:M570" si="54">L505/$E$3</f>
        <v>0</v>
      </c>
      <c r="N505" s="19">
        <f t="shared" ref="N505:N570" si="55">PRODUCT(G505,SUM(I505,PRODUCT(ABS(K505),J505)))</f>
        <v>0</v>
      </c>
      <c r="O505" s="19">
        <f t="shared" ref="O505:O570" si="56">PRODUCT(G505,(1+$P$6/100))</f>
        <v>45.92</v>
      </c>
      <c r="P505" s="53"/>
    </row>
    <row r="506" spans="1:16" x14ac:dyDescent="0.25">
      <c r="A506" s="40">
        <v>5554</v>
      </c>
      <c r="B506" s="40" t="s">
        <v>23</v>
      </c>
      <c r="C506" s="16" t="s">
        <v>407</v>
      </c>
      <c r="D506" s="52" t="s">
        <v>1229</v>
      </c>
      <c r="E506" s="197">
        <v>33.9</v>
      </c>
      <c r="F506" s="17">
        <f t="shared" si="53"/>
        <v>1.3301942319011182</v>
      </c>
      <c r="G506" s="17">
        <f t="shared" si="51"/>
        <v>37.968000000000004</v>
      </c>
      <c r="H506" s="255">
        <v>0.12</v>
      </c>
      <c r="I506" s="46"/>
      <c r="J506" s="18">
        <v>15</v>
      </c>
      <c r="K506" s="46"/>
      <c r="L506" s="19">
        <f t="shared" si="52"/>
        <v>0</v>
      </c>
      <c r="M506" s="23">
        <f t="shared" si="54"/>
        <v>0</v>
      </c>
      <c r="N506" s="19">
        <f t="shared" si="55"/>
        <v>0</v>
      </c>
      <c r="O506" s="19">
        <f t="shared" si="56"/>
        <v>37.968000000000004</v>
      </c>
      <c r="P506" s="53"/>
    </row>
    <row r="507" spans="1:16" x14ac:dyDescent="0.25">
      <c r="A507" s="40">
        <v>5600</v>
      </c>
      <c r="B507" s="40" t="s">
        <v>23</v>
      </c>
      <c r="C507" s="16" t="s">
        <v>408</v>
      </c>
      <c r="D507" s="52" t="s">
        <v>1230</v>
      </c>
      <c r="E507" s="197">
        <v>23.9</v>
      </c>
      <c r="F507" s="17">
        <f t="shared" si="53"/>
        <v>0.93780655287423975</v>
      </c>
      <c r="G507" s="17">
        <f t="shared" si="51"/>
        <v>26.768000000000001</v>
      </c>
      <c r="H507" s="255">
        <v>0.12</v>
      </c>
      <c r="I507" s="46"/>
      <c r="J507" s="18">
        <v>10</v>
      </c>
      <c r="K507" s="46"/>
      <c r="L507" s="19">
        <f t="shared" si="52"/>
        <v>0</v>
      </c>
      <c r="M507" s="23">
        <f t="shared" si="54"/>
        <v>0</v>
      </c>
      <c r="N507" s="19">
        <f t="shared" si="55"/>
        <v>0</v>
      </c>
      <c r="O507" s="19">
        <f t="shared" si="56"/>
        <v>26.768000000000001</v>
      </c>
      <c r="P507" s="53"/>
    </row>
    <row r="508" spans="1:16" x14ac:dyDescent="0.25">
      <c r="A508" s="40">
        <v>5601</v>
      </c>
      <c r="B508" s="40" t="s">
        <v>23</v>
      </c>
      <c r="C508" s="16" t="s">
        <v>409</v>
      </c>
      <c r="D508" s="52" t="s">
        <v>1231</v>
      </c>
      <c r="E508" s="17">
        <v>41.9</v>
      </c>
      <c r="F508" s="17">
        <f t="shared" si="53"/>
        <v>1.6441043751226212</v>
      </c>
      <c r="G508" s="17">
        <f t="shared" si="51"/>
        <v>46.928000000000004</v>
      </c>
      <c r="H508" s="255">
        <v>0.12</v>
      </c>
      <c r="I508" s="46"/>
      <c r="J508" s="18">
        <v>14</v>
      </c>
      <c r="K508" s="46"/>
      <c r="L508" s="19">
        <f t="shared" si="52"/>
        <v>0</v>
      </c>
      <c r="M508" s="23">
        <f t="shared" si="54"/>
        <v>0</v>
      </c>
      <c r="N508" s="19">
        <f t="shared" si="55"/>
        <v>0</v>
      </c>
      <c r="O508" s="19">
        <f t="shared" si="56"/>
        <v>46.928000000000004</v>
      </c>
      <c r="P508" s="246"/>
    </row>
    <row r="509" spans="1:16" x14ac:dyDescent="0.25">
      <c r="A509" s="40">
        <v>5602</v>
      </c>
      <c r="B509" s="40" t="s">
        <v>23</v>
      </c>
      <c r="C509" s="16" t="s">
        <v>2017</v>
      </c>
      <c r="D509" s="52">
        <v>8594052883374</v>
      </c>
      <c r="E509" s="17">
        <v>199</v>
      </c>
      <c r="F509" s="17">
        <f t="shared" si="53"/>
        <v>7.8085148126348836</v>
      </c>
      <c r="G509" s="17">
        <f t="shared" si="51"/>
        <v>222.88000000000002</v>
      </c>
      <c r="H509" s="255">
        <v>0.12</v>
      </c>
      <c r="I509" s="46"/>
      <c r="J509" s="18">
        <v>1</v>
      </c>
      <c r="K509" s="46"/>
      <c r="L509" s="19">
        <f t="shared" si="52"/>
        <v>0</v>
      </c>
      <c r="M509" s="23">
        <f t="shared" si="54"/>
        <v>0</v>
      </c>
      <c r="N509" s="19">
        <f t="shared" si="55"/>
        <v>0</v>
      </c>
      <c r="O509" s="19">
        <f t="shared" si="56"/>
        <v>222.88000000000002</v>
      </c>
      <c r="P509" s="53"/>
    </row>
    <row r="510" spans="1:16" x14ac:dyDescent="0.25">
      <c r="A510" s="40">
        <v>5610</v>
      </c>
      <c r="B510" s="40" t="s">
        <v>23</v>
      </c>
      <c r="C510" s="16" t="s">
        <v>410</v>
      </c>
      <c r="D510" s="52" t="s">
        <v>1232</v>
      </c>
      <c r="E510" s="197">
        <v>17.2</v>
      </c>
      <c r="F510" s="17">
        <f t="shared" si="53"/>
        <v>0.67490680792623114</v>
      </c>
      <c r="G510" s="17">
        <f t="shared" si="51"/>
        <v>19.263999999999999</v>
      </c>
      <c r="H510" s="255">
        <v>0.12</v>
      </c>
      <c r="I510" s="46"/>
      <c r="J510" s="18">
        <v>7</v>
      </c>
      <c r="K510" s="46"/>
      <c r="L510" s="19">
        <f t="shared" si="52"/>
        <v>0</v>
      </c>
      <c r="M510" s="23">
        <f t="shared" si="54"/>
        <v>0</v>
      </c>
      <c r="N510" s="19">
        <f t="shared" si="55"/>
        <v>0</v>
      </c>
      <c r="O510" s="19">
        <f t="shared" si="56"/>
        <v>19.263999999999999</v>
      </c>
      <c r="P510" s="53"/>
    </row>
    <row r="511" spans="1:16" x14ac:dyDescent="0.25">
      <c r="A511" s="40">
        <v>5611</v>
      </c>
      <c r="B511" s="40" t="s">
        <v>23</v>
      </c>
      <c r="C511" s="16" t="s">
        <v>411</v>
      </c>
      <c r="D511" s="52" t="s">
        <v>1233</v>
      </c>
      <c r="E511" s="197">
        <v>35.5</v>
      </c>
      <c r="F511" s="17">
        <f t="shared" si="53"/>
        <v>1.392976260545419</v>
      </c>
      <c r="G511" s="17">
        <f t="shared" si="51"/>
        <v>39.760000000000005</v>
      </c>
      <c r="H511" s="255">
        <v>0.12</v>
      </c>
      <c r="I511" s="46"/>
      <c r="J511" s="18">
        <v>12</v>
      </c>
      <c r="K511" s="46"/>
      <c r="L511" s="19">
        <f t="shared" si="52"/>
        <v>0</v>
      </c>
      <c r="M511" s="23">
        <f t="shared" si="54"/>
        <v>0</v>
      </c>
      <c r="N511" s="19">
        <f t="shared" si="55"/>
        <v>0</v>
      </c>
      <c r="O511" s="19">
        <f t="shared" si="56"/>
        <v>39.760000000000005</v>
      </c>
      <c r="P511" s="53"/>
    </row>
    <row r="512" spans="1:16" x14ac:dyDescent="0.25">
      <c r="A512" s="40">
        <v>5615</v>
      </c>
      <c r="B512" s="40" t="s">
        <v>23</v>
      </c>
      <c r="C512" s="16" t="s">
        <v>2090</v>
      </c>
      <c r="D512" s="52">
        <v>8594052884500</v>
      </c>
      <c r="E512" s="197">
        <v>29.5</v>
      </c>
      <c r="F512" s="17">
        <f t="shared" si="53"/>
        <v>1.1575436531292917</v>
      </c>
      <c r="G512" s="17">
        <f t="shared" si="51"/>
        <v>33.040000000000006</v>
      </c>
      <c r="H512" s="255">
        <v>0.12</v>
      </c>
      <c r="I512" s="46"/>
      <c r="J512" s="18">
        <v>10</v>
      </c>
      <c r="K512" s="46"/>
      <c r="L512" s="19">
        <f t="shared" si="52"/>
        <v>0</v>
      </c>
      <c r="M512" s="23">
        <f t="shared" si="54"/>
        <v>0</v>
      </c>
      <c r="N512" s="19">
        <f t="shared" si="55"/>
        <v>0</v>
      </c>
      <c r="O512" s="19">
        <f t="shared" si="56"/>
        <v>33.040000000000006</v>
      </c>
      <c r="P512" s="53"/>
    </row>
    <row r="513" spans="1:16" x14ac:dyDescent="0.25">
      <c r="A513" s="40">
        <v>5650</v>
      </c>
      <c r="B513" s="40" t="s">
        <v>23</v>
      </c>
      <c r="C513" s="16" t="s">
        <v>412</v>
      </c>
      <c r="D513" s="52" t="s">
        <v>1234</v>
      </c>
      <c r="E513" s="197">
        <v>36.1</v>
      </c>
      <c r="F513" s="17">
        <f t="shared" si="53"/>
        <v>1.4165195212870316</v>
      </c>
      <c r="G513" s="17">
        <f t="shared" si="51"/>
        <v>40.432000000000002</v>
      </c>
      <c r="H513" s="255">
        <v>0.12</v>
      </c>
      <c r="I513" s="46"/>
      <c r="J513" s="18">
        <v>6</v>
      </c>
      <c r="K513" s="46"/>
      <c r="L513" s="19">
        <f t="shared" si="52"/>
        <v>0</v>
      </c>
      <c r="M513" s="23">
        <f t="shared" si="54"/>
        <v>0</v>
      </c>
      <c r="N513" s="19">
        <f t="shared" si="55"/>
        <v>0</v>
      </c>
      <c r="O513" s="19">
        <f t="shared" si="56"/>
        <v>40.432000000000002</v>
      </c>
      <c r="P513" s="53"/>
    </row>
    <row r="514" spans="1:16" x14ac:dyDescent="0.25">
      <c r="A514" s="40">
        <v>5651</v>
      </c>
      <c r="B514" s="40" t="s">
        <v>23</v>
      </c>
      <c r="C514" s="16" t="s">
        <v>413</v>
      </c>
      <c r="D514" s="52" t="s">
        <v>1235</v>
      </c>
      <c r="E514" s="197">
        <v>23.5</v>
      </c>
      <c r="F514" s="17">
        <f t="shared" si="53"/>
        <v>0.9221110457131646</v>
      </c>
      <c r="G514" s="17">
        <f t="shared" si="51"/>
        <v>26.320000000000004</v>
      </c>
      <c r="H514" s="255">
        <v>0.12</v>
      </c>
      <c r="I514" s="46"/>
      <c r="J514" s="18">
        <v>8</v>
      </c>
      <c r="K514" s="46"/>
      <c r="L514" s="19">
        <f t="shared" si="52"/>
        <v>0</v>
      </c>
      <c r="M514" s="23">
        <f t="shared" si="54"/>
        <v>0</v>
      </c>
      <c r="N514" s="19">
        <f t="shared" si="55"/>
        <v>0</v>
      </c>
      <c r="O514" s="19">
        <f t="shared" si="56"/>
        <v>26.320000000000004</v>
      </c>
      <c r="P514" s="53"/>
    </row>
    <row r="515" spans="1:16" x14ac:dyDescent="0.25">
      <c r="A515" s="40">
        <v>5654</v>
      </c>
      <c r="B515" s="40" t="s">
        <v>23</v>
      </c>
      <c r="C515" s="16" t="s">
        <v>414</v>
      </c>
      <c r="D515" s="52" t="s">
        <v>1236</v>
      </c>
      <c r="E515" s="197">
        <v>22.3</v>
      </c>
      <c r="F515" s="17">
        <f t="shared" si="53"/>
        <v>0.87502452422993926</v>
      </c>
      <c r="G515" s="17">
        <f t="shared" si="51"/>
        <v>24.976000000000003</v>
      </c>
      <c r="H515" s="255">
        <v>0.12</v>
      </c>
      <c r="I515" s="46"/>
      <c r="J515" s="18">
        <v>6</v>
      </c>
      <c r="K515" s="46"/>
      <c r="L515" s="19">
        <f t="shared" si="52"/>
        <v>0</v>
      </c>
      <c r="M515" s="23">
        <f t="shared" si="54"/>
        <v>0</v>
      </c>
      <c r="N515" s="19">
        <f t="shared" si="55"/>
        <v>0</v>
      </c>
      <c r="O515" s="19">
        <f t="shared" si="56"/>
        <v>24.976000000000003</v>
      </c>
      <c r="P515" s="53"/>
    </row>
    <row r="516" spans="1:16" x14ac:dyDescent="0.25">
      <c r="A516" s="40">
        <v>6100</v>
      </c>
      <c r="B516" s="40" t="s">
        <v>23</v>
      </c>
      <c r="C516" s="16" t="s">
        <v>415</v>
      </c>
      <c r="D516" s="52" t="s">
        <v>1237</v>
      </c>
      <c r="E516" s="197">
        <v>25.5</v>
      </c>
      <c r="F516" s="17">
        <f t="shared" si="53"/>
        <v>1.0005885815185402</v>
      </c>
      <c r="G516" s="17">
        <f t="shared" si="51"/>
        <v>28.560000000000002</v>
      </c>
      <c r="H516" s="255">
        <v>0.12</v>
      </c>
      <c r="I516" s="46"/>
      <c r="J516" s="18">
        <v>12</v>
      </c>
      <c r="K516" s="46"/>
      <c r="L516" s="19">
        <f t="shared" si="52"/>
        <v>0</v>
      </c>
      <c r="M516" s="23">
        <f t="shared" si="54"/>
        <v>0</v>
      </c>
      <c r="N516" s="19">
        <f t="shared" si="55"/>
        <v>0</v>
      </c>
      <c r="O516" s="19">
        <f t="shared" si="56"/>
        <v>28.560000000000002</v>
      </c>
      <c r="P516" s="53"/>
    </row>
    <row r="517" spans="1:16" x14ac:dyDescent="0.25">
      <c r="A517" s="40">
        <v>6111</v>
      </c>
      <c r="B517" s="40" t="s">
        <v>23</v>
      </c>
      <c r="C517" s="16" t="s">
        <v>416</v>
      </c>
      <c r="D517" s="52" t="s">
        <v>1238</v>
      </c>
      <c r="E517" s="17">
        <v>65.5</v>
      </c>
      <c r="F517" s="17">
        <f t="shared" si="53"/>
        <v>2.5701392976260546</v>
      </c>
      <c r="G517" s="17">
        <f t="shared" si="51"/>
        <v>73.360000000000014</v>
      </c>
      <c r="H517" s="255">
        <v>0.12</v>
      </c>
      <c r="I517" s="46"/>
      <c r="J517" s="18">
        <v>8</v>
      </c>
      <c r="K517" s="46"/>
      <c r="L517" s="19">
        <f t="shared" si="52"/>
        <v>0</v>
      </c>
      <c r="M517" s="23">
        <f t="shared" si="54"/>
        <v>0</v>
      </c>
      <c r="N517" s="19">
        <f t="shared" si="55"/>
        <v>0</v>
      </c>
      <c r="O517" s="19">
        <f t="shared" si="56"/>
        <v>73.360000000000014</v>
      </c>
      <c r="P517" s="246"/>
    </row>
    <row r="518" spans="1:16" x14ac:dyDescent="0.25">
      <c r="A518" s="40">
        <v>6112</v>
      </c>
      <c r="B518" s="40" t="s">
        <v>23</v>
      </c>
      <c r="C518" s="16" t="s">
        <v>417</v>
      </c>
      <c r="D518" s="52" t="s">
        <v>1239</v>
      </c>
      <c r="E518" s="197">
        <v>179</v>
      </c>
      <c r="F518" s="17">
        <f t="shared" si="53"/>
        <v>7.0237394545811265</v>
      </c>
      <c r="G518" s="17">
        <f t="shared" si="51"/>
        <v>200.48000000000002</v>
      </c>
      <c r="H518" s="255">
        <v>0.12</v>
      </c>
      <c r="I518" s="46"/>
      <c r="J518" s="18">
        <v>6</v>
      </c>
      <c r="K518" s="46"/>
      <c r="L518" s="19">
        <f t="shared" si="52"/>
        <v>0</v>
      </c>
      <c r="M518" s="23">
        <f t="shared" si="54"/>
        <v>0</v>
      </c>
      <c r="N518" s="19">
        <f t="shared" si="55"/>
        <v>0</v>
      </c>
      <c r="O518" s="19">
        <f t="shared" si="56"/>
        <v>200.48000000000002</v>
      </c>
      <c r="P518" s="53"/>
    </row>
    <row r="519" spans="1:16" x14ac:dyDescent="0.25">
      <c r="A519" s="40">
        <v>6114</v>
      </c>
      <c r="B519" s="40" t="s">
        <v>23</v>
      </c>
      <c r="C519" s="16" t="s">
        <v>418</v>
      </c>
      <c r="D519" s="52" t="s">
        <v>1240</v>
      </c>
      <c r="E519" s="197">
        <v>29.1</v>
      </c>
      <c r="F519" s="17">
        <f t="shared" si="53"/>
        <v>1.1418481459682166</v>
      </c>
      <c r="G519" s="17">
        <f t="shared" si="51"/>
        <v>32.592000000000006</v>
      </c>
      <c r="H519" s="255">
        <v>0.12</v>
      </c>
      <c r="I519" s="46"/>
      <c r="J519" s="18">
        <v>10</v>
      </c>
      <c r="K519" s="46"/>
      <c r="L519" s="19">
        <f t="shared" si="52"/>
        <v>0</v>
      </c>
      <c r="M519" s="23">
        <f t="shared" si="54"/>
        <v>0</v>
      </c>
      <c r="N519" s="19">
        <f t="shared" si="55"/>
        <v>0</v>
      </c>
      <c r="O519" s="19">
        <f t="shared" si="56"/>
        <v>32.592000000000006</v>
      </c>
      <c r="P519" s="53"/>
    </row>
    <row r="520" spans="1:16" x14ac:dyDescent="0.25">
      <c r="A520" s="40">
        <v>6120</v>
      </c>
      <c r="B520" s="40" t="s">
        <v>23</v>
      </c>
      <c r="C520" s="16" t="s">
        <v>419</v>
      </c>
      <c r="D520" s="52" t="s">
        <v>1241</v>
      </c>
      <c r="E520" s="197">
        <v>33.1</v>
      </c>
      <c r="F520" s="17">
        <f t="shared" si="53"/>
        <v>1.2988032175789681</v>
      </c>
      <c r="G520" s="17">
        <f t="shared" ref="G520:G591" si="57">PRODUCT(E520,1.12)</f>
        <v>37.072000000000003</v>
      </c>
      <c r="H520" s="255">
        <v>0.12</v>
      </c>
      <c r="I520" s="46"/>
      <c r="J520" s="18">
        <v>8</v>
      </c>
      <c r="K520" s="46"/>
      <c r="L520" s="19">
        <f t="shared" si="52"/>
        <v>0</v>
      </c>
      <c r="M520" s="23">
        <f t="shared" si="54"/>
        <v>0</v>
      </c>
      <c r="N520" s="19">
        <f t="shared" si="55"/>
        <v>0</v>
      </c>
      <c r="O520" s="19">
        <f t="shared" si="56"/>
        <v>37.072000000000003</v>
      </c>
      <c r="P520" s="53"/>
    </row>
    <row r="521" spans="1:16" x14ac:dyDescent="0.25">
      <c r="A521" s="40">
        <v>6122</v>
      </c>
      <c r="B521" s="40" t="s">
        <v>23</v>
      </c>
      <c r="C521" s="16" t="s">
        <v>420</v>
      </c>
      <c r="D521" s="52" t="s">
        <v>1242</v>
      </c>
      <c r="E521" s="197">
        <v>57.2</v>
      </c>
      <c r="F521" s="17">
        <f t="shared" si="53"/>
        <v>2.2444575240337454</v>
      </c>
      <c r="G521" s="17">
        <f t="shared" si="57"/>
        <v>64.064000000000007</v>
      </c>
      <c r="H521" s="255">
        <v>0.12</v>
      </c>
      <c r="I521" s="46"/>
      <c r="J521" s="18">
        <v>10</v>
      </c>
      <c r="K521" s="46"/>
      <c r="L521" s="19">
        <f t="shared" si="52"/>
        <v>0</v>
      </c>
      <c r="M521" s="23">
        <f t="shared" si="54"/>
        <v>0</v>
      </c>
      <c r="N521" s="19">
        <f t="shared" si="55"/>
        <v>0</v>
      </c>
      <c r="O521" s="19">
        <f t="shared" si="56"/>
        <v>64.064000000000007</v>
      </c>
      <c r="P521" s="53"/>
    </row>
    <row r="522" spans="1:16" x14ac:dyDescent="0.25">
      <c r="A522" s="40">
        <v>6134</v>
      </c>
      <c r="B522" s="40" t="s">
        <v>23</v>
      </c>
      <c r="C522" s="16" t="s">
        <v>421</v>
      </c>
      <c r="D522" s="52" t="s">
        <v>1243</v>
      </c>
      <c r="E522" s="197">
        <v>44</v>
      </c>
      <c r="F522" s="17">
        <f t="shared" si="53"/>
        <v>1.7265057877182657</v>
      </c>
      <c r="G522" s="17">
        <f t="shared" si="57"/>
        <v>49.28</v>
      </c>
      <c r="H522" s="255">
        <v>0.12</v>
      </c>
      <c r="I522" s="46"/>
      <c r="J522" s="18">
        <v>10</v>
      </c>
      <c r="K522" s="46"/>
      <c r="L522" s="19">
        <f t="shared" si="52"/>
        <v>0</v>
      </c>
      <c r="M522" s="23">
        <f t="shared" si="54"/>
        <v>0</v>
      </c>
      <c r="N522" s="19">
        <f t="shared" si="55"/>
        <v>0</v>
      </c>
      <c r="O522" s="19">
        <f t="shared" si="56"/>
        <v>49.28</v>
      </c>
      <c r="P522" s="53"/>
    </row>
    <row r="523" spans="1:16" x14ac:dyDescent="0.25">
      <c r="A523" s="40">
        <v>6200</v>
      </c>
      <c r="B523" s="40" t="s">
        <v>23</v>
      </c>
      <c r="C523" s="16" t="s">
        <v>422</v>
      </c>
      <c r="D523" s="52" t="s">
        <v>1244</v>
      </c>
      <c r="E523" s="197">
        <v>52.2</v>
      </c>
      <c r="F523" s="17">
        <f t="shared" si="53"/>
        <v>2.0482636845203062</v>
      </c>
      <c r="G523" s="17">
        <f t="shared" si="57"/>
        <v>58.464000000000006</v>
      </c>
      <c r="H523" s="255">
        <v>0.12</v>
      </c>
      <c r="I523" s="46"/>
      <c r="J523" s="18">
        <v>10</v>
      </c>
      <c r="K523" s="46"/>
      <c r="L523" s="19">
        <f t="shared" si="52"/>
        <v>0</v>
      </c>
      <c r="M523" s="23">
        <f t="shared" si="54"/>
        <v>0</v>
      </c>
      <c r="N523" s="19">
        <f t="shared" si="55"/>
        <v>0</v>
      </c>
      <c r="O523" s="19">
        <f t="shared" si="56"/>
        <v>58.464000000000006</v>
      </c>
      <c r="P523" s="53"/>
    </row>
    <row r="524" spans="1:16" x14ac:dyDescent="0.25">
      <c r="A524" s="40">
        <v>6210</v>
      </c>
      <c r="B524" s="40" t="s">
        <v>23</v>
      </c>
      <c r="C524" s="16" t="s">
        <v>423</v>
      </c>
      <c r="D524" s="52" t="s">
        <v>1245</v>
      </c>
      <c r="E524" s="197">
        <v>100.7</v>
      </c>
      <c r="F524" s="17">
        <f t="shared" si="53"/>
        <v>3.9513439278006675</v>
      </c>
      <c r="G524" s="17">
        <f t="shared" si="57"/>
        <v>112.78400000000002</v>
      </c>
      <c r="H524" s="255">
        <v>0.12</v>
      </c>
      <c r="I524" s="46"/>
      <c r="J524" s="18">
        <v>10</v>
      </c>
      <c r="K524" s="46"/>
      <c r="L524" s="19">
        <f t="shared" si="52"/>
        <v>0</v>
      </c>
      <c r="M524" s="23">
        <f t="shared" si="54"/>
        <v>0</v>
      </c>
      <c r="N524" s="19">
        <f t="shared" si="55"/>
        <v>0</v>
      </c>
      <c r="O524" s="19">
        <f t="shared" si="56"/>
        <v>112.78400000000002</v>
      </c>
      <c r="P524" s="53"/>
    </row>
    <row r="525" spans="1:16" x14ac:dyDescent="0.25">
      <c r="A525" s="40">
        <v>6218</v>
      </c>
      <c r="B525" s="40" t="s">
        <v>23</v>
      </c>
      <c r="C525" s="16" t="s">
        <v>424</v>
      </c>
      <c r="D525" s="52" t="s">
        <v>1246</v>
      </c>
      <c r="E525" s="197">
        <v>43.9</v>
      </c>
      <c r="F525" s="17">
        <f t="shared" si="53"/>
        <v>1.722581910927997</v>
      </c>
      <c r="G525" s="17">
        <f t="shared" si="57"/>
        <v>49.168000000000006</v>
      </c>
      <c r="H525" s="255">
        <v>0.12</v>
      </c>
      <c r="I525" s="46"/>
      <c r="J525" s="18">
        <v>10</v>
      </c>
      <c r="K525" s="46"/>
      <c r="L525" s="19">
        <f t="shared" si="52"/>
        <v>0</v>
      </c>
      <c r="M525" s="23">
        <f t="shared" si="54"/>
        <v>0</v>
      </c>
      <c r="N525" s="19">
        <f t="shared" si="55"/>
        <v>0</v>
      </c>
      <c r="O525" s="19">
        <f t="shared" si="56"/>
        <v>49.168000000000006</v>
      </c>
      <c r="P525" s="53"/>
    </row>
    <row r="526" spans="1:16" x14ac:dyDescent="0.25">
      <c r="A526" s="40">
        <v>6220</v>
      </c>
      <c r="B526" s="40" t="s">
        <v>23</v>
      </c>
      <c r="C526" s="16" t="s">
        <v>425</v>
      </c>
      <c r="D526" s="52" t="s">
        <v>1247</v>
      </c>
      <c r="E526" s="197">
        <v>37.700000000000003</v>
      </c>
      <c r="F526" s="17">
        <f t="shared" si="53"/>
        <v>1.4793015499313322</v>
      </c>
      <c r="G526" s="17">
        <f t="shared" si="57"/>
        <v>42.224000000000004</v>
      </c>
      <c r="H526" s="255">
        <v>0.12</v>
      </c>
      <c r="I526" s="46"/>
      <c r="J526" s="18">
        <v>10</v>
      </c>
      <c r="K526" s="46"/>
      <c r="L526" s="19">
        <f t="shared" si="52"/>
        <v>0</v>
      </c>
      <c r="M526" s="23">
        <f t="shared" si="54"/>
        <v>0</v>
      </c>
      <c r="N526" s="19">
        <f t="shared" si="55"/>
        <v>0</v>
      </c>
      <c r="O526" s="19">
        <f t="shared" si="56"/>
        <v>42.224000000000004</v>
      </c>
      <c r="P526" s="53"/>
    </row>
    <row r="527" spans="1:16" x14ac:dyDescent="0.25">
      <c r="A527" s="40">
        <v>6230</v>
      </c>
      <c r="B527" s="40" t="s">
        <v>23</v>
      </c>
      <c r="C527" s="16" t="s">
        <v>426</v>
      </c>
      <c r="D527" s="52" t="s">
        <v>1248</v>
      </c>
      <c r="E527" s="247">
        <v>62.3</v>
      </c>
      <c r="F527" s="17">
        <f t="shared" si="53"/>
        <v>2.4445752403374534</v>
      </c>
      <c r="G527" s="17">
        <f t="shared" si="57"/>
        <v>69.77600000000001</v>
      </c>
      <c r="H527" s="255">
        <v>0.12</v>
      </c>
      <c r="I527" s="46"/>
      <c r="J527" s="18">
        <v>10</v>
      </c>
      <c r="K527" s="46"/>
      <c r="L527" s="19">
        <f t="shared" si="52"/>
        <v>0</v>
      </c>
      <c r="M527" s="23">
        <f t="shared" si="54"/>
        <v>0</v>
      </c>
      <c r="N527" s="19">
        <f t="shared" si="55"/>
        <v>0</v>
      </c>
      <c r="O527" s="19">
        <f t="shared" si="56"/>
        <v>69.77600000000001</v>
      </c>
      <c r="P527" s="53"/>
    </row>
    <row r="528" spans="1:16" x14ac:dyDescent="0.25">
      <c r="A528" s="40">
        <v>6232</v>
      </c>
      <c r="B528" s="40" t="s">
        <v>23</v>
      </c>
      <c r="C528" s="16" t="s">
        <v>427</v>
      </c>
      <c r="D528" s="52" t="s">
        <v>1249</v>
      </c>
      <c r="E528" s="197">
        <v>43.6</v>
      </c>
      <c r="F528" s="17">
        <f t="shared" si="53"/>
        <v>1.7108102805571905</v>
      </c>
      <c r="G528" s="17">
        <f t="shared" si="57"/>
        <v>48.832000000000008</v>
      </c>
      <c r="H528" s="255">
        <v>0.12</v>
      </c>
      <c r="I528" s="46"/>
      <c r="J528" s="18">
        <v>8</v>
      </c>
      <c r="K528" s="46"/>
      <c r="L528" s="19">
        <f t="shared" si="52"/>
        <v>0</v>
      </c>
      <c r="M528" s="23">
        <f t="shared" si="54"/>
        <v>0</v>
      </c>
      <c r="N528" s="19">
        <f t="shared" si="55"/>
        <v>0</v>
      </c>
      <c r="O528" s="19">
        <f t="shared" si="56"/>
        <v>48.832000000000008</v>
      </c>
      <c r="P528" s="53"/>
    </row>
    <row r="529" spans="1:16" x14ac:dyDescent="0.25">
      <c r="A529" s="40">
        <v>6240</v>
      </c>
      <c r="B529" s="40" t="s">
        <v>23</v>
      </c>
      <c r="C529" s="16" t="s">
        <v>428</v>
      </c>
      <c r="D529" s="52" t="s">
        <v>1250</v>
      </c>
      <c r="E529" s="197">
        <v>37</v>
      </c>
      <c r="F529" s="17">
        <f t="shared" si="53"/>
        <v>1.4518344123994507</v>
      </c>
      <c r="G529" s="17">
        <f t="shared" si="57"/>
        <v>41.440000000000005</v>
      </c>
      <c r="H529" s="255">
        <v>0.12</v>
      </c>
      <c r="I529" s="46"/>
      <c r="J529" s="18">
        <v>8</v>
      </c>
      <c r="K529" s="46"/>
      <c r="L529" s="19">
        <f t="shared" si="52"/>
        <v>0</v>
      </c>
      <c r="M529" s="23">
        <f t="shared" si="54"/>
        <v>0</v>
      </c>
      <c r="N529" s="19">
        <f t="shared" si="55"/>
        <v>0</v>
      </c>
      <c r="O529" s="19">
        <f t="shared" si="56"/>
        <v>41.440000000000005</v>
      </c>
      <c r="P529" s="53"/>
    </row>
    <row r="530" spans="1:16" x14ac:dyDescent="0.25">
      <c r="A530" s="40">
        <v>6246</v>
      </c>
      <c r="B530" s="40" t="s">
        <v>23</v>
      </c>
      <c r="C530" s="16" t="s">
        <v>429</v>
      </c>
      <c r="D530" s="52" t="s">
        <v>1251</v>
      </c>
      <c r="E530" s="197">
        <v>37.799999999999997</v>
      </c>
      <c r="F530" s="17">
        <f t="shared" si="53"/>
        <v>1.483225426721601</v>
      </c>
      <c r="G530" s="17">
        <f t="shared" si="57"/>
        <v>42.335999999999999</v>
      </c>
      <c r="H530" s="255">
        <v>0.12</v>
      </c>
      <c r="I530" s="46"/>
      <c r="J530" s="18">
        <v>15</v>
      </c>
      <c r="K530" s="46"/>
      <c r="L530" s="19">
        <f t="shared" si="52"/>
        <v>0</v>
      </c>
      <c r="M530" s="23">
        <f t="shared" si="54"/>
        <v>0</v>
      </c>
      <c r="N530" s="19">
        <f t="shared" si="55"/>
        <v>0</v>
      </c>
      <c r="O530" s="19">
        <f t="shared" si="56"/>
        <v>42.335999999999999</v>
      </c>
      <c r="P530" s="53"/>
    </row>
    <row r="531" spans="1:16" x14ac:dyDescent="0.25">
      <c r="A531" s="40">
        <v>6250</v>
      </c>
      <c r="B531" s="40" t="s">
        <v>23</v>
      </c>
      <c r="C531" s="16" t="s">
        <v>430</v>
      </c>
      <c r="D531" s="52" t="s">
        <v>1252</v>
      </c>
      <c r="E531" s="197">
        <v>37.200000000000003</v>
      </c>
      <c r="F531" s="17">
        <f t="shared" si="53"/>
        <v>1.4596821659799883</v>
      </c>
      <c r="G531" s="17">
        <f t="shared" si="57"/>
        <v>41.664000000000009</v>
      </c>
      <c r="H531" s="255">
        <v>0.12</v>
      </c>
      <c r="I531" s="46"/>
      <c r="J531" s="18">
        <v>8</v>
      </c>
      <c r="K531" s="46"/>
      <c r="L531" s="19">
        <f t="shared" si="52"/>
        <v>0</v>
      </c>
      <c r="M531" s="23">
        <f t="shared" si="54"/>
        <v>0</v>
      </c>
      <c r="N531" s="19">
        <f t="shared" si="55"/>
        <v>0</v>
      </c>
      <c r="O531" s="19">
        <f t="shared" si="56"/>
        <v>41.664000000000009</v>
      </c>
      <c r="P531" s="53"/>
    </row>
    <row r="532" spans="1:16" x14ac:dyDescent="0.25">
      <c r="A532" s="40">
        <v>6252</v>
      </c>
      <c r="B532" s="40" t="s">
        <v>23</v>
      </c>
      <c r="C532" s="16" t="s">
        <v>431</v>
      </c>
      <c r="D532" s="52" t="s">
        <v>1253</v>
      </c>
      <c r="E532" s="197">
        <v>152.19999999999999</v>
      </c>
      <c r="F532" s="17">
        <f t="shared" si="53"/>
        <v>5.9721404747890912</v>
      </c>
      <c r="G532" s="17">
        <f t="shared" si="57"/>
        <v>170.464</v>
      </c>
      <c r="H532" s="255">
        <v>0.12</v>
      </c>
      <c r="I532" s="46"/>
      <c r="J532" s="18">
        <v>12</v>
      </c>
      <c r="K532" s="46"/>
      <c r="L532" s="19">
        <f t="shared" si="52"/>
        <v>0</v>
      </c>
      <c r="M532" s="23">
        <f t="shared" si="54"/>
        <v>0</v>
      </c>
      <c r="N532" s="19">
        <f t="shared" si="55"/>
        <v>0</v>
      </c>
      <c r="O532" s="19">
        <f t="shared" si="56"/>
        <v>170.464</v>
      </c>
      <c r="P532" s="53"/>
    </row>
    <row r="533" spans="1:16" x14ac:dyDescent="0.25">
      <c r="A533" s="40">
        <v>6295</v>
      </c>
      <c r="B533" s="40" t="s">
        <v>23</v>
      </c>
      <c r="C533" s="16" t="s">
        <v>432</v>
      </c>
      <c r="D533" s="52" t="s">
        <v>1254</v>
      </c>
      <c r="E533" s="197">
        <v>98.9</v>
      </c>
      <c r="F533" s="17">
        <f t="shared" si="53"/>
        <v>3.8807141455758294</v>
      </c>
      <c r="G533" s="17">
        <f t="shared" si="57"/>
        <v>110.76800000000001</v>
      </c>
      <c r="H533" s="255">
        <v>0.12</v>
      </c>
      <c r="I533" s="46"/>
      <c r="J533" s="18">
        <v>10</v>
      </c>
      <c r="K533" s="46"/>
      <c r="L533" s="19">
        <f t="shared" si="52"/>
        <v>0</v>
      </c>
      <c r="M533" s="23">
        <f t="shared" si="54"/>
        <v>0</v>
      </c>
      <c r="N533" s="19">
        <f t="shared" si="55"/>
        <v>0</v>
      </c>
      <c r="O533" s="19">
        <f t="shared" si="56"/>
        <v>110.76800000000001</v>
      </c>
      <c r="P533" s="53"/>
    </row>
    <row r="534" spans="1:16" x14ac:dyDescent="0.25">
      <c r="A534" s="40">
        <v>6300</v>
      </c>
      <c r="B534" s="40" t="s">
        <v>23</v>
      </c>
      <c r="C534" s="16" t="s">
        <v>433</v>
      </c>
      <c r="D534" s="52" t="s">
        <v>1255</v>
      </c>
      <c r="E534" s="197">
        <v>35</v>
      </c>
      <c r="F534" s="17">
        <f t="shared" si="53"/>
        <v>1.3733568765940749</v>
      </c>
      <c r="G534" s="17">
        <f t="shared" si="57"/>
        <v>39.200000000000003</v>
      </c>
      <c r="H534" s="255">
        <v>0.12</v>
      </c>
      <c r="I534" s="46"/>
      <c r="J534" s="18">
        <v>12</v>
      </c>
      <c r="K534" s="46"/>
      <c r="L534" s="19">
        <f t="shared" si="52"/>
        <v>0</v>
      </c>
      <c r="M534" s="23">
        <f t="shared" si="54"/>
        <v>0</v>
      </c>
      <c r="N534" s="19">
        <f t="shared" si="55"/>
        <v>0</v>
      </c>
      <c r="O534" s="19">
        <f t="shared" si="56"/>
        <v>39.200000000000003</v>
      </c>
      <c r="P534" s="53"/>
    </row>
    <row r="535" spans="1:16" x14ac:dyDescent="0.25">
      <c r="A535" s="40">
        <v>6310</v>
      </c>
      <c r="B535" s="40" t="s">
        <v>23</v>
      </c>
      <c r="C535" s="16" t="s">
        <v>434</v>
      </c>
      <c r="D535" s="52" t="s">
        <v>1256</v>
      </c>
      <c r="E535" s="197">
        <v>35</v>
      </c>
      <c r="F535" s="17">
        <f t="shared" si="53"/>
        <v>1.3733568765940749</v>
      </c>
      <c r="G535" s="17">
        <f t="shared" si="57"/>
        <v>39.200000000000003</v>
      </c>
      <c r="H535" s="255">
        <v>0.12</v>
      </c>
      <c r="I535" s="46"/>
      <c r="J535" s="18">
        <v>12</v>
      </c>
      <c r="K535" s="46"/>
      <c r="L535" s="19">
        <f t="shared" si="52"/>
        <v>0</v>
      </c>
      <c r="M535" s="23">
        <f t="shared" si="54"/>
        <v>0</v>
      </c>
      <c r="N535" s="19">
        <f t="shared" si="55"/>
        <v>0</v>
      </c>
      <c r="O535" s="19">
        <f t="shared" si="56"/>
        <v>39.200000000000003</v>
      </c>
      <c r="P535" s="53"/>
    </row>
    <row r="536" spans="1:16" x14ac:dyDescent="0.25">
      <c r="A536" s="40">
        <v>6320</v>
      </c>
      <c r="B536" s="40" t="s">
        <v>23</v>
      </c>
      <c r="C536" s="16" t="s">
        <v>435</v>
      </c>
      <c r="D536" s="52" t="s">
        <v>1257</v>
      </c>
      <c r="E536" s="197">
        <v>34.700000000000003</v>
      </c>
      <c r="F536" s="17">
        <f t="shared" si="53"/>
        <v>1.3615852462232687</v>
      </c>
      <c r="G536" s="17">
        <f t="shared" si="57"/>
        <v>38.864000000000004</v>
      </c>
      <c r="H536" s="255">
        <v>0.12</v>
      </c>
      <c r="I536" s="46"/>
      <c r="J536" s="18">
        <v>10</v>
      </c>
      <c r="K536" s="46"/>
      <c r="L536" s="19">
        <f t="shared" si="52"/>
        <v>0</v>
      </c>
      <c r="M536" s="23">
        <f t="shared" si="54"/>
        <v>0</v>
      </c>
      <c r="N536" s="19">
        <f t="shared" si="55"/>
        <v>0</v>
      </c>
      <c r="O536" s="19">
        <f t="shared" si="56"/>
        <v>38.864000000000004</v>
      </c>
      <c r="P536" s="53"/>
    </row>
    <row r="537" spans="1:16" x14ac:dyDescent="0.25">
      <c r="A537" s="40">
        <v>6352</v>
      </c>
      <c r="B537" s="40" t="s">
        <v>23</v>
      </c>
      <c r="C537" s="16" t="s">
        <v>436</v>
      </c>
      <c r="D537" s="52" t="s">
        <v>1258</v>
      </c>
      <c r="E537" s="197">
        <v>31.6</v>
      </c>
      <c r="F537" s="17">
        <f t="shared" si="53"/>
        <v>1.2399450657249362</v>
      </c>
      <c r="G537" s="17">
        <f t="shared" si="57"/>
        <v>35.392000000000003</v>
      </c>
      <c r="H537" s="255">
        <v>0.12</v>
      </c>
      <c r="I537" s="46"/>
      <c r="J537" s="18">
        <v>6</v>
      </c>
      <c r="K537" s="46"/>
      <c r="L537" s="19">
        <f t="shared" si="52"/>
        <v>0</v>
      </c>
      <c r="M537" s="23">
        <f t="shared" si="54"/>
        <v>0</v>
      </c>
      <c r="N537" s="19">
        <f t="shared" si="55"/>
        <v>0</v>
      </c>
      <c r="O537" s="19">
        <f t="shared" si="56"/>
        <v>35.392000000000003</v>
      </c>
      <c r="P537" s="53"/>
    </row>
    <row r="538" spans="1:16" x14ac:dyDescent="0.25">
      <c r="A538" s="40">
        <v>6358</v>
      </c>
      <c r="B538" s="40" t="s">
        <v>23</v>
      </c>
      <c r="C538" s="16" t="s">
        <v>437</v>
      </c>
      <c r="D538" s="52" t="s">
        <v>1259</v>
      </c>
      <c r="E538" s="197">
        <v>24.2</v>
      </c>
      <c r="F538" s="17">
        <f t="shared" si="53"/>
        <v>0.94957818324504606</v>
      </c>
      <c r="G538" s="17">
        <f t="shared" si="57"/>
        <v>27.104000000000003</v>
      </c>
      <c r="H538" s="255">
        <v>0.12</v>
      </c>
      <c r="I538" s="46"/>
      <c r="J538" s="18">
        <v>6</v>
      </c>
      <c r="K538" s="46"/>
      <c r="L538" s="19">
        <f t="shared" si="52"/>
        <v>0</v>
      </c>
      <c r="M538" s="23">
        <f t="shared" si="54"/>
        <v>0</v>
      </c>
      <c r="N538" s="19">
        <f t="shared" si="55"/>
        <v>0</v>
      </c>
      <c r="O538" s="19">
        <f t="shared" si="56"/>
        <v>27.104000000000003</v>
      </c>
      <c r="P538" s="53"/>
    </row>
    <row r="539" spans="1:16" x14ac:dyDescent="0.25">
      <c r="A539" s="40">
        <v>6359</v>
      </c>
      <c r="B539" s="40" t="s">
        <v>23</v>
      </c>
      <c r="C539" s="16" t="s">
        <v>438</v>
      </c>
      <c r="D539" s="52" t="s">
        <v>1260</v>
      </c>
      <c r="E539" s="197">
        <v>54</v>
      </c>
      <c r="F539" s="17">
        <f t="shared" si="53"/>
        <v>2.1188934667451442</v>
      </c>
      <c r="G539" s="17">
        <f t="shared" si="57"/>
        <v>60.480000000000004</v>
      </c>
      <c r="H539" s="255">
        <v>0.12</v>
      </c>
      <c r="I539" s="46"/>
      <c r="J539" s="18">
        <v>14</v>
      </c>
      <c r="K539" s="46"/>
      <c r="L539" s="19">
        <f t="shared" si="52"/>
        <v>0</v>
      </c>
      <c r="M539" s="23">
        <f t="shared" si="54"/>
        <v>0</v>
      </c>
      <c r="N539" s="19">
        <f t="shared" si="55"/>
        <v>0</v>
      </c>
      <c r="O539" s="19">
        <f t="shared" si="56"/>
        <v>60.480000000000004</v>
      </c>
      <c r="P539" s="53"/>
    </row>
    <row r="540" spans="1:16" x14ac:dyDescent="0.25">
      <c r="A540" s="40">
        <v>6410</v>
      </c>
      <c r="B540" s="40" t="s">
        <v>23</v>
      </c>
      <c r="C540" s="16" t="s">
        <v>439</v>
      </c>
      <c r="D540" s="52" t="s">
        <v>1261</v>
      </c>
      <c r="E540" s="197">
        <v>49.7</v>
      </c>
      <c r="F540" s="17">
        <f t="shared" si="53"/>
        <v>1.9501667647635865</v>
      </c>
      <c r="G540" s="17">
        <f t="shared" si="57"/>
        <v>55.664000000000009</v>
      </c>
      <c r="H540" s="255">
        <v>0.12</v>
      </c>
      <c r="I540" s="46"/>
      <c r="J540" s="18">
        <v>8</v>
      </c>
      <c r="K540" s="46"/>
      <c r="L540" s="19">
        <f t="shared" si="52"/>
        <v>0</v>
      </c>
      <c r="M540" s="23">
        <f t="shared" si="54"/>
        <v>0</v>
      </c>
      <c r="N540" s="19">
        <f t="shared" si="55"/>
        <v>0</v>
      </c>
      <c r="O540" s="19">
        <f t="shared" si="56"/>
        <v>55.664000000000009</v>
      </c>
      <c r="P540" s="53"/>
    </row>
    <row r="541" spans="1:16" x14ac:dyDescent="0.25">
      <c r="A541" s="40">
        <v>6415</v>
      </c>
      <c r="B541" s="40" t="s">
        <v>23</v>
      </c>
      <c r="C541" s="16" t="s">
        <v>440</v>
      </c>
      <c r="D541" s="52" t="s">
        <v>1262</v>
      </c>
      <c r="E541" s="197">
        <v>25.9</v>
      </c>
      <c r="F541" s="17">
        <f t="shared" si="53"/>
        <v>1.0162840886796154</v>
      </c>
      <c r="G541" s="17">
        <f t="shared" si="57"/>
        <v>29.008000000000003</v>
      </c>
      <c r="H541" s="255">
        <v>0.12</v>
      </c>
      <c r="I541" s="46"/>
      <c r="J541" s="18">
        <v>15</v>
      </c>
      <c r="K541" s="46"/>
      <c r="L541" s="19">
        <f t="shared" si="52"/>
        <v>0</v>
      </c>
      <c r="M541" s="23">
        <f t="shared" si="54"/>
        <v>0</v>
      </c>
      <c r="N541" s="19">
        <f t="shared" si="55"/>
        <v>0</v>
      </c>
      <c r="O541" s="19">
        <f t="shared" si="56"/>
        <v>29.008000000000003</v>
      </c>
      <c r="P541" s="53"/>
    </row>
    <row r="542" spans="1:16" x14ac:dyDescent="0.25">
      <c r="A542" s="40">
        <v>6416</v>
      </c>
      <c r="B542" s="40" t="s">
        <v>23</v>
      </c>
      <c r="C542" s="16" t="s">
        <v>441</v>
      </c>
      <c r="D542" s="52" t="s">
        <v>1263</v>
      </c>
      <c r="E542" s="197">
        <v>84.7</v>
      </c>
      <c r="F542" s="17">
        <f t="shared" si="53"/>
        <v>3.3235236413576614</v>
      </c>
      <c r="G542" s="17">
        <f t="shared" si="57"/>
        <v>94.864000000000019</v>
      </c>
      <c r="H542" s="255">
        <v>0.12</v>
      </c>
      <c r="I542" s="46"/>
      <c r="J542" s="18">
        <v>16</v>
      </c>
      <c r="K542" s="46"/>
      <c r="L542" s="19">
        <f t="shared" si="52"/>
        <v>0</v>
      </c>
      <c r="M542" s="23">
        <f t="shared" si="54"/>
        <v>0</v>
      </c>
      <c r="N542" s="19">
        <f t="shared" si="55"/>
        <v>0</v>
      </c>
      <c r="O542" s="19">
        <f t="shared" si="56"/>
        <v>94.864000000000019</v>
      </c>
      <c r="P542" s="53"/>
    </row>
    <row r="543" spans="1:16" x14ac:dyDescent="0.25">
      <c r="A543" s="40">
        <v>6420</v>
      </c>
      <c r="B543" s="40" t="s">
        <v>23</v>
      </c>
      <c r="C543" s="16" t="s">
        <v>442</v>
      </c>
      <c r="D543" s="52" t="s">
        <v>1264</v>
      </c>
      <c r="E543" s="197">
        <v>44.5</v>
      </c>
      <c r="F543" s="17">
        <f t="shared" si="53"/>
        <v>1.7461251716696096</v>
      </c>
      <c r="G543" s="17">
        <f t="shared" si="57"/>
        <v>49.84</v>
      </c>
      <c r="H543" s="255">
        <v>0.12</v>
      </c>
      <c r="I543" s="46"/>
      <c r="J543" s="18">
        <v>10</v>
      </c>
      <c r="K543" s="46"/>
      <c r="L543" s="19">
        <f t="shared" ref="L543:L616" si="58">PRODUCT(E543,SUM(I543,PRODUCT(ABS(K543),J543)))</f>
        <v>0</v>
      </c>
      <c r="M543" s="23">
        <f t="shared" si="54"/>
        <v>0</v>
      </c>
      <c r="N543" s="19">
        <f t="shared" si="55"/>
        <v>0</v>
      </c>
      <c r="O543" s="19">
        <f t="shared" si="56"/>
        <v>49.84</v>
      </c>
      <c r="P543" s="53"/>
    </row>
    <row r="544" spans="1:16" x14ac:dyDescent="0.25">
      <c r="A544" s="40">
        <v>6450</v>
      </c>
      <c r="B544" s="40" t="s">
        <v>23</v>
      </c>
      <c r="C544" s="16" t="s">
        <v>443</v>
      </c>
      <c r="D544" s="52" t="s">
        <v>1265</v>
      </c>
      <c r="E544" s="197">
        <v>47.9</v>
      </c>
      <c r="F544" s="17">
        <f t="shared" si="53"/>
        <v>1.8795369825387482</v>
      </c>
      <c r="G544" s="17">
        <f t="shared" si="57"/>
        <v>53.648000000000003</v>
      </c>
      <c r="H544" s="255">
        <v>0.12</v>
      </c>
      <c r="I544" s="46"/>
      <c r="J544" s="18">
        <v>10</v>
      </c>
      <c r="K544" s="46"/>
      <c r="L544" s="19">
        <f t="shared" si="58"/>
        <v>0</v>
      </c>
      <c r="M544" s="23">
        <f t="shared" si="54"/>
        <v>0</v>
      </c>
      <c r="N544" s="19">
        <f t="shared" si="55"/>
        <v>0</v>
      </c>
      <c r="O544" s="19">
        <f t="shared" si="56"/>
        <v>53.648000000000003</v>
      </c>
      <c r="P544" s="53"/>
    </row>
    <row r="545" spans="1:16" x14ac:dyDescent="0.25">
      <c r="A545" s="40">
        <v>6460</v>
      </c>
      <c r="B545" s="40" t="s">
        <v>23</v>
      </c>
      <c r="C545" s="16" t="s">
        <v>444</v>
      </c>
      <c r="D545" s="52" t="s">
        <v>1266</v>
      </c>
      <c r="E545" s="197">
        <v>33.5</v>
      </c>
      <c r="F545" s="17">
        <f t="shared" si="53"/>
        <v>1.3144987247400433</v>
      </c>
      <c r="G545" s="17">
        <f t="shared" si="57"/>
        <v>37.520000000000003</v>
      </c>
      <c r="H545" s="255">
        <v>0.12</v>
      </c>
      <c r="I545" s="46"/>
      <c r="J545" s="18">
        <v>10</v>
      </c>
      <c r="K545" s="46"/>
      <c r="L545" s="19">
        <f t="shared" si="58"/>
        <v>0</v>
      </c>
      <c r="M545" s="23">
        <f t="shared" si="54"/>
        <v>0</v>
      </c>
      <c r="N545" s="19">
        <f t="shared" si="55"/>
        <v>0</v>
      </c>
      <c r="O545" s="19">
        <f t="shared" si="56"/>
        <v>37.520000000000003</v>
      </c>
      <c r="P545" s="53"/>
    </row>
    <row r="546" spans="1:16" x14ac:dyDescent="0.25">
      <c r="A546" s="40">
        <v>6461</v>
      </c>
      <c r="B546" s="40" t="s">
        <v>23</v>
      </c>
      <c r="C546" s="16" t="s">
        <v>445</v>
      </c>
      <c r="D546" s="52" t="s">
        <v>1267</v>
      </c>
      <c r="E546" s="197">
        <v>141.69999999999999</v>
      </c>
      <c r="F546" s="17">
        <f t="shared" si="53"/>
        <v>5.5601334118108685</v>
      </c>
      <c r="G546" s="17">
        <f t="shared" si="57"/>
        <v>158.70400000000001</v>
      </c>
      <c r="H546" s="255">
        <v>0.12</v>
      </c>
      <c r="I546" s="46"/>
      <c r="J546" s="18">
        <v>20</v>
      </c>
      <c r="K546" s="46"/>
      <c r="L546" s="19">
        <f t="shared" si="58"/>
        <v>0</v>
      </c>
      <c r="M546" s="23">
        <f t="shared" si="54"/>
        <v>0</v>
      </c>
      <c r="N546" s="19">
        <f t="shared" si="55"/>
        <v>0</v>
      </c>
      <c r="O546" s="19">
        <f t="shared" si="56"/>
        <v>158.70400000000001</v>
      </c>
      <c r="P546" s="53"/>
    </row>
    <row r="547" spans="1:16" x14ac:dyDescent="0.25">
      <c r="A547" s="40">
        <v>6462</v>
      </c>
      <c r="B547" s="40" t="s">
        <v>23</v>
      </c>
      <c r="C547" s="16" t="s">
        <v>446</v>
      </c>
      <c r="D547" s="52" t="s">
        <v>1268</v>
      </c>
      <c r="E547" s="197">
        <v>64.5</v>
      </c>
      <c r="F547" s="17">
        <f t="shared" si="53"/>
        <v>2.5309005297233669</v>
      </c>
      <c r="G547" s="17">
        <f t="shared" si="57"/>
        <v>72.240000000000009</v>
      </c>
      <c r="H547" s="255">
        <v>0.12</v>
      </c>
      <c r="I547" s="46"/>
      <c r="J547" s="18">
        <v>15</v>
      </c>
      <c r="K547" s="46"/>
      <c r="L547" s="19">
        <f t="shared" si="58"/>
        <v>0</v>
      </c>
      <c r="M547" s="23">
        <f t="shared" si="54"/>
        <v>0</v>
      </c>
      <c r="N547" s="19">
        <f t="shared" si="55"/>
        <v>0</v>
      </c>
      <c r="O547" s="19">
        <f t="shared" si="56"/>
        <v>72.240000000000009</v>
      </c>
      <c r="P547" s="53"/>
    </row>
    <row r="548" spans="1:16" x14ac:dyDescent="0.25">
      <c r="A548" s="40">
        <v>6470</v>
      </c>
      <c r="B548" s="40" t="s">
        <v>15</v>
      </c>
      <c r="C548" s="16" t="s">
        <v>2008</v>
      </c>
      <c r="D548" s="52">
        <v>8594052884401</v>
      </c>
      <c r="E548" s="197">
        <v>111.4</v>
      </c>
      <c r="F548" s="17">
        <f t="shared" si="53"/>
        <v>4.3711987443594271</v>
      </c>
      <c r="G548" s="17">
        <f t="shared" si="57"/>
        <v>124.76800000000001</v>
      </c>
      <c r="H548" s="255">
        <v>0.12</v>
      </c>
      <c r="I548" s="46"/>
      <c r="J548" s="18">
        <v>1</v>
      </c>
      <c r="K548" s="46"/>
      <c r="L548" s="19">
        <f t="shared" si="58"/>
        <v>0</v>
      </c>
      <c r="M548" s="23">
        <f t="shared" si="54"/>
        <v>0</v>
      </c>
      <c r="N548" s="19">
        <f t="shared" si="55"/>
        <v>0</v>
      </c>
      <c r="O548" s="19">
        <f t="shared" si="56"/>
        <v>124.76800000000001</v>
      </c>
      <c r="P548" s="53"/>
    </row>
    <row r="549" spans="1:16" x14ac:dyDescent="0.25">
      <c r="A549" s="40">
        <v>6480</v>
      </c>
      <c r="B549" s="40" t="s">
        <v>23</v>
      </c>
      <c r="C549" s="16" t="s">
        <v>447</v>
      </c>
      <c r="D549" s="52" t="s">
        <v>1269</v>
      </c>
      <c r="E549" s="197">
        <v>52.3</v>
      </c>
      <c r="F549" s="17">
        <f t="shared" si="53"/>
        <v>2.0521875613105749</v>
      </c>
      <c r="G549" s="17">
        <f t="shared" si="57"/>
        <v>58.576000000000001</v>
      </c>
      <c r="H549" s="255">
        <v>0.12</v>
      </c>
      <c r="I549" s="46"/>
      <c r="J549" s="18">
        <v>6</v>
      </c>
      <c r="K549" s="46"/>
      <c r="L549" s="19">
        <f t="shared" si="58"/>
        <v>0</v>
      </c>
      <c r="M549" s="23">
        <f t="shared" si="54"/>
        <v>0</v>
      </c>
      <c r="N549" s="19">
        <f t="shared" si="55"/>
        <v>0</v>
      </c>
      <c r="O549" s="19">
        <f t="shared" si="56"/>
        <v>58.576000000000001</v>
      </c>
      <c r="P549" s="53"/>
    </row>
    <row r="550" spans="1:16" x14ac:dyDescent="0.25">
      <c r="A550" s="40">
        <v>6481</v>
      </c>
      <c r="B550" s="40" t="s">
        <v>23</v>
      </c>
      <c r="C550" s="16" t="s">
        <v>2267</v>
      </c>
      <c r="D550" s="52">
        <v>4003740033358</v>
      </c>
      <c r="E550" s="197">
        <v>44</v>
      </c>
      <c r="F550" s="17">
        <f t="shared" si="53"/>
        <v>1.7265057877182657</v>
      </c>
      <c r="G550" s="17">
        <f t="shared" si="57"/>
        <v>49.28</v>
      </c>
      <c r="H550" s="255">
        <v>0.12</v>
      </c>
      <c r="I550" s="46"/>
      <c r="J550" s="18">
        <v>6</v>
      </c>
      <c r="K550" s="46"/>
      <c r="L550" s="19">
        <f t="shared" si="58"/>
        <v>0</v>
      </c>
      <c r="M550" s="23">
        <f t="shared" si="54"/>
        <v>0</v>
      </c>
      <c r="N550" s="19">
        <f t="shared" si="55"/>
        <v>0</v>
      </c>
      <c r="O550" s="19">
        <f t="shared" si="56"/>
        <v>49.28</v>
      </c>
      <c r="P550" s="53" t="s">
        <v>2191</v>
      </c>
    </row>
    <row r="551" spans="1:16" x14ac:dyDescent="0.25">
      <c r="A551" s="40">
        <v>6482</v>
      </c>
      <c r="B551" s="40" t="s">
        <v>23</v>
      </c>
      <c r="C551" s="16" t="s">
        <v>2268</v>
      </c>
      <c r="D551" s="52">
        <v>4003740033266</v>
      </c>
      <c r="E551" s="197">
        <v>42.7</v>
      </c>
      <c r="F551" s="17">
        <f t="shared" si="53"/>
        <v>1.6754953894447715</v>
      </c>
      <c r="G551" s="17">
        <f t="shared" si="57"/>
        <v>47.824000000000005</v>
      </c>
      <c r="H551" s="255">
        <v>0.12</v>
      </c>
      <c r="I551" s="46"/>
      <c r="J551" s="18">
        <v>6</v>
      </c>
      <c r="K551" s="46"/>
      <c r="L551" s="19">
        <f t="shared" si="58"/>
        <v>0</v>
      </c>
      <c r="M551" s="23">
        <f t="shared" si="54"/>
        <v>0</v>
      </c>
      <c r="N551" s="19">
        <f t="shared" si="55"/>
        <v>0</v>
      </c>
      <c r="O551" s="19">
        <f t="shared" si="56"/>
        <v>47.824000000000005</v>
      </c>
      <c r="P551" s="53" t="s">
        <v>2191</v>
      </c>
    </row>
    <row r="552" spans="1:16" x14ac:dyDescent="0.25">
      <c r="A552" s="40">
        <v>6483</v>
      </c>
      <c r="B552" s="40" t="s">
        <v>23</v>
      </c>
      <c r="C552" s="16" t="s">
        <v>2269</v>
      </c>
      <c r="D552" s="52">
        <v>4003740032702</v>
      </c>
      <c r="E552" s="197">
        <v>50.2</v>
      </c>
      <c r="F552" s="17">
        <f t="shared" si="53"/>
        <v>1.9697861487149304</v>
      </c>
      <c r="G552" s="17">
        <f t="shared" si="57"/>
        <v>56.224000000000011</v>
      </c>
      <c r="H552" s="255">
        <v>0.12</v>
      </c>
      <c r="I552" s="46"/>
      <c r="J552" s="18">
        <v>6</v>
      </c>
      <c r="K552" s="46"/>
      <c r="L552" s="19">
        <f t="shared" si="58"/>
        <v>0</v>
      </c>
      <c r="M552" s="23">
        <f t="shared" si="54"/>
        <v>0</v>
      </c>
      <c r="N552" s="19">
        <f t="shared" si="55"/>
        <v>0</v>
      </c>
      <c r="O552" s="19">
        <f t="shared" si="56"/>
        <v>56.224000000000011</v>
      </c>
      <c r="P552" s="53" t="s">
        <v>2191</v>
      </c>
    </row>
    <row r="553" spans="1:16" x14ac:dyDescent="0.25">
      <c r="A553" s="40">
        <v>6484</v>
      </c>
      <c r="B553" s="40" t="s">
        <v>23</v>
      </c>
      <c r="C553" s="16" t="s">
        <v>448</v>
      </c>
      <c r="D553" s="52" t="s">
        <v>1270</v>
      </c>
      <c r="E553" s="197">
        <v>42</v>
      </c>
      <c r="F553" s="17">
        <f t="shared" si="53"/>
        <v>1.6480282519128899</v>
      </c>
      <c r="G553" s="17">
        <f t="shared" si="57"/>
        <v>47.040000000000006</v>
      </c>
      <c r="H553" s="255">
        <v>0.12</v>
      </c>
      <c r="I553" s="46"/>
      <c r="J553" s="18">
        <v>6</v>
      </c>
      <c r="K553" s="46"/>
      <c r="L553" s="19">
        <f t="shared" si="58"/>
        <v>0</v>
      </c>
      <c r="M553" s="23">
        <f t="shared" si="54"/>
        <v>0</v>
      </c>
      <c r="N553" s="19">
        <f t="shared" si="55"/>
        <v>0</v>
      </c>
      <c r="O553" s="19">
        <f t="shared" si="56"/>
        <v>47.040000000000006</v>
      </c>
      <c r="P553" s="53"/>
    </row>
    <row r="554" spans="1:16" x14ac:dyDescent="0.25">
      <c r="A554" s="40">
        <v>6485</v>
      </c>
      <c r="B554" s="40" t="s">
        <v>23</v>
      </c>
      <c r="C554" s="16" t="s">
        <v>2270</v>
      </c>
      <c r="D554" s="52">
        <v>4003740032689</v>
      </c>
      <c r="E554" s="197">
        <v>51.3</v>
      </c>
      <c r="F554" s="17">
        <f t="shared" si="53"/>
        <v>2.0129487934078871</v>
      </c>
      <c r="G554" s="17">
        <f t="shared" si="57"/>
        <v>57.456000000000003</v>
      </c>
      <c r="H554" s="255">
        <v>0.12</v>
      </c>
      <c r="I554" s="46"/>
      <c r="J554" s="18">
        <v>6</v>
      </c>
      <c r="K554" s="46"/>
      <c r="L554" s="19">
        <f t="shared" si="58"/>
        <v>0</v>
      </c>
      <c r="M554" s="23">
        <f t="shared" si="54"/>
        <v>0</v>
      </c>
      <c r="N554" s="19">
        <f t="shared" si="55"/>
        <v>0</v>
      </c>
      <c r="O554" s="19">
        <f t="shared" si="56"/>
        <v>57.456000000000003</v>
      </c>
      <c r="P554" s="53" t="s">
        <v>2191</v>
      </c>
    </row>
    <row r="555" spans="1:16" x14ac:dyDescent="0.25">
      <c r="A555" s="40">
        <v>6486</v>
      </c>
      <c r="B555" s="40" t="s">
        <v>23</v>
      </c>
      <c r="C555" s="16" t="s">
        <v>2271</v>
      </c>
      <c r="D555" s="52">
        <v>4003740032726</v>
      </c>
      <c r="E555" s="197">
        <v>53.7</v>
      </c>
      <c r="F555" s="17">
        <f t="shared" si="53"/>
        <v>2.107121836374338</v>
      </c>
      <c r="G555" s="17">
        <f t="shared" si="57"/>
        <v>60.144000000000005</v>
      </c>
      <c r="H555" s="255">
        <v>0.12</v>
      </c>
      <c r="I555" s="46"/>
      <c r="J555" s="18">
        <v>6</v>
      </c>
      <c r="K555" s="46"/>
      <c r="L555" s="19">
        <f t="shared" si="58"/>
        <v>0</v>
      </c>
      <c r="M555" s="23">
        <f t="shared" si="54"/>
        <v>0</v>
      </c>
      <c r="N555" s="19">
        <f t="shared" si="55"/>
        <v>0</v>
      </c>
      <c r="O555" s="19">
        <f t="shared" si="56"/>
        <v>60.144000000000005</v>
      </c>
      <c r="P555" s="53" t="s">
        <v>2191</v>
      </c>
    </row>
    <row r="556" spans="1:16" x14ac:dyDescent="0.25">
      <c r="A556" s="40">
        <v>6487</v>
      </c>
      <c r="B556" s="40" t="s">
        <v>23</v>
      </c>
      <c r="C556" s="16" t="s">
        <v>2272</v>
      </c>
      <c r="D556" s="52">
        <v>4003740032740</v>
      </c>
      <c r="E556" s="197">
        <v>46.8</v>
      </c>
      <c r="F556" s="17">
        <f t="shared" si="53"/>
        <v>1.8363743378457915</v>
      </c>
      <c r="G556" s="17">
        <f t="shared" si="57"/>
        <v>52.416000000000004</v>
      </c>
      <c r="H556" s="255">
        <v>0.12</v>
      </c>
      <c r="I556" s="46"/>
      <c r="J556" s="18">
        <v>6</v>
      </c>
      <c r="K556" s="46"/>
      <c r="L556" s="19">
        <f t="shared" si="58"/>
        <v>0</v>
      </c>
      <c r="M556" s="23">
        <f t="shared" si="54"/>
        <v>0</v>
      </c>
      <c r="N556" s="19">
        <f t="shared" si="55"/>
        <v>0</v>
      </c>
      <c r="O556" s="19">
        <f t="shared" si="56"/>
        <v>52.416000000000004</v>
      </c>
      <c r="P556" s="53" t="s">
        <v>2191</v>
      </c>
    </row>
    <row r="557" spans="1:16" x14ac:dyDescent="0.25">
      <c r="A557" s="40">
        <v>6488</v>
      </c>
      <c r="B557" s="40" t="s">
        <v>23</v>
      </c>
      <c r="C557" s="16" t="s">
        <v>449</v>
      </c>
      <c r="D557" s="52" t="s">
        <v>1271</v>
      </c>
      <c r="E557" s="197">
        <v>43.3</v>
      </c>
      <c r="F557" s="17">
        <f t="shared" si="53"/>
        <v>1.6990386501863841</v>
      </c>
      <c r="G557" s="17">
        <f t="shared" si="57"/>
        <v>48.496000000000002</v>
      </c>
      <c r="H557" s="255">
        <v>0.12</v>
      </c>
      <c r="I557" s="46"/>
      <c r="J557" s="18">
        <v>6</v>
      </c>
      <c r="K557" s="46"/>
      <c r="L557" s="19">
        <f t="shared" si="58"/>
        <v>0</v>
      </c>
      <c r="M557" s="23">
        <f t="shared" si="54"/>
        <v>0</v>
      </c>
      <c r="N557" s="19">
        <f t="shared" si="55"/>
        <v>0</v>
      </c>
      <c r="O557" s="19">
        <f t="shared" si="56"/>
        <v>48.496000000000002</v>
      </c>
      <c r="P557" s="53"/>
    </row>
    <row r="558" spans="1:16" x14ac:dyDescent="0.25">
      <c r="A558" s="40">
        <v>6489</v>
      </c>
      <c r="B558" s="40" t="s">
        <v>23</v>
      </c>
      <c r="C558" s="16" t="s">
        <v>2273</v>
      </c>
      <c r="D558" s="52">
        <v>4003740032733</v>
      </c>
      <c r="E558" s="197">
        <v>40.6</v>
      </c>
      <c r="F558" s="17">
        <f t="shared" si="53"/>
        <v>1.593093976849127</v>
      </c>
      <c r="G558" s="17">
        <f t="shared" si="57"/>
        <v>45.472000000000008</v>
      </c>
      <c r="H558" s="255">
        <v>0.12</v>
      </c>
      <c r="I558" s="46"/>
      <c r="J558" s="18">
        <v>6</v>
      </c>
      <c r="K558" s="46"/>
      <c r="L558" s="19">
        <f t="shared" si="58"/>
        <v>0</v>
      </c>
      <c r="M558" s="23">
        <f t="shared" si="54"/>
        <v>0</v>
      </c>
      <c r="N558" s="19">
        <f t="shared" si="55"/>
        <v>0</v>
      </c>
      <c r="O558" s="19">
        <f t="shared" si="56"/>
        <v>45.472000000000008</v>
      </c>
      <c r="P558" s="53" t="s">
        <v>2191</v>
      </c>
    </row>
    <row r="559" spans="1:16" x14ac:dyDescent="0.25">
      <c r="A559" s="40">
        <v>6493</v>
      </c>
      <c r="B559" s="40" t="s">
        <v>23</v>
      </c>
      <c r="C559" s="16" t="s">
        <v>2274</v>
      </c>
      <c r="D559" s="52">
        <v>4003740037714</v>
      </c>
      <c r="E559" s="197">
        <v>56.8</v>
      </c>
      <c r="F559" s="17">
        <f t="shared" si="53"/>
        <v>2.2287620168726701</v>
      </c>
      <c r="G559" s="17">
        <f t="shared" si="57"/>
        <v>63.616</v>
      </c>
      <c r="H559" s="255">
        <v>0.12</v>
      </c>
      <c r="I559" s="46"/>
      <c r="J559" s="18">
        <v>6</v>
      </c>
      <c r="K559" s="46"/>
      <c r="L559" s="19">
        <f t="shared" si="58"/>
        <v>0</v>
      </c>
      <c r="M559" s="23">
        <f t="shared" si="54"/>
        <v>0</v>
      </c>
      <c r="N559" s="19">
        <f t="shared" si="55"/>
        <v>0</v>
      </c>
      <c r="O559" s="19">
        <f t="shared" si="56"/>
        <v>63.616</v>
      </c>
      <c r="P559" s="53" t="s">
        <v>2191</v>
      </c>
    </row>
    <row r="560" spans="1:16" x14ac:dyDescent="0.25">
      <c r="A560" s="40">
        <v>6494</v>
      </c>
      <c r="B560" s="40" t="s">
        <v>23</v>
      </c>
      <c r="C560" s="16" t="s">
        <v>2275</v>
      </c>
      <c r="D560" s="52">
        <v>4003740037721</v>
      </c>
      <c r="E560" s="197">
        <v>46.4</v>
      </c>
      <c r="F560" s="17">
        <f t="shared" si="53"/>
        <v>1.8206788306847166</v>
      </c>
      <c r="G560" s="17">
        <f t="shared" si="57"/>
        <v>51.968000000000004</v>
      </c>
      <c r="H560" s="255">
        <v>0.12</v>
      </c>
      <c r="I560" s="46"/>
      <c r="J560" s="18">
        <v>6</v>
      </c>
      <c r="K560" s="46"/>
      <c r="L560" s="19">
        <f t="shared" si="58"/>
        <v>0</v>
      </c>
      <c r="M560" s="23">
        <f t="shared" si="54"/>
        <v>0</v>
      </c>
      <c r="N560" s="19">
        <f t="shared" si="55"/>
        <v>0</v>
      </c>
      <c r="O560" s="19">
        <f t="shared" si="56"/>
        <v>51.968000000000004</v>
      </c>
      <c r="P560" s="53" t="s">
        <v>2191</v>
      </c>
    </row>
    <row r="561" spans="1:16" x14ac:dyDescent="0.25">
      <c r="A561" s="40">
        <v>6495</v>
      </c>
      <c r="B561" s="40" t="s">
        <v>23</v>
      </c>
      <c r="C561" s="16" t="s">
        <v>2276</v>
      </c>
      <c r="D561" s="52">
        <v>4003740037745</v>
      </c>
      <c r="E561" s="197">
        <v>52</v>
      </c>
      <c r="F561" s="17">
        <f t="shared" si="53"/>
        <v>2.0404159309397687</v>
      </c>
      <c r="G561" s="17">
        <f t="shared" si="57"/>
        <v>58.240000000000009</v>
      </c>
      <c r="H561" s="255">
        <v>0.12</v>
      </c>
      <c r="I561" s="46"/>
      <c r="J561" s="18">
        <v>6</v>
      </c>
      <c r="K561" s="46"/>
      <c r="L561" s="19">
        <f t="shared" si="58"/>
        <v>0</v>
      </c>
      <c r="M561" s="23">
        <f t="shared" si="54"/>
        <v>0</v>
      </c>
      <c r="N561" s="19">
        <f t="shared" si="55"/>
        <v>0</v>
      </c>
      <c r="O561" s="19">
        <f t="shared" si="56"/>
        <v>58.240000000000009</v>
      </c>
      <c r="P561" s="53" t="s">
        <v>2191</v>
      </c>
    </row>
    <row r="562" spans="1:16" x14ac:dyDescent="0.25">
      <c r="A562" s="40">
        <v>6496</v>
      </c>
      <c r="B562" s="40" t="s">
        <v>23</v>
      </c>
      <c r="C562" s="16" t="s">
        <v>450</v>
      </c>
      <c r="D562" s="52" t="s">
        <v>1272</v>
      </c>
      <c r="E562" s="197">
        <v>61.6</v>
      </c>
      <c r="F562" s="17">
        <f t="shared" si="53"/>
        <v>2.4171081028055719</v>
      </c>
      <c r="G562" s="17">
        <f t="shared" si="57"/>
        <v>68.992000000000004</v>
      </c>
      <c r="H562" s="255">
        <v>0.12</v>
      </c>
      <c r="I562" s="46"/>
      <c r="J562" s="18">
        <v>6</v>
      </c>
      <c r="K562" s="46"/>
      <c r="L562" s="19">
        <f t="shared" si="58"/>
        <v>0</v>
      </c>
      <c r="M562" s="23">
        <f t="shared" si="54"/>
        <v>0</v>
      </c>
      <c r="N562" s="19">
        <f t="shared" si="55"/>
        <v>0</v>
      </c>
      <c r="O562" s="19">
        <f t="shared" si="56"/>
        <v>68.992000000000004</v>
      </c>
      <c r="P562" s="53"/>
    </row>
    <row r="563" spans="1:16" x14ac:dyDescent="0.25">
      <c r="A563" s="40">
        <v>6498</v>
      </c>
      <c r="B563" s="40" t="s">
        <v>23</v>
      </c>
      <c r="C563" s="16" t="s">
        <v>1957</v>
      </c>
      <c r="D563" s="52">
        <v>4003740033372</v>
      </c>
      <c r="E563" s="197">
        <v>45.8</v>
      </c>
      <c r="F563" s="17">
        <f t="shared" si="53"/>
        <v>1.7971355699431038</v>
      </c>
      <c r="G563" s="17">
        <f t="shared" si="57"/>
        <v>51.295999999999999</v>
      </c>
      <c r="H563" s="255">
        <v>0.12</v>
      </c>
      <c r="I563" s="46"/>
      <c r="J563" s="18">
        <v>6</v>
      </c>
      <c r="K563" s="46"/>
      <c r="L563" s="19">
        <f t="shared" si="58"/>
        <v>0</v>
      </c>
      <c r="M563" s="23">
        <f t="shared" si="54"/>
        <v>0</v>
      </c>
      <c r="N563" s="19">
        <f t="shared" si="55"/>
        <v>0</v>
      </c>
      <c r="O563" s="19">
        <f t="shared" si="56"/>
        <v>51.295999999999999</v>
      </c>
      <c r="P563" s="53"/>
    </row>
    <row r="564" spans="1:16" x14ac:dyDescent="0.25">
      <c r="A564" s="40">
        <v>6530</v>
      </c>
      <c r="B564" s="40" t="s">
        <v>23</v>
      </c>
      <c r="C564" s="16" t="s">
        <v>2082</v>
      </c>
      <c r="D564" s="52">
        <v>4006040034247</v>
      </c>
      <c r="E564" s="197">
        <v>87.9</v>
      </c>
      <c r="F564" s="17">
        <f t="shared" si="53"/>
        <v>3.4490876986462626</v>
      </c>
      <c r="G564" s="17">
        <f t="shared" si="57"/>
        <v>98.448000000000022</v>
      </c>
      <c r="H564" s="255">
        <v>0.12</v>
      </c>
      <c r="I564" s="46"/>
      <c r="J564" s="18">
        <v>6</v>
      </c>
      <c r="K564" s="46"/>
      <c r="L564" s="19">
        <f t="shared" si="58"/>
        <v>0</v>
      </c>
      <c r="M564" s="23">
        <f t="shared" si="54"/>
        <v>0</v>
      </c>
      <c r="N564" s="19">
        <f t="shared" si="55"/>
        <v>0</v>
      </c>
      <c r="O564" s="19">
        <f t="shared" si="56"/>
        <v>98.448000000000022</v>
      </c>
      <c r="P564" s="53"/>
    </row>
    <row r="565" spans="1:16" x14ac:dyDescent="0.25">
      <c r="A565" s="40">
        <v>6800</v>
      </c>
      <c r="B565" s="40" t="s">
        <v>23</v>
      </c>
      <c r="C565" s="16" t="s">
        <v>451</v>
      </c>
      <c r="D565" s="52" t="s">
        <v>1273</v>
      </c>
      <c r="E565" s="197">
        <v>72.400000000000006</v>
      </c>
      <c r="F565" s="17">
        <f t="shared" si="53"/>
        <v>2.8408867961546012</v>
      </c>
      <c r="G565" s="17">
        <f t="shared" si="57"/>
        <v>81.088000000000008</v>
      </c>
      <c r="H565" s="255">
        <v>0.12</v>
      </c>
      <c r="I565" s="46"/>
      <c r="J565" s="18">
        <v>15</v>
      </c>
      <c r="K565" s="46"/>
      <c r="L565" s="19">
        <f t="shared" si="58"/>
        <v>0</v>
      </c>
      <c r="M565" s="23">
        <f t="shared" si="54"/>
        <v>0</v>
      </c>
      <c r="N565" s="19">
        <f t="shared" si="55"/>
        <v>0</v>
      </c>
      <c r="O565" s="19">
        <f t="shared" si="56"/>
        <v>81.088000000000008</v>
      </c>
      <c r="P565" s="53"/>
    </row>
    <row r="566" spans="1:16" x14ac:dyDescent="0.25">
      <c r="A566" s="40">
        <v>7100</v>
      </c>
      <c r="B566" s="40" t="s">
        <v>23</v>
      </c>
      <c r="C566" s="16" t="s">
        <v>452</v>
      </c>
      <c r="D566" s="52" t="s">
        <v>1274</v>
      </c>
      <c r="E566" s="197">
        <v>25.8</v>
      </c>
      <c r="F566" s="17">
        <f t="shared" si="53"/>
        <v>1.0123602118893467</v>
      </c>
      <c r="G566" s="17">
        <f t="shared" si="57"/>
        <v>28.896000000000004</v>
      </c>
      <c r="H566" s="255">
        <v>0.12</v>
      </c>
      <c r="I566" s="46"/>
      <c r="J566" s="18">
        <v>7</v>
      </c>
      <c r="K566" s="46"/>
      <c r="L566" s="19">
        <f t="shared" si="58"/>
        <v>0</v>
      </c>
      <c r="M566" s="23">
        <f t="shared" si="54"/>
        <v>0</v>
      </c>
      <c r="N566" s="19">
        <f t="shared" si="55"/>
        <v>0</v>
      </c>
      <c r="O566" s="19">
        <f t="shared" si="56"/>
        <v>28.896000000000004</v>
      </c>
      <c r="P566" s="53"/>
    </row>
    <row r="567" spans="1:16" x14ac:dyDescent="0.25">
      <c r="A567" s="40">
        <v>7105</v>
      </c>
      <c r="B567" s="40" t="s">
        <v>23</v>
      </c>
      <c r="C567" s="16" t="s">
        <v>453</v>
      </c>
      <c r="D567" s="52" t="s">
        <v>1275</v>
      </c>
      <c r="E567" s="197">
        <v>26.3</v>
      </c>
      <c r="F567" s="17">
        <f t="shared" si="53"/>
        <v>1.0319795958406905</v>
      </c>
      <c r="G567" s="17">
        <f t="shared" si="57"/>
        <v>29.456000000000003</v>
      </c>
      <c r="H567" s="255">
        <v>0.12</v>
      </c>
      <c r="I567" s="46"/>
      <c r="J567" s="18">
        <v>8</v>
      </c>
      <c r="K567" s="46"/>
      <c r="L567" s="19">
        <f t="shared" si="58"/>
        <v>0</v>
      </c>
      <c r="M567" s="23">
        <f t="shared" si="54"/>
        <v>0</v>
      </c>
      <c r="N567" s="19">
        <f t="shared" si="55"/>
        <v>0</v>
      </c>
      <c r="O567" s="19">
        <f t="shared" si="56"/>
        <v>29.456000000000003</v>
      </c>
      <c r="P567" s="53"/>
    </row>
    <row r="568" spans="1:16" x14ac:dyDescent="0.25">
      <c r="A568" s="40">
        <v>7110</v>
      </c>
      <c r="B568" s="40" t="s">
        <v>23</v>
      </c>
      <c r="C568" s="16" t="s">
        <v>454</v>
      </c>
      <c r="D568" s="52" t="s">
        <v>1276</v>
      </c>
      <c r="E568" s="197">
        <v>56.5</v>
      </c>
      <c r="F568" s="17">
        <f t="shared" si="53"/>
        <v>2.2169903865018639</v>
      </c>
      <c r="G568" s="17">
        <f t="shared" si="57"/>
        <v>63.280000000000008</v>
      </c>
      <c r="H568" s="255">
        <v>0.12</v>
      </c>
      <c r="I568" s="46"/>
      <c r="J568" s="18">
        <v>25</v>
      </c>
      <c r="K568" s="46"/>
      <c r="L568" s="19">
        <f t="shared" si="58"/>
        <v>0</v>
      </c>
      <c r="M568" s="23">
        <f t="shared" si="54"/>
        <v>0</v>
      </c>
      <c r="N568" s="19">
        <f t="shared" si="55"/>
        <v>0</v>
      </c>
      <c r="O568" s="19">
        <f t="shared" si="56"/>
        <v>63.280000000000008</v>
      </c>
      <c r="P568" s="53"/>
    </row>
    <row r="569" spans="1:16" x14ac:dyDescent="0.25">
      <c r="A569" s="40">
        <v>7117</v>
      </c>
      <c r="B569" s="40" t="s">
        <v>23</v>
      </c>
      <c r="C569" s="16" t="s">
        <v>455</v>
      </c>
      <c r="D569" s="52" t="s">
        <v>1277</v>
      </c>
      <c r="E569" s="197">
        <v>33.700000000000003</v>
      </c>
      <c r="F569" s="17">
        <f t="shared" si="53"/>
        <v>1.3223464783205809</v>
      </c>
      <c r="G569" s="17">
        <f t="shared" si="57"/>
        <v>37.744000000000007</v>
      </c>
      <c r="H569" s="255">
        <v>0.12</v>
      </c>
      <c r="I569" s="46"/>
      <c r="J569" s="18">
        <v>15</v>
      </c>
      <c r="K569" s="46"/>
      <c r="L569" s="19">
        <f t="shared" si="58"/>
        <v>0</v>
      </c>
      <c r="M569" s="23">
        <f t="shared" si="54"/>
        <v>0</v>
      </c>
      <c r="N569" s="19">
        <f t="shared" si="55"/>
        <v>0</v>
      </c>
      <c r="O569" s="19">
        <f t="shared" si="56"/>
        <v>37.744000000000007</v>
      </c>
      <c r="P569" s="53"/>
    </row>
    <row r="570" spans="1:16" x14ac:dyDescent="0.25">
      <c r="A570" s="40">
        <v>7118</v>
      </c>
      <c r="B570" s="40" t="s">
        <v>23</v>
      </c>
      <c r="C570" s="16" t="s">
        <v>456</v>
      </c>
      <c r="D570" s="52" t="s">
        <v>1278</v>
      </c>
      <c r="E570" s="197">
        <v>59.3</v>
      </c>
      <c r="F570" s="17">
        <f t="shared" si="53"/>
        <v>2.3268589366293897</v>
      </c>
      <c r="G570" s="17">
        <f t="shared" si="57"/>
        <v>66.415999999999997</v>
      </c>
      <c r="H570" s="255">
        <v>0.12</v>
      </c>
      <c r="I570" s="46"/>
      <c r="J570" s="18">
        <v>12</v>
      </c>
      <c r="K570" s="46"/>
      <c r="L570" s="19">
        <f t="shared" si="58"/>
        <v>0</v>
      </c>
      <c r="M570" s="23">
        <f t="shared" si="54"/>
        <v>0</v>
      </c>
      <c r="N570" s="19">
        <f t="shared" si="55"/>
        <v>0</v>
      </c>
      <c r="O570" s="19">
        <f t="shared" si="56"/>
        <v>66.415999999999997</v>
      </c>
      <c r="P570" s="53"/>
    </row>
    <row r="571" spans="1:16" x14ac:dyDescent="0.25">
      <c r="A571" s="40">
        <v>7120</v>
      </c>
      <c r="B571" s="40" t="s">
        <v>23</v>
      </c>
      <c r="C571" s="16" t="s">
        <v>457</v>
      </c>
      <c r="D571" s="52" t="s">
        <v>1279</v>
      </c>
      <c r="E571" s="197">
        <v>30.6</v>
      </c>
      <c r="F571" s="17">
        <f t="shared" ref="F571:F642" si="59">E571/$E$3</f>
        <v>1.2007062978222485</v>
      </c>
      <c r="G571" s="17">
        <f t="shared" si="57"/>
        <v>34.272000000000006</v>
      </c>
      <c r="H571" s="255">
        <v>0.12</v>
      </c>
      <c r="I571" s="46"/>
      <c r="J571" s="18">
        <v>7</v>
      </c>
      <c r="K571" s="46"/>
      <c r="L571" s="19">
        <f t="shared" si="58"/>
        <v>0</v>
      </c>
      <c r="M571" s="23">
        <f t="shared" ref="M571:M642" si="60">L571/$E$3</f>
        <v>0</v>
      </c>
      <c r="N571" s="19">
        <f t="shared" ref="N571:N642" si="61">PRODUCT(G571,SUM(I571,PRODUCT(ABS(K571),J571)))</f>
        <v>0</v>
      </c>
      <c r="O571" s="19">
        <f t="shared" ref="O571:O642" si="62">PRODUCT(G571,(1+$P$6/100))</f>
        <v>34.272000000000006</v>
      </c>
      <c r="P571" s="53"/>
    </row>
    <row r="572" spans="1:16" x14ac:dyDescent="0.25">
      <c r="A572" s="40">
        <v>7122</v>
      </c>
      <c r="B572" s="40" t="s">
        <v>23</v>
      </c>
      <c r="C572" s="16" t="s">
        <v>458</v>
      </c>
      <c r="D572" s="52" t="s">
        <v>1280</v>
      </c>
      <c r="E572" s="197">
        <v>16.7</v>
      </c>
      <c r="F572" s="17">
        <f t="shared" si="59"/>
        <v>0.65528742397488715</v>
      </c>
      <c r="G572" s="17">
        <f t="shared" si="57"/>
        <v>18.704000000000001</v>
      </c>
      <c r="H572" s="255">
        <v>0.12</v>
      </c>
      <c r="I572" s="46"/>
      <c r="J572" s="18">
        <v>10</v>
      </c>
      <c r="K572" s="46"/>
      <c r="L572" s="19">
        <f t="shared" si="58"/>
        <v>0</v>
      </c>
      <c r="M572" s="23">
        <f t="shared" si="60"/>
        <v>0</v>
      </c>
      <c r="N572" s="19">
        <f t="shared" si="61"/>
        <v>0</v>
      </c>
      <c r="O572" s="19">
        <f t="shared" si="62"/>
        <v>18.704000000000001</v>
      </c>
      <c r="P572" s="53"/>
    </row>
    <row r="573" spans="1:16" x14ac:dyDescent="0.25">
      <c r="A573" s="40">
        <v>7125</v>
      </c>
      <c r="B573" s="40" t="s">
        <v>23</v>
      </c>
      <c r="C573" s="16" t="s">
        <v>459</v>
      </c>
      <c r="D573" s="52" t="s">
        <v>1281</v>
      </c>
      <c r="E573" s="197">
        <v>26</v>
      </c>
      <c r="F573" s="17">
        <f t="shared" si="59"/>
        <v>1.0202079654698843</v>
      </c>
      <c r="G573" s="17">
        <f t="shared" si="57"/>
        <v>29.120000000000005</v>
      </c>
      <c r="H573" s="255">
        <v>0.12</v>
      </c>
      <c r="I573" s="46"/>
      <c r="J573" s="18">
        <v>6</v>
      </c>
      <c r="K573" s="46"/>
      <c r="L573" s="19">
        <f t="shared" si="58"/>
        <v>0</v>
      </c>
      <c r="M573" s="23">
        <f t="shared" si="60"/>
        <v>0</v>
      </c>
      <c r="N573" s="19">
        <f t="shared" si="61"/>
        <v>0</v>
      </c>
      <c r="O573" s="19">
        <f t="shared" si="62"/>
        <v>29.120000000000005</v>
      </c>
      <c r="P573" s="53"/>
    </row>
    <row r="574" spans="1:16" x14ac:dyDescent="0.25">
      <c r="A574" s="40">
        <v>7127</v>
      </c>
      <c r="B574" s="40" t="s">
        <v>79</v>
      </c>
      <c r="C574" s="16" t="s">
        <v>460</v>
      </c>
      <c r="D574" s="52" t="s">
        <v>1282</v>
      </c>
      <c r="E574" s="197">
        <v>23.4</v>
      </c>
      <c r="F574" s="17">
        <f t="shared" si="59"/>
        <v>0.91818716892289576</v>
      </c>
      <c r="G574" s="17">
        <f t="shared" si="57"/>
        <v>26.208000000000002</v>
      </c>
      <c r="H574" s="255">
        <v>0.12</v>
      </c>
      <c r="I574" s="46"/>
      <c r="J574" s="18">
        <v>7</v>
      </c>
      <c r="K574" s="46"/>
      <c r="L574" s="19">
        <f t="shared" si="58"/>
        <v>0</v>
      </c>
      <c r="M574" s="23">
        <f t="shared" si="60"/>
        <v>0</v>
      </c>
      <c r="N574" s="19">
        <f t="shared" si="61"/>
        <v>0</v>
      </c>
      <c r="O574" s="19">
        <f t="shared" si="62"/>
        <v>26.208000000000002</v>
      </c>
      <c r="P574" s="53"/>
    </row>
    <row r="575" spans="1:16" x14ac:dyDescent="0.25">
      <c r="A575" s="40">
        <v>7128</v>
      </c>
      <c r="B575" s="40" t="s">
        <v>23</v>
      </c>
      <c r="C575" s="16" t="s">
        <v>461</v>
      </c>
      <c r="D575" s="52" t="s">
        <v>1283</v>
      </c>
      <c r="E575" s="197">
        <v>27.7</v>
      </c>
      <c r="F575" s="17">
        <f t="shared" si="59"/>
        <v>1.0869138709044537</v>
      </c>
      <c r="G575" s="17">
        <f t="shared" si="57"/>
        <v>31.024000000000001</v>
      </c>
      <c r="H575" s="255">
        <v>0.12</v>
      </c>
      <c r="I575" s="46"/>
      <c r="J575" s="18">
        <v>6</v>
      </c>
      <c r="K575" s="46"/>
      <c r="L575" s="19">
        <f t="shared" si="58"/>
        <v>0</v>
      </c>
      <c r="M575" s="23">
        <f t="shared" si="60"/>
        <v>0</v>
      </c>
      <c r="N575" s="19">
        <f t="shared" si="61"/>
        <v>0</v>
      </c>
      <c r="O575" s="19">
        <f t="shared" si="62"/>
        <v>31.024000000000001</v>
      </c>
      <c r="P575" s="53"/>
    </row>
    <row r="576" spans="1:16" x14ac:dyDescent="0.25">
      <c r="A576" s="40">
        <v>7129</v>
      </c>
      <c r="B576" s="40" t="s">
        <v>23</v>
      </c>
      <c r="C576" s="16" t="s">
        <v>462</v>
      </c>
      <c r="D576" s="52" t="s">
        <v>1284</v>
      </c>
      <c r="E576" s="197">
        <v>25.9</v>
      </c>
      <c r="F576" s="17">
        <f t="shared" si="59"/>
        <v>1.0162840886796154</v>
      </c>
      <c r="G576" s="17">
        <f t="shared" si="57"/>
        <v>29.008000000000003</v>
      </c>
      <c r="H576" s="255">
        <v>0.12</v>
      </c>
      <c r="I576" s="46"/>
      <c r="J576" s="18">
        <v>6</v>
      </c>
      <c r="K576" s="46"/>
      <c r="L576" s="19">
        <f t="shared" si="58"/>
        <v>0</v>
      </c>
      <c r="M576" s="23">
        <f t="shared" si="60"/>
        <v>0</v>
      </c>
      <c r="N576" s="19">
        <f t="shared" si="61"/>
        <v>0</v>
      </c>
      <c r="O576" s="19">
        <f t="shared" si="62"/>
        <v>29.008000000000003</v>
      </c>
      <c r="P576" s="53"/>
    </row>
    <row r="577" spans="1:16" x14ac:dyDescent="0.25">
      <c r="A577" s="40">
        <v>7130</v>
      </c>
      <c r="B577" s="40" t="s">
        <v>23</v>
      </c>
      <c r="C577" s="16" t="s">
        <v>463</v>
      </c>
      <c r="D577" s="52" t="s">
        <v>1285</v>
      </c>
      <c r="E577" s="197">
        <v>41.7</v>
      </c>
      <c r="F577" s="17">
        <f t="shared" si="59"/>
        <v>1.6362566215420837</v>
      </c>
      <c r="G577" s="17">
        <f t="shared" si="57"/>
        <v>46.704000000000008</v>
      </c>
      <c r="H577" s="255">
        <v>0.12</v>
      </c>
      <c r="I577" s="46"/>
      <c r="J577" s="18">
        <v>4</v>
      </c>
      <c r="K577" s="46"/>
      <c r="L577" s="19">
        <f t="shared" si="58"/>
        <v>0</v>
      </c>
      <c r="M577" s="23">
        <f t="shared" si="60"/>
        <v>0</v>
      </c>
      <c r="N577" s="19">
        <f t="shared" si="61"/>
        <v>0</v>
      </c>
      <c r="O577" s="19">
        <f t="shared" si="62"/>
        <v>46.704000000000008</v>
      </c>
      <c r="P577" s="53"/>
    </row>
    <row r="578" spans="1:16" x14ac:dyDescent="0.25">
      <c r="A578" s="40">
        <v>7132</v>
      </c>
      <c r="B578" s="40" t="s">
        <v>23</v>
      </c>
      <c r="C578" s="16" t="s">
        <v>464</v>
      </c>
      <c r="D578" s="52" t="s">
        <v>1286</v>
      </c>
      <c r="E578" s="197">
        <v>66</v>
      </c>
      <c r="F578" s="17">
        <f t="shared" si="59"/>
        <v>2.5897586815773987</v>
      </c>
      <c r="G578" s="17">
        <f t="shared" si="57"/>
        <v>73.92</v>
      </c>
      <c r="H578" s="255">
        <v>0.12</v>
      </c>
      <c r="I578" s="46"/>
      <c r="J578" s="18">
        <v>7</v>
      </c>
      <c r="K578" s="46"/>
      <c r="L578" s="19">
        <f t="shared" si="58"/>
        <v>0</v>
      </c>
      <c r="M578" s="23">
        <f t="shared" si="60"/>
        <v>0</v>
      </c>
      <c r="N578" s="19">
        <f t="shared" si="61"/>
        <v>0</v>
      </c>
      <c r="O578" s="19">
        <f t="shared" si="62"/>
        <v>73.92</v>
      </c>
      <c r="P578" s="53"/>
    </row>
    <row r="579" spans="1:16" x14ac:dyDescent="0.25">
      <c r="A579" s="40">
        <v>7136</v>
      </c>
      <c r="B579" s="40" t="s">
        <v>23</v>
      </c>
      <c r="C579" s="16" t="s">
        <v>465</v>
      </c>
      <c r="D579" s="52" t="s">
        <v>1287</v>
      </c>
      <c r="E579" s="197">
        <v>45.5</v>
      </c>
      <c r="F579" s="17">
        <f t="shared" si="59"/>
        <v>1.7853639395722976</v>
      </c>
      <c r="G579" s="17">
        <f t="shared" si="57"/>
        <v>50.960000000000008</v>
      </c>
      <c r="H579" s="255">
        <v>0.12</v>
      </c>
      <c r="I579" s="46"/>
      <c r="J579" s="18">
        <v>15</v>
      </c>
      <c r="K579" s="46"/>
      <c r="L579" s="19">
        <f t="shared" si="58"/>
        <v>0</v>
      </c>
      <c r="M579" s="23">
        <f t="shared" si="60"/>
        <v>0</v>
      </c>
      <c r="N579" s="19">
        <f t="shared" si="61"/>
        <v>0</v>
      </c>
      <c r="O579" s="19">
        <f t="shared" si="62"/>
        <v>50.960000000000008</v>
      </c>
      <c r="P579" s="53"/>
    </row>
    <row r="580" spans="1:16" x14ac:dyDescent="0.25">
      <c r="A580" s="40">
        <v>7138</v>
      </c>
      <c r="B580" s="40" t="s">
        <v>23</v>
      </c>
      <c r="C580" s="16" t="s">
        <v>466</v>
      </c>
      <c r="D580" s="52" t="s">
        <v>1288</v>
      </c>
      <c r="E580" s="197">
        <v>131</v>
      </c>
      <c r="F580" s="17">
        <f t="shared" si="59"/>
        <v>5.1402785952521093</v>
      </c>
      <c r="G580" s="17">
        <f t="shared" si="57"/>
        <v>146.72000000000003</v>
      </c>
      <c r="H580" s="255">
        <v>0.12</v>
      </c>
      <c r="I580" s="46"/>
      <c r="J580" s="18">
        <v>1</v>
      </c>
      <c r="K580" s="46"/>
      <c r="L580" s="19">
        <f t="shared" si="58"/>
        <v>0</v>
      </c>
      <c r="M580" s="23">
        <f t="shared" si="60"/>
        <v>0</v>
      </c>
      <c r="N580" s="19">
        <f t="shared" si="61"/>
        <v>0</v>
      </c>
      <c r="O580" s="19">
        <f t="shared" si="62"/>
        <v>146.72000000000003</v>
      </c>
      <c r="P580" s="53"/>
    </row>
    <row r="581" spans="1:16" x14ac:dyDescent="0.25">
      <c r="A581" s="40">
        <v>7142</v>
      </c>
      <c r="B581" s="40" t="s">
        <v>23</v>
      </c>
      <c r="C581" s="16" t="s">
        <v>467</v>
      </c>
      <c r="D581" s="52" t="s">
        <v>1289</v>
      </c>
      <c r="E581" s="197">
        <v>25.2</v>
      </c>
      <c r="F581" s="17">
        <f t="shared" si="59"/>
        <v>0.98881695114773394</v>
      </c>
      <c r="G581" s="17">
        <f t="shared" si="57"/>
        <v>28.224</v>
      </c>
      <c r="H581" s="255">
        <v>0.12</v>
      </c>
      <c r="I581" s="46"/>
      <c r="J581" s="18">
        <v>6</v>
      </c>
      <c r="K581" s="46"/>
      <c r="L581" s="19">
        <f t="shared" si="58"/>
        <v>0</v>
      </c>
      <c r="M581" s="23">
        <f t="shared" si="60"/>
        <v>0</v>
      </c>
      <c r="N581" s="19">
        <f t="shared" si="61"/>
        <v>0</v>
      </c>
      <c r="O581" s="19">
        <f t="shared" si="62"/>
        <v>28.224</v>
      </c>
      <c r="P581" s="53"/>
    </row>
    <row r="582" spans="1:16" x14ac:dyDescent="0.25">
      <c r="A582" s="40">
        <v>7150</v>
      </c>
      <c r="B582" s="40" t="s">
        <v>23</v>
      </c>
      <c r="C582" s="16" t="s">
        <v>468</v>
      </c>
      <c r="D582" s="52" t="s">
        <v>1290</v>
      </c>
      <c r="E582" s="197">
        <v>55</v>
      </c>
      <c r="F582" s="17">
        <f t="shared" si="59"/>
        <v>2.158132234647832</v>
      </c>
      <c r="G582" s="17">
        <f t="shared" si="57"/>
        <v>61.600000000000009</v>
      </c>
      <c r="H582" s="255">
        <v>0.12</v>
      </c>
      <c r="I582" s="46"/>
      <c r="J582" s="18">
        <v>7</v>
      </c>
      <c r="K582" s="46"/>
      <c r="L582" s="19">
        <f t="shared" si="58"/>
        <v>0</v>
      </c>
      <c r="M582" s="23">
        <f t="shared" si="60"/>
        <v>0</v>
      </c>
      <c r="N582" s="19">
        <f t="shared" si="61"/>
        <v>0</v>
      </c>
      <c r="O582" s="19">
        <f t="shared" si="62"/>
        <v>61.600000000000009</v>
      </c>
      <c r="P582" s="53"/>
    </row>
    <row r="583" spans="1:16" x14ac:dyDescent="0.25">
      <c r="A583" s="40">
        <v>7151</v>
      </c>
      <c r="B583" s="40" t="s">
        <v>23</v>
      </c>
      <c r="C583" s="16" t="s">
        <v>469</v>
      </c>
      <c r="D583" s="52" t="s">
        <v>1291</v>
      </c>
      <c r="E583" s="197">
        <v>105</v>
      </c>
      <c r="F583" s="17">
        <f t="shared" si="59"/>
        <v>4.1200706297822247</v>
      </c>
      <c r="G583" s="17">
        <f t="shared" si="57"/>
        <v>117.60000000000001</v>
      </c>
      <c r="H583" s="255">
        <v>0.12</v>
      </c>
      <c r="I583" s="46"/>
      <c r="J583" s="18">
        <v>20</v>
      </c>
      <c r="K583" s="46"/>
      <c r="L583" s="19">
        <f t="shared" si="58"/>
        <v>0</v>
      </c>
      <c r="M583" s="23">
        <f t="shared" si="60"/>
        <v>0</v>
      </c>
      <c r="N583" s="19">
        <f t="shared" si="61"/>
        <v>0</v>
      </c>
      <c r="O583" s="19">
        <f t="shared" si="62"/>
        <v>117.60000000000001</v>
      </c>
      <c r="P583" s="53"/>
    </row>
    <row r="584" spans="1:16" x14ac:dyDescent="0.25">
      <c r="A584" s="40">
        <v>7154</v>
      </c>
      <c r="B584" s="40" t="s">
        <v>15</v>
      </c>
      <c r="C584" s="16" t="s">
        <v>470</v>
      </c>
      <c r="D584" s="52" t="s">
        <v>1292</v>
      </c>
      <c r="E584" s="197">
        <v>26.1</v>
      </c>
      <c r="F584" s="17">
        <f t="shared" si="59"/>
        <v>1.0241318422601531</v>
      </c>
      <c r="G584" s="17">
        <f t="shared" si="57"/>
        <v>29.232000000000003</v>
      </c>
      <c r="H584" s="255">
        <v>0.12</v>
      </c>
      <c r="I584" s="46"/>
      <c r="J584" s="18">
        <v>8</v>
      </c>
      <c r="K584" s="46"/>
      <c r="L584" s="19">
        <f t="shared" si="58"/>
        <v>0</v>
      </c>
      <c r="M584" s="23">
        <f t="shared" si="60"/>
        <v>0</v>
      </c>
      <c r="N584" s="19">
        <f t="shared" si="61"/>
        <v>0</v>
      </c>
      <c r="O584" s="19">
        <f t="shared" si="62"/>
        <v>29.232000000000003</v>
      </c>
      <c r="P584" s="53"/>
    </row>
    <row r="585" spans="1:16" x14ac:dyDescent="0.25">
      <c r="A585" s="40">
        <v>7250</v>
      </c>
      <c r="B585" s="40" t="s">
        <v>23</v>
      </c>
      <c r="C585" s="16" t="s">
        <v>471</v>
      </c>
      <c r="D585" s="52" t="s">
        <v>1293</v>
      </c>
      <c r="E585" s="197">
        <v>42</v>
      </c>
      <c r="F585" s="17">
        <f t="shared" si="59"/>
        <v>1.6480282519128899</v>
      </c>
      <c r="G585" s="17">
        <f t="shared" si="57"/>
        <v>47.040000000000006</v>
      </c>
      <c r="H585" s="255">
        <v>0.12</v>
      </c>
      <c r="I585" s="46"/>
      <c r="J585" s="18">
        <v>12</v>
      </c>
      <c r="K585" s="46"/>
      <c r="L585" s="19">
        <f t="shared" si="58"/>
        <v>0</v>
      </c>
      <c r="M585" s="23">
        <f t="shared" si="60"/>
        <v>0</v>
      </c>
      <c r="N585" s="19">
        <f t="shared" si="61"/>
        <v>0</v>
      </c>
      <c r="O585" s="19">
        <f t="shared" si="62"/>
        <v>47.040000000000006</v>
      </c>
      <c r="P585" s="53"/>
    </row>
    <row r="586" spans="1:16" x14ac:dyDescent="0.25">
      <c r="A586" s="40">
        <v>7252</v>
      </c>
      <c r="B586" s="40" t="s">
        <v>23</v>
      </c>
      <c r="C586" s="16" t="s">
        <v>2018</v>
      </c>
      <c r="D586" s="52">
        <v>8594052880601</v>
      </c>
      <c r="E586" s="197">
        <v>198.6</v>
      </c>
      <c r="F586" s="17">
        <f t="shared" si="59"/>
        <v>7.7928193054738077</v>
      </c>
      <c r="G586" s="17">
        <f t="shared" si="57"/>
        <v>222.43200000000002</v>
      </c>
      <c r="H586" s="255">
        <v>0.12</v>
      </c>
      <c r="I586" s="46"/>
      <c r="J586" s="18">
        <v>1</v>
      </c>
      <c r="K586" s="46"/>
      <c r="L586" s="19">
        <f t="shared" si="58"/>
        <v>0</v>
      </c>
      <c r="M586" s="23">
        <f t="shared" si="60"/>
        <v>0</v>
      </c>
      <c r="N586" s="19">
        <f t="shared" si="61"/>
        <v>0</v>
      </c>
      <c r="O586" s="19">
        <f t="shared" si="62"/>
        <v>222.43200000000002</v>
      </c>
      <c r="P586" s="53"/>
    </row>
    <row r="587" spans="1:16" x14ac:dyDescent="0.25">
      <c r="A587" s="40">
        <v>7256</v>
      </c>
      <c r="B587" s="40" t="s">
        <v>23</v>
      </c>
      <c r="C587" s="16" t="s">
        <v>472</v>
      </c>
      <c r="D587" s="52" t="s">
        <v>1294</v>
      </c>
      <c r="E587" s="197">
        <v>42.6</v>
      </c>
      <c r="F587" s="17">
        <f t="shared" si="59"/>
        <v>1.6715715126545028</v>
      </c>
      <c r="G587" s="17">
        <f t="shared" si="57"/>
        <v>47.712000000000003</v>
      </c>
      <c r="H587" s="255">
        <v>0.12</v>
      </c>
      <c r="I587" s="46"/>
      <c r="J587" s="18">
        <v>7</v>
      </c>
      <c r="K587" s="46"/>
      <c r="L587" s="19">
        <f t="shared" si="58"/>
        <v>0</v>
      </c>
      <c r="M587" s="23">
        <f t="shared" si="60"/>
        <v>0</v>
      </c>
      <c r="N587" s="19">
        <f t="shared" si="61"/>
        <v>0</v>
      </c>
      <c r="O587" s="19">
        <f t="shared" si="62"/>
        <v>47.712000000000003</v>
      </c>
      <c r="P587" s="53"/>
    </row>
    <row r="588" spans="1:16" x14ac:dyDescent="0.25">
      <c r="A588" s="40">
        <v>7300</v>
      </c>
      <c r="B588" s="40" t="s">
        <v>23</v>
      </c>
      <c r="C588" s="16" t="s">
        <v>473</v>
      </c>
      <c r="D588" s="52" t="s">
        <v>1295</v>
      </c>
      <c r="E588" s="197">
        <v>57.6</v>
      </c>
      <c r="F588" s="17">
        <f t="shared" si="59"/>
        <v>2.2601530311948208</v>
      </c>
      <c r="G588" s="17">
        <f t="shared" si="57"/>
        <v>64.512000000000015</v>
      </c>
      <c r="H588" s="255">
        <v>0.12</v>
      </c>
      <c r="I588" s="46"/>
      <c r="J588" s="18">
        <v>12</v>
      </c>
      <c r="K588" s="46"/>
      <c r="L588" s="19">
        <f t="shared" si="58"/>
        <v>0</v>
      </c>
      <c r="M588" s="23">
        <f t="shared" si="60"/>
        <v>0</v>
      </c>
      <c r="N588" s="19">
        <f t="shared" si="61"/>
        <v>0</v>
      </c>
      <c r="O588" s="19">
        <f t="shared" si="62"/>
        <v>64.512000000000015</v>
      </c>
      <c r="P588" s="53"/>
    </row>
    <row r="589" spans="1:16" x14ac:dyDescent="0.25">
      <c r="A589" s="40">
        <v>7390</v>
      </c>
      <c r="B589" s="40" t="s">
        <v>23</v>
      </c>
      <c r="C589" s="16" t="s">
        <v>474</v>
      </c>
      <c r="D589" s="52" t="s">
        <v>1296</v>
      </c>
      <c r="E589" s="197">
        <v>50.7</v>
      </c>
      <c r="F589" s="17">
        <f t="shared" si="59"/>
        <v>1.9894055326662745</v>
      </c>
      <c r="G589" s="17">
        <f t="shared" si="57"/>
        <v>56.784000000000006</v>
      </c>
      <c r="H589" s="255">
        <v>0.12</v>
      </c>
      <c r="I589" s="46"/>
      <c r="J589" s="18">
        <v>12</v>
      </c>
      <c r="K589" s="46"/>
      <c r="L589" s="19">
        <f t="shared" si="58"/>
        <v>0</v>
      </c>
      <c r="M589" s="23">
        <f t="shared" si="60"/>
        <v>0</v>
      </c>
      <c r="N589" s="19">
        <f t="shared" si="61"/>
        <v>0</v>
      </c>
      <c r="O589" s="19">
        <f t="shared" si="62"/>
        <v>56.784000000000006</v>
      </c>
      <c r="P589" s="53"/>
    </row>
    <row r="590" spans="1:16" x14ac:dyDescent="0.25">
      <c r="A590" s="40">
        <v>7400</v>
      </c>
      <c r="B590" s="40" t="s">
        <v>23</v>
      </c>
      <c r="C590" s="16" t="s">
        <v>475</v>
      </c>
      <c r="D590" s="52" t="s">
        <v>1297</v>
      </c>
      <c r="E590" s="197">
        <v>42.6</v>
      </c>
      <c r="F590" s="17">
        <f t="shared" si="59"/>
        <v>1.6715715126545028</v>
      </c>
      <c r="G590" s="17">
        <f t="shared" si="57"/>
        <v>47.712000000000003</v>
      </c>
      <c r="H590" s="255">
        <v>0.12</v>
      </c>
      <c r="I590" s="46"/>
      <c r="J590" s="18">
        <v>10</v>
      </c>
      <c r="K590" s="46"/>
      <c r="L590" s="19">
        <f t="shared" si="58"/>
        <v>0</v>
      </c>
      <c r="M590" s="23">
        <f t="shared" si="60"/>
        <v>0</v>
      </c>
      <c r="N590" s="19">
        <f t="shared" si="61"/>
        <v>0</v>
      </c>
      <c r="O590" s="19">
        <f t="shared" si="62"/>
        <v>47.712000000000003</v>
      </c>
      <c r="P590" s="53"/>
    </row>
    <row r="591" spans="1:16" x14ac:dyDescent="0.25">
      <c r="A591" s="40">
        <v>7404</v>
      </c>
      <c r="B591" s="40" t="s">
        <v>23</v>
      </c>
      <c r="C591" s="16" t="s">
        <v>476</v>
      </c>
      <c r="D591" s="52" t="s">
        <v>1298</v>
      </c>
      <c r="E591" s="197">
        <v>39.200000000000003</v>
      </c>
      <c r="F591" s="17">
        <f t="shared" si="59"/>
        <v>1.5381597017853641</v>
      </c>
      <c r="G591" s="17">
        <f t="shared" si="57"/>
        <v>43.904000000000011</v>
      </c>
      <c r="H591" s="255">
        <v>0.12</v>
      </c>
      <c r="I591" s="46"/>
      <c r="J591" s="18">
        <v>10</v>
      </c>
      <c r="K591" s="46"/>
      <c r="L591" s="19">
        <f t="shared" si="58"/>
        <v>0</v>
      </c>
      <c r="M591" s="23">
        <f t="shared" si="60"/>
        <v>0</v>
      </c>
      <c r="N591" s="19">
        <f t="shared" si="61"/>
        <v>0</v>
      </c>
      <c r="O591" s="19">
        <f t="shared" si="62"/>
        <v>43.904000000000011</v>
      </c>
      <c r="P591" s="53"/>
    </row>
    <row r="592" spans="1:16" x14ac:dyDescent="0.25">
      <c r="A592" s="40">
        <v>7410</v>
      </c>
      <c r="B592" s="40" t="s">
        <v>23</v>
      </c>
      <c r="C592" s="16" t="s">
        <v>477</v>
      </c>
      <c r="D592" s="52" t="s">
        <v>1299</v>
      </c>
      <c r="E592" s="17">
        <v>24.5</v>
      </c>
      <c r="F592" s="17">
        <f t="shared" si="59"/>
        <v>0.96134981361585248</v>
      </c>
      <c r="G592" s="17">
        <f t="shared" ref="G592:G656" si="63">PRODUCT(E592,1.12)</f>
        <v>27.44</v>
      </c>
      <c r="H592" s="255">
        <v>0.12</v>
      </c>
      <c r="I592" s="46"/>
      <c r="J592" s="18">
        <v>6</v>
      </c>
      <c r="K592" s="46"/>
      <c r="L592" s="19">
        <f t="shared" si="58"/>
        <v>0</v>
      </c>
      <c r="M592" s="23">
        <f t="shared" si="60"/>
        <v>0</v>
      </c>
      <c r="N592" s="19">
        <f t="shared" si="61"/>
        <v>0</v>
      </c>
      <c r="O592" s="19">
        <f t="shared" si="62"/>
        <v>27.44</v>
      </c>
      <c r="P592" s="53"/>
    </row>
    <row r="593" spans="1:16" x14ac:dyDescent="0.25">
      <c r="A593" s="40">
        <v>7412</v>
      </c>
      <c r="B593" s="40" t="s">
        <v>23</v>
      </c>
      <c r="C593" s="16" t="s">
        <v>478</v>
      </c>
      <c r="D593" s="52" t="s">
        <v>1300</v>
      </c>
      <c r="E593" s="197">
        <v>33.5</v>
      </c>
      <c r="F593" s="17">
        <f t="shared" si="59"/>
        <v>1.3144987247400433</v>
      </c>
      <c r="G593" s="17">
        <f t="shared" si="63"/>
        <v>37.520000000000003</v>
      </c>
      <c r="H593" s="255">
        <v>0.12</v>
      </c>
      <c r="I593" s="46"/>
      <c r="J593" s="18">
        <v>6</v>
      </c>
      <c r="K593" s="46"/>
      <c r="L593" s="19">
        <f t="shared" si="58"/>
        <v>0</v>
      </c>
      <c r="M593" s="23">
        <f t="shared" si="60"/>
        <v>0</v>
      </c>
      <c r="N593" s="19">
        <f t="shared" si="61"/>
        <v>0</v>
      </c>
      <c r="O593" s="19">
        <f t="shared" si="62"/>
        <v>37.520000000000003</v>
      </c>
      <c r="P593" s="53"/>
    </row>
    <row r="594" spans="1:16" x14ac:dyDescent="0.25">
      <c r="A594" s="40">
        <v>7415</v>
      </c>
      <c r="B594" s="40" t="s">
        <v>23</v>
      </c>
      <c r="C594" s="16" t="s">
        <v>479</v>
      </c>
      <c r="D594" s="52" t="s">
        <v>1301</v>
      </c>
      <c r="E594" s="197">
        <v>28.9</v>
      </c>
      <c r="F594" s="17">
        <f t="shared" si="59"/>
        <v>1.1340003923876789</v>
      </c>
      <c r="G594" s="17">
        <f t="shared" si="63"/>
        <v>32.368000000000002</v>
      </c>
      <c r="H594" s="255">
        <v>0.12</v>
      </c>
      <c r="I594" s="46"/>
      <c r="J594" s="18">
        <v>6</v>
      </c>
      <c r="K594" s="46"/>
      <c r="L594" s="19">
        <f t="shared" si="58"/>
        <v>0</v>
      </c>
      <c r="M594" s="23">
        <f t="shared" si="60"/>
        <v>0</v>
      </c>
      <c r="N594" s="19">
        <f t="shared" si="61"/>
        <v>0</v>
      </c>
      <c r="O594" s="19">
        <f t="shared" si="62"/>
        <v>32.368000000000002</v>
      </c>
      <c r="P594" s="53"/>
    </row>
    <row r="595" spans="1:16" x14ac:dyDescent="0.25">
      <c r="A595" s="40">
        <v>7420</v>
      </c>
      <c r="B595" s="40" t="s">
        <v>23</v>
      </c>
      <c r="C595" s="16" t="s">
        <v>480</v>
      </c>
      <c r="D595" s="52" t="s">
        <v>1302</v>
      </c>
      <c r="E595" s="197">
        <v>24.5</v>
      </c>
      <c r="F595" s="17">
        <f t="shared" si="59"/>
        <v>0.96134981361585248</v>
      </c>
      <c r="G595" s="17">
        <f t="shared" si="63"/>
        <v>27.44</v>
      </c>
      <c r="H595" s="255">
        <v>0.12</v>
      </c>
      <c r="I595" s="46"/>
      <c r="J595" s="18">
        <v>6</v>
      </c>
      <c r="K595" s="46"/>
      <c r="L595" s="19">
        <f t="shared" si="58"/>
        <v>0</v>
      </c>
      <c r="M595" s="23">
        <f t="shared" si="60"/>
        <v>0</v>
      </c>
      <c r="N595" s="19">
        <f t="shared" si="61"/>
        <v>0</v>
      </c>
      <c r="O595" s="19">
        <f t="shared" si="62"/>
        <v>27.44</v>
      </c>
      <c r="P595" s="53"/>
    </row>
    <row r="596" spans="1:16" x14ac:dyDescent="0.25">
      <c r="A596" s="40">
        <v>7421</v>
      </c>
      <c r="B596" s="40" t="s">
        <v>23</v>
      </c>
      <c r="C596" s="16" t="s">
        <v>1911</v>
      </c>
      <c r="D596" s="206">
        <v>4006040012061</v>
      </c>
      <c r="E596" s="197">
        <v>28.9</v>
      </c>
      <c r="F596" s="17">
        <f t="shared" si="59"/>
        <v>1.1340003923876789</v>
      </c>
      <c r="G596" s="17">
        <f t="shared" si="63"/>
        <v>32.368000000000002</v>
      </c>
      <c r="H596" s="255">
        <v>0.12</v>
      </c>
      <c r="I596" s="46"/>
      <c r="J596" s="18">
        <v>6</v>
      </c>
      <c r="K596" s="46"/>
      <c r="L596" s="19">
        <f t="shared" si="58"/>
        <v>0</v>
      </c>
      <c r="M596" s="23">
        <f t="shared" si="60"/>
        <v>0</v>
      </c>
      <c r="N596" s="19">
        <f t="shared" si="61"/>
        <v>0</v>
      </c>
      <c r="O596" s="19">
        <f t="shared" si="62"/>
        <v>32.368000000000002</v>
      </c>
      <c r="P596" s="53"/>
    </row>
    <row r="597" spans="1:16" x14ac:dyDescent="0.25">
      <c r="A597" s="40">
        <v>7422</v>
      </c>
      <c r="B597" s="40" t="s">
        <v>23</v>
      </c>
      <c r="C597" s="16" t="s">
        <v>481</v>
      </c>
      <c r="D597" s="52" t="s">
        <v>1303</v>
      </c>
      <c r="E597" s="197">
        <v>24.5</v>
      </c>
      <c r="F597" s="17">
        <f t="shared" si="59"/>
        <v>0.96134981361585248</v>
      </c>
      <c r="G597" s="17">
        <f t="shared" si="63"/>
        <v>27.44</v>
      </c>
      <c r="H597" s="255">
        <v>0.12</v>
      </c>
      <c r="I597" s="46"/>
      <c r="J597" s="18">
        <v>6</v>
      </c>
      <c r="K597" s="46"/>
      <c r="L597" s="19">
        <f t="shared" si="58"/>
        <v>0</v>
      </c>
      <c r="M597" s="23">
        <f t="shared" si="60"/>
        <v>0</v>
      </c>
      <c r="N597" s="19">
        <f t="shared" si="61"/>
        <v>0</v>
      </c>
      <c r="O597" s="19">
        <f t="shared" si="62"/>
        <v>27.44</v>
      </c>
      <c r="P597" s="53"/>
    </row>
    <row r="598" spans="1:16" x14ac:dyDescent="0.25">
      <c r="A598" s="40">
        <v>7423</v>
      </c>
      <c r="B598" s="40" t="s">
        <v>23</v>
      </c>
      <c r="C598" s="16" t="s">
        <v>2277</v>
      </c>
      <c r="D598" s="52">
        <v>4006040011156</v>
      </c>
      <c r="E598" s="197">
        <v>31.4</v>
      </c>
      <c r="F598" s="17">
        <f t="shared" si="59"/>
        <v>1.2320973121443985</v>
      </c>
      <c r="G598" s="17">
        <f t="shared" si="63"/>
        <v>35.167999999999999</v>
      </c>
      <c r="H598" s="255">
        <v>0.12</v>
      </c>
      <c r="I598" s="46"/>
      <c r="J598" s="18">
        <v>6</v>
      </c>
      <c r="K598" s="46"/>
      <c r="L598" s="19">
        <f t="shared" si="58"/>
        <v>0</v>
      </c>
      <c r="M598" s="23">
        <f t="shared" si="60"/>
        <v>0</v>
      </c>
      <c r="N598" s="19">
        <f t="shared" si="61"/>
        <v>0</v>
      </c>
      <c r="O598" s="19">
        <f t="shared" si="62"/>
        <v>35.167999999999999</v>
      </c>
      <c r="P598" s="53" t="s">
        <v>2278</v>
      </c>
    </row>
    <row r="599" spans="1:16" x14ac:dyDescent="0.25">
      <c r="A599" s="40">
        <v>7424</v>
      </c>
      <c r="B599" s="40" t="s">
        <v>23</v>
      </c>
      <c r="C599" s="16" t="s">
        <v>482</v>
      </c>
      <c r="D599" s="52" t="s">
        <v>1304</v>
      </c>
      <c r="E599" s="197">
        <v>24.5</v>
      </c>
      <c r="F599" s="17">
        <f t="shared" si="59"/>
        <v>0.96134981361585248</v>
      </c>
      <c r="G599" s="17">
        <f t="shared" si="63"/>
        <v>27.44</v>
      </c>
      <c r="H599" s="255">
        <v>0.12</v>
      </c>
      <c r="I599" s="46"/>
      <c r="J599" s="18">
        <v>6</v>
      </c>
      <c r="K599" s="46"/>
      <c r="L599" s="19">
        <f t="shared" si="58"/>
        <v>0</v>
      </c>
      <c r="M599" s="23">
        <f t="shared" si="60"/>
        <v>0</v>
      </c>
      <c r="N599" s="19">
        <f t="shared" si="61"/>
        <v>0</v>
      </c>
      <c r="O599" s="19">
        <f t="shared" si="62"/>
        <v>27.44</v>
      </c>
      <c r="P599" s="53"/>
    </row>
    <row r="600" spans="1:16" x14ac:dyDescent="0.25">
      <c r="A600" s="40">
        <v>7426</v>
      </c>
      <c r="B600" s="40" t="s">
        <v>23</v>
      </c>
      <c r="C600" s="16" t="s">
        <v>483</v>
      </c>
      <c r="D600" s="52" t="s">
        <v>1305</v>
      </c>
      <c r="E600" s="197">
        <v>28.6</v>
      </c>
      <c r="F600" s="17">
        <f t="shared" si="59"/>
        <v>1.1222287620168727</v>
      </c>
      <c r="G600" s="17">
        <f t="shared" si="63"/>
        <v>32.032000000000004</v>
      </c>
      <c r="H600" s="255">
        <v>0.12</v>
      </c>
      <c r="I600" s="46"/>
      <c r="J600" s="18">
        <v>6</v>
      </c>
      <c r="K600" s="46"/>
      <c r="L600" s="19">
        <f t="shared" si="58"/>
        <v>0</v>
      </c>
      <c r="M600" s="23">
        <f t="shared" si="60"/>
        <v>0</v>
      </c>
      <c r="N600" s="19">
        <f t="shared" si="61"/>
        <v>0</v>
      </c>
      <c r="O600" s="19">
        <f t="shared" si="62"/>
        <v>32.032000000000004</v>
      </c>
      <c r="P600" s="53"/>
    </row>
    <row r="601" spans="1:16" x14ac:dyDescent="0.25">
      <c r="A601" s="40">
        <v>7428</v>
      </c>
      <c r="B601" s="40" t="s">
        <v>23</v>
      </c>
      <c r="C601" s="16" t="s">
        <v>484</v>
      </c>
      <c r="D601" s="52" t="s">
        <v>1306</v>
      </c>
      <c r="E601" s="197">
        <v>24.5</v>
      </c>
      <c r="F601" s="17">
        <f t="shared" si="59"/>
        <v>0.96134981361585248</v>
      </c>
      <c r="G601" s="17">
        <f t="shared" si="63"/>
        <v>27.44</v>
      </c>
      <c r="H601" s="255">
        <v>0.12</v>
      </c>
      <c r="I601" s="46"/>
      <c r="J601" s="18">
        <v>6</v>
      </c>
      <c r="K601" s="46"/>
      <c r="L601" s="19">
        <f t="shared" si="58"/>
        <v>0</v>
      </c>
      <c r="M601" s="23">
        <f t="shared" si="60"/>
        <v>0</v>
      </c>
      <c r="N601" s="19">
        <f t="shared" si="61"/>
        <v>0</v>
      </c>
      <c r="O601" s="19">
        <f t="shared" si="62"/>
        <v>27.44</v>
      </c>
      <c r="P601" s="53"/>
    </row>
    <row r="602" spans="1:16" x14ac:dyDescent="0.25">
      <c r="A602" s="40">
        <v>7430</v>
      </c>
      <c r="B602" s="40" t="s">
        <v>23</v>
      </c>
      <c r="C602" s="16" t="s">
        <v>485</v>
      </c>
      <c r="D602" s="52" t="s">
        <v>1307</v>
      </c>
      <c r="E602" s="197">
        <v>24.5</v>
      </c>
      <c r="F602" s="17">
        <f t="shared" si="59"/>
        <v>0.96134981361585248</v>
      </c>
      <c r="G602" s="17">
        <f t="shared" si="63"/>
        <v>27.44</v>
      </c>
      <c r="H602" s="255">
        <v>0.12</v>
      </c>
      <c r="I602" s="46"/>
      <c r="J602" s="18">
        <v>6</v>
      </c>
      <c r="K602" s="46"/>
      <c r="L602" s="19">
        <f t="shared" si="58"/>
        <v>0</v>
      </c>
      <c r="M602" s="23">
        <f t="shared" si="60"/>
        <v>0</v>
      </c>
      <c r="N602" s="19">
        <f t="shared" si="61"/>
        <v>0</v>
      </c>
      <c r="O602" s="19">
        <f t="shared" si="62"/>
        <v>27.44</v>
      </c>
      <c r="P602" s="53"/>
    </row>
    <row r="603" spans="1:16" x14ac:dyDescent="0.25">
      <c r="A603" s="40">
        <v>7432</v>
      </c>
      <c r="B603" s="40" t="s">
        <v>23</v>
      </c>
      <c r="C603" s="16" t="s">
        <v>486</v>
      </c>
      <c r="D603" s="52" t="s">
        <v>1308</v>
      </c>
      <c r="E603" s="197">
        <v>37.5</v>
      </c>
      <c r="F603" s="17">
        <f t="shared" si="59"/>
        <v>1.4714537963507945</v>
      </c>
      <c r="G603" s="17">
        <f t="shared" si="63"/>
        <v>42.000000000000007</v>
      </c>
      <c r="H603" s="255">
        <v>0.12</v>
      </c>
      <c r="I603" s="46"/>
      <c r="J603" s="18">
        <v>6</v>
      </c>
      <c r="K603" s="46"/>
      <c r="L603" s="19">
        <f t="shared" si="58"/>
        <v>0</v>
      </c>
      <c r="M603" s="23">
        <f t="shared" si="60"/>
        <v>0</v>
      </c>
      <c r="N603" s="19">
        <f t="shared" si="61"/>
        <v>0</v>
      </c>
      <c r="O603" s="19">
        <f t="shared" si="62"/>
        <v>42.000000000000007</v>
      </c>
      <c r="P603" s="53"/>
    </row>
    <row r="604" spans="1:16" x14ac:dyDescent="0.25">
      <c r="A604" s="40">
        <v>7434</v>
      </c>
      <c r="B604" s="40" t="s">
        <v>23</v>
      </c>
      <c r="C604" s="16" t="s">
        <v>487</v>
      </c>
      <c r="D604" s="52" t="s">
        <v>1309</v>
      </c>
      <c r="E604" s="197">
        <v>36.799999999999997</v>
      </c>
      <c r="F604" s="17">
        <f t="shared" si="59"/>
        <v>1.443986658818913</v>
      </c>
      <c r="G604" s="17">
        <f t="shared" si="63"/>
        <v>41.216000000000001</v>
      </c>
      <c r="H604" s="255">
        <v>0.12</v>
      </c>
      <c r="I604" s="46"/>
      <c r="J604" s="18">
        <v>6</v>
      </c>
      <c r="K604" s="46"/>
      <c r="L604" s="19">
        <f t="shared" si="58"/>
        <v>0</v>
      </c>
      <c r="M604" s="23">
        <f t="shared" si="60"/>
        <v>0</v>
      </c>
      <c r="N604" s="19">
        <f t="shared" si="61"/>
        <v>0</v>
      </c>
      <c r="O604" s="19">
        <f t="shared" si="62"/>
        <v>41.216000000000001</v>
      </c>
      <c r="P604" s="53"/>
    </row>
    <row r="605" spans="1:16" x14ac:dyDescent="0.25">
      <c r="A605" s="40">
        <v>7460</v>
      </c>
      <c r="B605" s="40" t="s">
        <v>23</v>
      </c>
      <c r="C605" s="16" t="s">
        <v>2109</v>
      </c>
      <c r="D605" s="52">
        <v>8594052884531</v>
      </c>
      <c r="E605" s="197">
        <v>141</v>
      </c>
      <c r="F605" s="17">
        <f t="shared" si="59"/>
        <v>5.5326662742789878</v>
      </c>
      <c r="G605" s="17">
        <f t="shared" si="63"/>
        <v>157.92000000000002</v>
      </c>
      <c r="H605" s="255">
        <v>0.12</v>
      </c>
      <c r="I605" s="46"/>
      <c r="J605" s="18">
        <v>1</v>
      </c>
      <c r="K605" s="46"/>
      <c r="L605" s="19">
        <f t="shared" si="58"/>
        <v>0</v>
      </c>
      <c r="M605" s="23">
        <f t="shared" si="60"/>
        <v>0</v>
      </c>
      <c r="N605" s="19">
        <f t="shared" si="61"/>
        <v>0</v>
      </c>
      <c r="O605" s="19">
        <f t="shared" si="62"/>
        <v>157.92000000000002</v>
      </c>
      <c r="P605" s="53"/>
    </row>
    <row r="606" spans="1:16" x14ac:dyDescent="0.25">
      <c r="A606" s="40">
        <v>7480</v>
      </c>
      <c r="B606" s="40" t="s">
        <v>23</v>
      </c>
      <c r="C606" s="16" t="s">
        <v>2110</v>
      </c>
      <c r="D606" s="52">
        <v>8594052884548</v>
      </c>
      <c r="E606" s="197">
        <v>141</v>
      </c>
      <c r="F606" s="17">
        <f t="shared" si="59"/>
        <v>5.5326662742789878</v>
      </c>
      <c r="G606" s="17">
        <f t="shared" si="63"/>
        <v>157.92000000000002</v>
      </c>
      <c r="H606" s="255">
        <v>0.12</v>
      </c>
      <c r="I606" s="46"/>
      <c r="J606" s="18">
        <v>1</v>
      </c>
      <c r="K606" s="46"/>
      <c r="L606" s="19">
        <f t="shared" si="58"/>
        <v>0</v>
      </c>
      <c r="M606" s="23">
        <f t="shared" si="60"/>
        <v>0</v>
      </c>
      <c r="N606" s="19">
        <f t="shared" si="61"/>
        <v>0</v>
      </c>
      <c r="O606" s="19">
        <f t="shared" si="62"/>
        <v>157.92000000000002</v>
      </c>
      <c r="P606" s="53"/>
    </row>
    <row r="607" spans="1:16" x14ac:dyDescent="0.25">
      <c r="A607" s="40">
        <v>7500</v>
      </c>
      <c r="B607" s="40" t="s">
        <v>23</v>
      </c>
      <c r="C607" s="16" t="s">
        <v>488</v>
      </c>
      <c r="D607" s="52" t="s">
        <v>1310</v>
      </c>
      <c r="E607" s="197">
        <v>43</v>
      </c>
      <c r="F607" s="17">
        <f t="shared" si="59"/>
        <v>1.6872670198155779</v>
      </c>
      <c r="G607" s="17">
        <f t="shared" si="63"/>
        <v>48.160000000000004</v>
      </c>
      <c r="H607" s="255">
        <v>0.12</v>
      </c>
      <c r="I607" s="46"/>
      <c r="J607" s="18">
        <v>10</v>
      </c>
      <c r="K607" s="46"/>
      <c r="L607" s="19">
        <f t="shared" si="58"/>
        <v>0</v>
      </c>
      <c r="M607" s="23">
        <f t="shared" si="60"/>
        <v>0</v>
      </c>
      <c r="N607" s="19">
        <f t="shared" si="61"/>
        <v>0</v>
      </c>
      <c r="O607" s="19">
        <f t="shared" si="62"/>
        <v>48.160000000000004</v>
      </c>
      <c r="P607" s="53"/>
    </row>
    <row r="608" spans="1:16" x14ac:dyDescent="0.25">
      <c r="A608" s="40">
        <v>7504</v>
      </c>
      <c r="B608" s="40" t="s">
        <v>23</v>
      </c>
      <c r="C608" s="16" t="s">
        <v>489</v>
      </c>
      <c r="D608" s="52" t="s">
        <v>1311</v>
      </c>
      <c r="E608" s="197">
        <v>43.8</v>
      </c>
      <c r="F608" s="17">
        <f t="shared" si="59"/>
        <v>1.718658034137728</v>
      </c>
      <c r="G608" s="17">
        <f t="shared" si="63"/>
        <v>49.056000000000004</v>
      </c>
      <c r="H608" s="255">
        <v>0.12</v>
      </c>
      <c r="I608" s="46"/>
      <c r="J608" s="18">
        <v>10</v>
      </c>
      <c r="K608" s="46"/>
      <c r="L608" s="19">
        <f t="shared" si="58"/>
        <v>0</v>
      </c>
      <c r="M608" s="23">
        <f t="shared" si="60"/>
        <v>0</v>
      </c>
      <c r="N608" s="19">
        <f t="shared" si="61"/>
        <v>0</v>
      </c>
      <c r="O608" s="19">
        <f t="shared" si="62"/>
        <v>49.056000000000004</v>
      </c>
      <c r="P608" s="53"/>
    </row>
    <row r="609" spans="1:16" x14ac:dyDescent="0.25">
      <c r="A609" s="40">
        <v>7506</v>
      </c>
      <c r="B609" s="40" t="s">
        <v>23</v>
      </c>
      <c r="C609" s="16" t="s">
        <v>490</v>
      </c>
      <c r="D609" s="52" t="s">
        <v>1312</v>
      </c>
      <c r="E609" s="197">
        <v>49.6</v>
      </c>
      <c r="F609" s="17">
        <f t="shared" si="59"/>
        <v>1.9462428879733178</v>
      </c>
      <c r="G609" s="17">
        <f t="shared" si="63"/>
        <v>55.552000000000007</v>
      </c>
      <c r="H609" s="255">
        <v>0.12</v>
      </c>
      <c r="I609" s="46"/>
      <c r="J609" s="18">
        <v>10</v>
      </c>
      <c r="K609" s="46"/>
      <c r="L609" s="19">
        <f t="shared" si="58"/>
        <v>0</v>
      </c>
      <c r="M609" s="23">
        <f t="shared" si="60"/>
        <v>0</v>
      </c>
      <c r="N609" s="19">
        <f t="shared" si="61"/>
        <v>0</v>
      </c>
      <c r="O609" s="19">
        <f t="shared" si="62"/>
        <v>55.552000000000007</v>
      </c>
      <c r="P609" s="53"/>
    </row>
    <row r="610" spans="1:16" x14ac:dyDescent="0.25">
      <c r="A610" s="40">
        <v>7512</v>
      </c>
      <c r="B610" s="40" t="s">
        <v>23</v>
      </c>
      <c r="C610" s="16" t="s">
        <v>491</v>
      </c>
      <c r="D610" s="52" t="s">
        <v>1313</v>
      </c>
      <c r="E610" s="17">
        <v>43</v>
      </c>
      <c r="F610" s="17">
        <f t="shared" si="59"/>
        <v>1.6872670198155779</v>
      </c>
      <c r="G610" s="17">
        <f t="shared" si="63"/>
        <v>48.160000000000004</v>
      </c>
      <c r="H610" s="255">
        <v>0.12</v>
      </c>
      <c r="I610" s="46"/>
      <c r="J610" s="18">
        <v>10</v>
      </c>
      <c r="K610" s="46"/>
      <c r="L610" s="19">
        <f t="shared" si="58"/>
        <v>0</v>
      </c>
      <c r="M610" s="23">
        <f t="shared" si="60"/>
        <v>0</v>
      </c>
      <c r="N610" s="19">
        <f t="shared" si="61"/>
        <v>0</v>
      </c>
      <c r="O610" s="19">
        <f t="shared" si="62"/>
        <v>48.160000000000004</v>
      </c>
      <c r="P610" s="53"/>
    </row>
    <row r="611" spans="1:16" x14ac:dyDescent="0.25">
      <c r="A611" s="40">
        <v>7514</v>
      </c>
      <c r="B611" s="40" t="s">
        <v>23</v>
      </c>
      <c r="C611" s="16" t="s">
        <v>492</v>
      </c>
      <c r="D611" s="52" t="s">
        <v>1314</v>
      </c>
      <c r="E611" s="197">
        <v>41.9</v>
      </c>
      <c r="F611" s="17">
        <f t="shared" si="59"/>
        <v>1.6441043751226212</v>
      </c>
      <c r="G611" s="17">
        <f t="shared" si="63"/>
        <v>46.928000000000004</v>
      </c>
      <c r="H611" s="255">
        <v>0.12</v>
      </c>
      <c r="I611" s="46"/>
      <c r="J611" s="18">
        <v>10</v>
      </c>
      <c r="K611" s="46"/>
      <c r="L611" s="19">
        <f t="shared" si="58"/>
        <v>0</v>
      </c>
      <c r="M611" s="23">
        <f t="shared" si="60"/>
        <v>0</v>
      </c>
      <c r="N611" s="19">
        <f t="shared" si="61"/>
        <v>0</v>
      </c>
      <c r="O611" s="19">
        <f t="shared" si="62"/>
        <v>46.928000000000004</v>
      </c>
      <c r="P611" s="53"/>
    </row>
    <row r="612" spans="1:16" x14ac:dyDescent="0.25">
      <c r="A612" s="40">
        <v>7522</v>
      </c>
      <c r="B612" s="40" t="s">
        <v>23</v>
      </c>
      <c r="C612" s="16" t="s">
        <v>493</v>
      </c>
      <c r="D612" s="52" t="s">
        <v>1315</v>
      </c>
      <c r="E612" s="197">
        <v>31.7</v>
      </c>
      <c r="F612" s="17">
        <f t="shared" si="59"/>
        <v>1.243868942515205</v>
      </c>
      <c r="G612" s="17">
        <f t="shared" si="63"/>
        <v>35.504000000000005</v>
      </c>
      <c r="H612" s="255">
        <v>0.12</v>
      </c>
      <c r="I612" s="46"/>
      <c r="J612" s="18">
        <v>10</v>
      </c>
      <c r="K612" s="46"/>
      <c r="L612" s="19">
        <f t="shared" si="58"/>
        <v>0</v>
      </c>
      <c r="M612" s="23">
        <f t="shared" si="60"/>
        <v>0</v>
      </c>
      <c r="N612" s="19">
        <f t="shared" si="61"/>
        <v>0</v>
      </c>
      <c r="O612" s="19">
        <f t="shared" si="62"/>
        <v>35.504000000000005</v>
      </c>
      <c r="P612" s="53"/>
    </row>
    <row r="613" spans="1:16" x14ac:dyDescent="0.25">
      <c r="A613" s="40">
        <v>7530</v>
      </c>
      <c r="B613" s="40" t="s">
        <v>23</v>
      </c>
      <c r="C613" s="16" t="s">
        <v>494</v>
      </c>
      <c r="D613" s="52" t="s">
        <v>1316</v>
      </c>
      <c r="E613" s="197">
        <v>34.299999999999997</v>
      </c>
      <c r="F613" s="17">
        <f t="shared" si="59"/>
        <v>1.3458897390621933</v>
      </c>
      <c r="G613" s="17">
        <f t="shared" si="63"/>
        <v>38.416000000000004</v>
      </c>
      <c r="H613" s="255">
        <v>0.12</v>
      </c>
      <c r="I613" s="46"/>
      <c r="J613" s="18">
        <v>10</v>
      </c>
      <c r="K613" s="46"/>
      <c r="L613" s="19">
        <f t="shared" si="58"/>
        <v>0</v>
      </c>
      <c r="M613" s="23">
        <f t="shared" si="60"/>
        <v>0</v>
      </c>
      <c r="N613" s="19">
        <f t="shared" si="61"/>
        <v>0</v>
      </c>
      <c r="O613" s="19">
        <f t="shared" si="62"/>
        <v>38.416000000000004</v>
      </c>
      <c r="P613" s="53"/>
    </row>
    <row r="614" spans="1:16" x14ac:dyDescent="0.25">
      <c r="A614" s="40">
        <v>7600</v>
      </c>
      <c r="B614" s="40" t="s">
        <v>23</v>
      </c>
      <c r="C614" s="16" t="s">
        <v>495</v>
      </c>
      <c r="D614" s="52" t="s">
        <v>1317</v>
      </c>
      <c r="E614" s="197">
        <v>24.7</v>
      </c>
      <c r="F614" s="17">
        <f t="shared" si="59"/>
        <v>0.96919756719639005</v>
      </c>
      <c r="G614" s="17">
        <f t="shared" si="63"/>
        <v>27.664000000000001</v>
      </c>
      <c r="H614" s="255">
        <v>0.12</v>
      </c>
      <c r="I614" s="46"/>
      <c r="J614" s="18">
        <v>8</v>
      </c>
      <c r="K614" s="46"/>
      <c r="L614" s="19">
        <f t="shared" si="58"/>
        <v>0</v>
      </c>
      <c r="M614" s="23">
        <f t="shared" si="60"/>
        <v>0</v>
      </c>
      <c r="N614" s="19">
        <f t="shared" si="61"/>
        <v>0</v>
      </c>
      <c r="O614" s="19">
        <f t="shared" si="62"/>
        <v>27.664000000000001</v>
      </c>
      <c r="P614" s="53"/>
    </row>
    <row r="615" spans="1:16" x14ac:dyDescent="0.25">
      <c r="A615" s="40">
        <v>7646</v>
      </c>
      <c r="B615" s="40" t="s">
        <v>23</v>
      </c>
      <c r="C615" s="16" t="s">
        <v>496</v>
      </c>
      <c r="D615" s="52" t="s">
        <v>1318</v>
      </c>
      <c r="E615" s="197">
        <v>47.9</v>
      </c>
      <c r="F615" s="17">
        <f t="shared" si="59"/>
        <v>1.8795369825387482</v>
      </c>
      <c r="G615" s="17">
        <f t="shared" si="63"/>
        <v>53.648000000000003</v>
      </c>
      <c r="H615" s="255">
        <v>0.12</v>
      </c>
      <c r="I615" s="46"/>
      <c r="J615" s="18">
        <v>12</v>
      </c>
      <c r="K615" s="46"/>
      <c r="L615" s="19">
        <f t="shared" si="58"/>
        <v>0</v>
      </c>
      <c r="M615" s="23">
        <f t="shared" si="60"/>
        <v>0</v>
      </c>
      <c r="N615" s="19">
        <f t="shared" si="61"/>
        <v>0</v>
      </c>
      <c r="O615" s="19">
        <f t="shared" si="62"/>
        <v>53.648000000000003</v>
      </c>
      <c r="P615" s="53"/>
    </row>
    <row r="616" spans="1:16" x14ac:dyDescent="0.25">
      <c r="A616" s="40">
        <v>7648</v>
      </c>
      <c r="B616" s="40" t="s">
        <v>23</v>
      </c>
      <c r="C616" s="16" t="s">
        <v>497</v>
      </c>
      <c r="D616" s="52" t="s">
        <v>1319</v>
      </c>
      <c r="E616" s="197">
        <v>32.5</v>
      </c>
      <c r="F616" s="17">
        <f t="shared" si="59"/>
        <v>1.2752599568373553</v>
      </c>
      <c r="G616" s="17">
        <f t="shared" si="63"/>
        <v>36.400000000000006</v>
      </c>
      <c r="H616" s="255">
        <v>0.12</v>
      </c>
      <c r="I616" s="46"/>
      <c r="J616" s="18">
        <v>12</v>
      </c>
      <c r="K616" s="46"/>
      <c r="L616" s="19">
        <f t="shared" si="58"/>
        <v>0</v>
      </c>
      <c r="M616" s="23">
        <f t="shared" si="60"/>
        <v>0</v>
      </c>
      <c r="N616" s="19">
        <f t="shared" si="61"/>
        <v>0</v>
      </c>
      <c r="O616" s="19">
        <f t="shared" si="62"/>
        <v>36.400000000000006</v>
      </c>
      <c r="P616" s="53"/>
    </row>
    <row r="617" spans="1:16" x14ac:dyDescent="0.25">
      <c r="A617" s="40">
        <v>7650</v>
      </c>
      <c r="B617" s="40" t="s">
        <v>23</v>
      </c>
      <c r="C617" s="16" t="s">
        <v>498</v>
      </c>
      <c r="D617" s="52" t="s">
        <v>1320</v>
      </c>
      <c r="E617" s="197">
        <v>37.700000000000003</v>
      </c>
      <c r="F617" s="17">
        <f t="shared" si="59"/>
        <v>1.4793015499313322</v>
      </c>
      <c r="G617" s="17">
        <f t="shared" si="63"/>
        <v>42.224000000000004</v>
      </c>
      <c r="H617" s="255">
        <v>0.12</v>
      </c>
      <c r="I617" s="46"/>
      <c r="J617" s="18">
        <v>7</v>
      </c>
      <c r="K617" s="46"/>
      <c r="L617" s="19">
        <f t="shared" ref="L617:L680" si="64">PRODUCT(E617,SUM(I617,PRODUCT(ABS(K617),J617)))</f>
        <v>0</v>
      </c>
      <c r="M617" s="23">
        <f t="shared" si="60"/>
        <v>0</v>
      </c>
      <c r="N617" s="19">
        <f t="shared" si="61"/>
        <v>0</v>
      </c>
      <c r="O617" s="19">
        <f t="shared" si="62"/>
        <v>42.224000000000004</v>
      </c>
      <c r="P617" s="53"/>
    </row>
    <row r="618" spans="1:16" x14ac:dyDescent="0.25">
      <c r="A618" s="40">
        <v>7652</v>
      </c>
      <c r="B618" s="40" t="s">
        <v>23</v>
      </c>
      <c r="C618" s="16" t="s">
        <v>499</v>
      </c>
      <c r="D618" s="52" t="s">
        <v>1321</v>
      </c>
      <c r="E618" s="197">
        <v>41.7</v>
      </c>
      <c r="F618" s="17">
        <f t="shared" si="59"/>
        <v>1.6362566215420837</v>
      </c>
      <c r="G618" s="17">
        <f t="shared" si="63"/>
        <v>46.704000000000008</v>
      </c>
      <c r="H618" s="255">
        <v>0.12</v>
      </c>
      <c r="I618" s="46"/>
      <c r="J618" s="18">
        <v>7</v>
      </c>
      <c r="K618" s="46"/>
      <c r="L618" s="19">
        <f t="shared" si="64"/>
        <v>0</v>
      </c>
      <c r="M618" s="23">
        <f t="shared" si="60"/>
        <v>0</v>
      </c>
      <c r="N618" s="19">
        <f t="shared" si="61"/>
        <v>0</v>
      </c>
      <c r="O618" s="19">
        <f t="shared" si="62"/>
        <v>46.704000000000008</v>
      </c>
      <c r="P618" s="53"/>
    </row>
    <row r="619" spans="1:16" x14ac:dyDescent="0.25">
      <c r="A619" s="40">
        <v>7654</v>
      </c>
      <c r="B619" s="40" t="s">
        <v>23</v>
      </c>
      <c r="C619" s="16" t="s">
        <v>500</v>
      </c>
      <c r="D619" s="52" t="s">
        <v>1322</v>
      </c>
      <c r="E619" s="197">
        <v>36.4</v>
      </c>
      <c r="F619" s="17">
        <f t="shared" si="59"/>
        <v>1.4282911516578378</v>
      </c>
      <c r="G619" s="17">
        <f t="shared" si="63"/>
        <v>40.768000000000001</v>
      </c>
      <c r="H619" s="255">
        <v>0.12</v>
      </c>
      <c r="I619" s="46"/>
      <c r="J619" s="18">
        <v>7</v>
      </c>
      <c r="K619" s="46"/>
      <c r="L619" s="19">
        <f t="shared" si="64"/>
        <v>0</v>
      </c>
      <c r="M619" s="23">
        <f t="shared" si="60"/>
        <v>0</v>
      </c>
      <c r="N619" s="19">
        <f t="shared" si="61"/>
        <v>0</v>
      </c>
      <c r="O619" s="19">
        <f t="shared" si="62"/>
        <v>40.768000000000001</v>
      </c>
      <c r="P619" s="53"/>
    </row>
    <row r="620" spans="1:16" x14ac:dyDescent="0.25">
      <c r="A620" s="40">
        <v>7660</v>
      </c>
      <c r="B620" s="40" t="s">
        <v>23</v>
      </c>
      <c r="C620" s="16" t="s">
        <v>501</v>
      </c>
      <c r="D620" s="52" t="s">
        <v>1323</v>
      </c>
      <c r="E620" s="197">
        <v>50</v>
      </c>
      <c r="F620" s="17">
        <f t="shared" si="59"/>
        <v>1.9619383951343927</v>
      </c>
      <c r="G620" s="17">
        <f t="shared" si="63"/>
        <v>56.000000000000007</v>
      </c>
      <c r="H620" s="255">
        <v>0.12</v>
      </c>
      <c r="I620" s="46"/>
      <c r="J620" s="18">
        <v>12</v>
      </c>
      <c r="K620" s="46"/>
      <c r="L620" s="19">
        <f t="shared" si="64"/>
        <v>0</v>
      </c>
      <c r="M620" s="23">
        <f t="shared" si="60"/>
        <v>0</v>
      </c>
      <c r="N620" s="19">
        <f t="shared" si="61"/>
        <v>0</v>
      </c>
      <c r="O620" s="19">
        <f t="shared" si="62"/>
        <v>56.000000000000007</v>
      </c>
      <c r="P620" s="53"/>
    </row>
    <row r="621" spans="1:16" x14ac:dyDescent="0.25">
      <c r="A621" s="40">
        <v>7670</v>
      </c>
      <c r="B621" s="40" t="s">
        <v>23</v>
      </c>
      <c r="C621" s="16" t="s">
        <v>2172</v>
      </c>
      <c r="D621" s="52">
        <v>8594052884562</v>
      </c>
      <c r="E621" s="197">
        <v>38.4</v>
      </c>
      <c r="F621" s="17">
        <f t="shared" si="59"/>
        <v>1.5067686874632136</v>
      </c>
      <c r="G621" s="17">
        <f t="shared" si="63"/>
        <v>43.008000000000003</v>
      </c>
      <c r="H621" s="255">
        <v>0.12</v>
      </c>
      <c r="I621" s="46"/>
      <c r="J621" s="18">
        <v>10</v>
      </c>
      <c r="K621" s="46"/>
      <c r="L621" s="19">
        <f t="shared" si="64"/>
        <v>0</v>
      </c>
      <c r="M621" s="23">
        <f t="shared" si="60"/>
        <v>0</v>
      </c>
      <c r="N621" s="19">
        <f t="shared" si="61"/>
        <v>0</v>
      </c>
      <c r="O621" s="19">
        <f t="shared" si="62"/>
        <v>43.008000000000003</v>
      </c>
      <c r="P621" s="53"/>
    </row>
    <row r="622" spans="1:16" x14ac:dyDescent="0.25">
      <c r="A622" s="40">
        <v>7704</v>
      </c>
      <c r="B622" s="40" t="s">
        <v>23</v>
      </c>
      <c r="C622" s="16" t="s">
        <v>2173</v>
      </c>
      <c r="D622" s="52">
        <v>8594052884579</v>
      </c>
      <c r="E622" s="197">
        <v>55.4</v>
      </c>
      <c r="F622" s="17">
        <f t="shared" si="59"/>
        <v>2.1738277418089074</v>
      </c>
      <c r="G622" s="17">
        <f t="shared" si="63"/>
        <v>62.048000000000002</v>
      </c>
      <c r="H622" s="255">
        <v>0.12</v>
      </c>
      <c r="I622" s="46"/>
      <c r="J622" s="18">
        <v>10</v>
      </c>
      <c r="K622" s="46"/>
      <c r="L622" s="19">
        <f t="shared" si="64"/>
        <v>0</v>
      </c>
      <c r="M622" s="23">
        <f t="shared" si="60"/>
        <v>0</v>
      </c>
      <c r="N622" s="19">
        <f t="shared" si="61"/>
        <v>0</v>
      </c>
      <c r="O622" s="19">
        <f t="shared" si="62"/>
        <v>62.048000000000002</v>
      </c>
      <c r="P622" s="53"/>
    </row>
    <row r="623" spans="1:16" x14ac:dyDescent="0.25">
      <c r="A623" s="40">
        <v>7750</v>
      </c>
      <c r="B623" s="40" t="s">
        <v>23</v>
      </c>
      <c r="C623" s="16" t="s">
        <v>502</v>
      </c>
      <c r="D623" s="52" t="s">
        <v>1324</v>
      </c>
      <c r="E623" s="197">
        <v>34.1</v>
      </c>
      <c r="F623" s="17">
        <f t="shared" si="59"/>
        <v>1.3380419854816559</v>
      </c>
      <c r="G623" s="17">
        <f t="shared" si="63"/>
        <v>38.192000000000007</v>
      </c>
      <c r="H623" s="255">
        <v>0.12</v>
      </c>
      <c r="I623" s="46"/>
      <c r="J623" s="18">
        <v>6</v>
      </c>
      <c r="K623" s="46"/>
      <c r="L623" s="19">
        <f t="shared" si="64"/>
        <v>0</v>
      </c>
      <c r="M623" s="23">
        <f t="shared" si="60"/>
        <v>0</v>
      </c>
      <c r="N623" s="19">
        <f t="shared" si="61"/>
        <v>0</v>
      </c>
      <c r="O623" s="19">
        <f t="shared" si="62"/>
        <v>38.192000000000007</v>
      </c>
      <c r="P623" s="53"/>
    </row>
    <row r="624" spans="1:16" x14ac:dyDescent="0.25">
      <c r="A624" s="40">
        <v>7754</v>
      </c>
      <c r="B624" s="40" t="s">
        <v>23</v>
      </c>
      <c r="C624" s="16" t="s">
        <v>503</v>
      </c>
      <c r="D624" s="52" t="s">
        <v>1325</v>
      </c>
      <c r="E624" s="197">
        <v>42.5</v>
      </c>
      <c r="F624" s="17">
        <f t="shared" si="59"/>
        <v>1.6676476358642338</v>
      </c>
      <c r="G624" s="17">
        <f t="shared" si="63"/>
        <v>47.6</v>
      </c>
      <c r="H624" s="255">
        <v>0.12</v>
      </c>
      <c r="I624" s="46"/>
      <c r="J624" s="18">
        <v>14</v>
      </c>
      <c r="K624" s="46"/>
      <c r="L624" s="19">
        <f t="shared" si="64"/>
        <v>0</v>
      </c>
      <c r="M624" s="23">
        <f t="shared" si="60"/>
        <v>0</v>
      </c>
      <c r="N624" s="19">
        <f t="shared" si="61"/>
        <v>0</v>
      </c>
      <c r="O624" s="19">
        <f t="shared" si="62"/>
        <v>47.6</v>
      </c>
      <c r="P624" s="53"/>
    </row>
    <row r="625" spans="1:16" x14ac:dyDescent="0.25">
      <c r="A625" s="40">
        <v>7756</v>
      </c>
      <c r="B625" s="40" t="s">
        <v>23</v>
      </c>
      <c r="C625" s="16" t="s">
        <v>1997</v>
      </c>
      <c r="D625" s="52">
        <v>8594052883428</v>
      </c>
      <c r="E625" s="197">
        <v>197.6</v>
      </c>
      <c r="F625" s="17">
        <f t="shared" si="59"/>
        <v>7.7535805375711204</v>
      </c>
      <c r="G625" s="17">
        <f t="shared" si="63"/>
        <v>221.31200000000001</v>
      </c>
      <c r="H625" s="255">
        <v>0.12</v>
      </c>
      <c r="I625" s="46"/>
      <c r="J625" s="18">
        <v>1</v>
      </c>
      <c r="K625" s="46"/>
      <c r="L625" s="19">
        <f t="shared" si="64"/>
        <v>0</v>
      </c>
      <c r="M625" s="23">
        <f t="shared" si="60"/>
        <v>0</v>
      </c>
      <c r="N625" s="19">
        <f t="shared" si="61"/>
        <v>0</v>
      </c>
      <c r="O625" s="19">
        <f t="shared" si="62"/>
        <v>221.31200000000001</v>
      </c>
      <c r="P625" s="53"/>
    </row>
    <row r="626" spans="1:16" x14ac:dyDescent="0.25">
      <c r="A626" s="40">
        <v>7760</v>
      </c>
      <c r="B626" s="40" t="s">
        <v>23</v>
      </c>
      <c r="C626" s="16" t="s">
        <v>504</v>
      </c>
      <c r="D626" s="52" t="s">
        <v>1326</v>
      </c>
      <c r="E626" s="197">
        <v>43.1</v>
      </c>
      <c r="F626" s="17">
        <f t="shared" si="59"/>
        <v>1.6911908966058466</v>
      </c>
      <c r="G626" s="17">
        <f t="shared" si="63"/>
        <v>48.272000000000006</v>
      </c>
      <c r="H626" s="255">
        <v>0.12</v>
      </c>
      <c r="I626" s="46"/>
      <c r="J626" s="18">
        <v>14</v>
      </c>
      <c r="K626" s="46"/>
      <c r="L626" s="19">
        <f t="shared" si="64"/>
        <v>0</v>
      </c>
      <c r="M626" s="23">
        <f t="shared" si="60"/>
        <v>0</v>
      </c>
      <c r="N626" s="19">
        <f t="shared" si="61"/>
        <v>0</v>
      </c>
      <c r="O626" s="19">
        <f t="shared" si="62"/>
        <v>48.272000000000006</v>
      </c>
      <c r="P626" s="53"/>
    </row>
    <row r="627" spans="1:16" x14ac:dyDescent="0.25">
      <c r="A627" s="40">
        <v>7762</v>
      </c>
      <c r="B627" s="40" t="s">
        <v>23</v>
      </c>
      <c r="C627" s="16" t="s">
        <v>1998</v>
      </c>
      <c r="D627" s="52">
        <v>8594052883435</v>
      </c>
      <c r="E627" s="197">
        <v>200.5</v>
      </c>
      <c r="F627" s="17">
        <f t="shared" si="59"/>
        <v>7.867372964488915</v>
      </c>
      <c r="G627" s="17">
        <f t="shared" si="63"/>
        <v>224.56000000000003</v>
      </c>
      <c r="H627" s="255">
        <v>0.12</v>
      </c>
      <c r="I627" s="46"/>
      <c r="J627" s="18">
        <v>1</v>
      </c>
      <c r="K627" s="46"/>
      <c r="L627" s="19">
        <f t="shared" si="64"/>
        <v>0</v>
      </c>
      <c r="M627" s="23">
        <f t="shared" si="60"/>
        <v>0</v>
      </c>
      <c r="N627" s="19">
        <f t="shared" si="61"/>
        <v>0</v>
      </c>
      <c r="O627" s="19">
        <f t="shared" si="62"/>
        <v>224.56000000000003</v>
      </c>
      <c r="P627" s="53"/>
    </row>
    <row r="628" spans="1:16" x14ac:dyDescent="0.25">
      <c r="A628" s="40">
        <v>7764</v>
      </c>
      <c r="B628" s="40" t="s">
        <v>23</v>
      </c>
      <c r="C628" s="16" t="s">
        <v>2023</v>
      </c>
      <c r="D628" s="52">
        <v>8594052884456</v>
      </c>
      <c r="E628" s="197">
        <v>26</v>
      </c>
      <c r="F628" s="17">
        <f t="shared" si="59"/>
        <v>1.0202079654698843</v>
      </c>
      <c r="G628" s="17">
        <f t="shared" si="63"/>
        <v>29.120000000000005</v>
      </c>
      <c r="H628" s="255">
        <v>0.12</v>
      </c>
      <c r="I628" s="46"/>
      <c r="J628" s="18">
        <v>16</v>
      </c>
      <c r="K628" s="46"/>
      <c r="L628" s="19">
        <f t="shared" si="64"/>
        <v>0</v>
      </c>
      <c r="M628" s="23">
        <f t="shared" si="60"/>
        <v>0</v>
      </c>
      <c r="N628" s="19">
        <f t="shared" si="61"/>
        <v>0</v>
      </c>
      <c r="O628" s="19">
        <f t="shared" si="62"/>
        <v>29.120000000000005</v>
      </c>
      <c r="P628" s="53"/>
    </row>
    <row r="629" spans="1:16" x14ac:dyDescent="0.25">
      <c r="A629" s="40">
        <v>8001</v>
      </c>
      <c r="B629" s="40" t="s">
        <v>23</v>
      </c>
      <c r="C629" s="16" t="s">
        <v>505</v>
      </c>
      <c r="D629" s="52" t="s">
        <v>1327</v>
      </c>
      <c r="E629" s="197">
        <v>47</v>
      </c>
      <c r="F629" s="17">
        <f t="shared" si="59"/>
        <v>1.8442220914263292</v>
      </c>
      <c r="G629" s="17">
        <f t="shared" si="63"/>
        <v>52.640000000000008</v>
      </c>
      <c r="H629" s="255">
        <v>0.12</v>
      </c>
      <c r="I629" s="46"/>
      <c r="J629" s="18">
        <v>15</v>
      </c>
      <c r="K629" s="46"/>
      <c r="L629" s="19">
        <f t="shared" si="64"/>
        <v>0</v>
      </c>
      <c r="M629" s="23">
        <f t="shared" si="60"/>
        <v>0</v>
      </c>
      <c r="N629" s="19">
        <f t="shared" si="61"/>
        <v>0</v>
      </c>
      <c r="O629" s="19">
        <f t="shared" si="62"/>
        <v>52.640000000000008</v>
      </c>
      <c r="P629" s="53"/>
    </row>
    <row r="630" spans="1:16" x14ac:dyDescent="0.25">
      <c r="A630" s="40">
        <v>8011</v>
      </c>
      <c r="B630" s="40" t="s">
        <v>23</v>
      </c>
      <c r="C630" s="16" t="s">
        <v>506</v>
      </c>
      <c r="D630" s="52" t="s">
        <v>1328</v>
      </c>
      <c r="E630" s="197">
        <v>68.400000000000006</v>
      </c>
      <c r="F630" s="17">
        <f t="shared" si="59"/>
        <v>2.6839317245438497</v>
      </c>
      <c r="G630" s="17">
        <f t="shared" si="63"/>
        <v>76.608000000000018</v>
      </c>
      <c r="H630" s="255">
        <v>0.12</v>
      </c>
      <c r="I630" s="46"/>
      <c r="J630" s="18">
        <v>15</v>
      </c>
      <c r="K630" s="46"/>
      <c r="L630" s="19">
        <f t="shared" si="64"/>
        <v>0</v>
      </c>
      <c r="M630" s="23">
        <f t="shared" si="60"/>
        <v>0</v>
      </c>
      <c r="N630" s="19">
        <f t="shared" si="61"/>
        <v>0</v>
      </c>
      <c r="O630" s="19">
        <f t="shared" si="62"/>
        <v>76.608000000000018</v>
      </c>
      <c r="P630" s="53"/>
    </row>
    <row r="631" spans="1:16" x14ac:dyDescent="0.25">
      <c r="A631" s="40">
        <v>8021</v>
      </c>
      <c r="B631" s="40" t="s">
        <v>23</v>
      </c>
      <c r="C631" s="16" t="s">
        <v>507</v>
      </c>
      <c r="D631" s="52" t="s">
        <v>1329</v>
      </c>
      <c r="E631" s="197">
        <v>52.2</v>
      </c>
      <c r="F631" s="17">
        <f t="shared" si="59"/>
        <v>2.0482636845203062</v>
      </c>
      <c r="G631" s="17">
        <f t="shared" si="63"/>
        <v>58.464000000000006</v>
      </c>
      <c r="H631" s="255">
        <v>0.12</v>
      </c>
      <c r="I631" s="46"/>
      <c r="J631" s="18">
        <v>15</v>
      </c>
      <c r="K631" s="46"/>
      <c r="L631" s="19">
        <f t="shared" si="64"/>
        <v>0</v>
      </c>
      <c r="M631" s="23">
        <f t="shared" si="60"/>
        <v>0</v>
      </c>
      <c r="N631" s="19">
        <f t="shared" si="61"/>
        <v>0</v>
      </c>
      <c r="O631" s="19">
        <f t="shared" si="62"/>
        <v>58.464000000000006</v>
      </c>
      <c r="P631" s="53"/>
    </row>
    <row r="632" spans="1:16" x14ac:dyDescent="0.25">
      <c r="A632" s="40">
        <v>8025</v>
      </c>
      <c r="B632" s="40" t="s">
        <v>23</v>
      </c>
      <c r="C632" s="16" t="s">
        <v>508</v>
      </c>
      <c r="D632" s="52" t="s">
        <v>1330</v>
      </c>
      <c r="E632" s="17">
        <v>39.299999999999997</v>
      </c>
      <c r="F632" s="17">
        <f t="shared" si="59"/>
        <v>1.5420835785756326</v>
      </c>
      <c r="G632" s="17">
        <f t="shared" si="63"/>
        <v>44.015999999999998</v>
      </c>
      <c r="H632" s="255">
        <v>0.12</v>
      </c>
      <c r="I632" s="46"/>
      <c r="J632" s="18">
        <v>15</v>
      </c>
      <c r="K632" s="46"/>
      <c r="L632" s="19">
        <f t="shared" si="64"/>
        <v>0</v>
      </c>
      <c r="M632" s="23">
        <f t="shared" si="60"/>
        <v>0</v>
      </c>
      <c r="N632" s="19">
        <f t="shared" si="61"/>
        <v>0</v>
      </c>
      <c r="O632" s="19">
        <f t="shared" si="62"/>
        <v>44.015999999999998</v>
      </c>
      <c r="P632" s="53"/>
    </row>
    <row r="633" spans="1:16" x14ac:dyDescent="0.25">
      <c r="A633" s="40">
        <v>8028</v>
      </c>
      <c r="B633" s="40" t="s">
        <v>23</v>
      </c>
      <c r="C633" s="16" t="s">
        <v>509</v>
      </c>
      <c r="D633" s="52" t="s">
        <v>1331</v>
      </c>
      <c r="E633" s="197">
        <v>41.9</v>
      </c>
      <c r="F633" s="17">
        <f t="shared" si="59"/>
        <v>1.6441043751226212</v>
      </c>
      <c r="G633" s="17">
        <f t="shared" si="63"/>
        <v>46.928000000000004</v>
      </c>
      <c r="H633" s="255">
        <v>0.12</v>
      </c>
      <c r="I633" s="46"/>
      <c r="J633" s="18">
        <v>15</v>
      </c>
      <c r="K633" s="46"/>
      <c r="L633" s="19">
        <f t="shared" si="64"/>
        <v>0</v>
      </c>
      <c r="M633" s="23">
        <f t="shared" si="60"/>
        <v>0</v>
      </c>
      <c r="N633" s="19">
        <f t="shared" si="61"/>
        <v>0</v>
      </c>
      <c r="O633" s="19">
        <f t="shared" si="62"/>
        <v>46.928000000000004</v>
      </c>
      <c r="P633" s="53"/>
    </row>
    <row r="634" spans="1:16" x14ac:dyDescent="0.25">
      <c r="A634" s="40">
        <v>8101</v>
      </c>
      <c r="B634" s="40" t="s">
        <v>23</v>
      </c>
      <c r="C634" s="16" t="s">
        <v>510</v>
      </c>
      <c r="D634" s="52" t="s">
        <v>1332</v>
      </c>
      <c r="E634" s="197">
        <v>55.2</v>
      </c>
      <c r="F634" s="17">
        <f t="shared" si="59"/>
        <v>2.1659799882283699</v>
      </c>
      <c r="G634" s="17">
        <f t="shared" si="63"/>
        <v>61.824000000000012</v>
      </c>
      <c r="H634" s="255">
        <v>0.12</v>
      </c>
      <c r="I634" s="46"/>
      <c r="J634" s="18">
        <v>15</v>
      </c>
      <c r="K634" s="46"/>
      <c r="L634" s="19">
        <f t="shared" si="64"/>
        <v>0</v>
      </c>
      <c r="M634" s="23">
        <f t="shared" si="60"/>
        <v>0</v>
      </c>
      <c r="N634" s="19">
        <f t="shared" si="61"/>
        <v>0</v>
      </c>
      <c r="O634" s="19">
        <f t="shared" si="62"/>
        <v>61.824000000000012</v>
      </c>
      <c r="P634" s="53"/>
    </row>
    <row r="635" spans="1:16" x14ac:dyDescent="0.25">
      <c r="A635" s="40">
        <v>8103</v>
      </c>
      <c r="B635" s="40" t="s">
        <v>23</v>
      </c>
      <c r="C635" s="16" t="s">
        <v>511</v>
      </c>
      <c r="D635" s="52" t="s">
        <v>1333</v>
      </c>
      <c r="E635" s="197">
        <v>52</v>
      </c>
      <c r="F635" s="17">
        <f t="shared" si="59"/>
        <v>2.0404159309397687</v>
      </c>
      <c r="G635" s="17">
        <f t="shared" si="63"/>
        <v>58.240000000000009</v>
      </c>
      <c r="H635" s="255">
        <v>0.12</v>
      </c>
      <c r="I635" s="46"/>
      <c r="J635" s="18">
        <v>6</v>
      </c>
      <c r="K635" s="46"/>
      <c r="L635" s="19">
        <f t="shared" si="64"/>
        <v>0</v>
      </c>
      <c r="M635" s="23">
        <f t="shared" si="60"/>
        <v>0</v>
      </c>
      <c r="N635" s="19">
        <f t="shared" si="61"/>
        <v>0</v>
      </c>
      <c r="O635" s="19">
        <f t="shared" si="62"/>
        <v>58.240000000000009</v>
      </c>
      <c r="P635" s="53"/>
    </row>
    <row r="636" spans="1:16" x14ac:dyDescent="0.25">
      <c r="A636" s="40">
        <v>8200</v>
      </c>
      <c r="B636" s="40" t="s">
        <v>23</v>
      </c>
      <c r="C636" s="16" t="s">
        <v>512</v>
      </c>
      <c r="D636" s="52" t="s">
        <v>1334</v>
      </c>
      <c r="E636" s="197">
        <v>33.700000000000003</v>
      </c>
      <c r="F636" s="17">
        <f t="shared" si="59"/>
        <v>1.3223464783205809</v>
      </c>
      <c r="G636" s="17">
        <f t="shared" si="63"/>
        <v>37.744000000000007</v>
      </c>
      <c r="H636" s="255">
        <v>0.12</v>
      </c>
      <c r="I636" s="46"/>
      <c r="J636" s="18">
        <v>15</v>
      </c>
      <c r="K636" s="46"/>
      <c r="L636" s="19">
        <f t="shared" si="64"/>
        <v>0</v>
      </c>
      <c r="M636" s="23">
        <f t="shared" si="60"/>
        <v>0</v>
      </c>
      <c r="N636" s="19">
        <f t="shared" si="61"/>
        <v>0</v>
      </c>
      <c r="O636" s="19">
        <f t="shared" si="62"/>
        <v>37.744000000000007</v>
      </c>
      <c r="P636" s="53"/>
    </row>
    <row r="637" spans="1:16" x14ac:dyDescent="0.25">
      <c r="A637" s="40">
        <v>8202</v>
      </c>
      <c r="B637" s="40" t="s">
        <v>23</v>
      </c>
      <c r="C637" s="16" t="s">
        <v>513</v>
      </c>
      <c r="D637" s="52" t="s">
        <v>1335</v>
      </c>
      <c r="E637" s="197">
        <v>26.4</v>
      </c>
      <c r="F637" s="17">
        <f t="shared" si="59"/>
        <v>1.0359034726309593</v>
      </c>
      <c r="G637" s="17">
        <f t="shared" si="63"/>
        <v>29.568000000000001</v>
      </c>
      <c r="H637" s="255">
        <v>0.12</v>
      </c>
      <c r="I637" s="46"/>
      <c r="J637" s="18">
        <v>15</v>
      </c>
      <c r="K637" s="46"/>
      <c r="L637" s="19">
        <f t="shared" si="64"/>
        <v>0</v>
      </c>
      <c r="M637" s="23">
        <f t="shared" si="60"/>
        <v>0</v>
      </c>
      <c r="N637" s="19">
        <f t="shared" si="61"/>
        <v>0</v>
      </c>
      <c r="O637" s="19">
        <f t="shared" si="62"/>
        <v>29.568000000000001</v>
      </c>
      <c r="P637" s="53"/>
    </row>
    <row r="638" spans="1:16" x14ac:dyDescent="0.25">
      <c r="A638" s="40">
        <v>8208</v>
      </c>
      <c r="B638" s="40" t="s">
        <v>23</v>
      </c>
      <c r="C638" s="16" t="s">
        <v>2174</v>
      </c>
      <c r="D638" s="52">
        <v>8594052884609</v>
      </c>
      <c r="E638" s="197">
        <v>24</v>
      </c>
      <c r="F638" s="17">
        <f t="shared" si="59"/>
        <v>0.94173042966450859</v>
      </c>
      <c r="G638" s="17">
        <f t="shared" si="63"/>
        <v>26.880000000000003</v>
      </c>
      <c r="H638" s="255">
        <v>0.12</v>
      </c>
      <c r="I638" s="46"/>
      <c r="J638" s="18">
        <v>20</v>
      </c>
      <c r="K638" s="46"/>
      <c r="L638" s="19">
        <f t="shared" si="64"/>
        <v>0</v>
      </c>
      <c r="M638" s="23">
        <f t="shared" si="60"/>
        <v>0</v>
      </c>
      <c r="N638" s="19">
        <f t="shared" si="61"/>
        <v>0</v>
      </c>
      <c r="O638" s="19">
        <f t="shared" si="62"/>
        <v>26.880000000000003</v>
      </c>
      <c r="P638" s="53"/>
    </row>
    <row r="639" spans="1:16" x14ac:dyDescent="0.25">
      <c r="A639" s="40">
        <v>8220</v>
      </c>
      <c r="B639" s="40" t="s">
        <v>23</v>
      </c>
      <c r="C639" s="16" t="s">
        <v>2080</v>
      </c>
      <c r="D639" s="52" t="s">
        <v>1336</v>
      </c>
      <c r="E639" s="197">
        <v>33.700000000000003</v>
      </c>
      <c r="F639" s="17">
        <f t="shared" si="59"/>
        <v>1.3223464783205809</v>
      </c>
      <c r="G639" s="17">
        <f t="shared" si="63"/>
        <v>37.744000000000007</v>
      </c>
      <c r="H639" s="255">
        <v>0.12</v>
      </c>
      <c r="I639" s="46"/>
      <c r="J639" s="18">
        <v>15</v>
      </c>
      <c r="K639" s="46"/>
      <c r="L639" s="19">
        <f t="shared" si="64"/>
        <v>0</v>
      </c>
      <c r="M639" s="23">
        <f t="shared" si="60"/>
        <v>0</v>
      </c>
      <c r="N639" s="19">
        <f t="shared" si="61"/>
        <v>0</v>
      </c>
      <c r="O639" s="19">
        <f t="shared" si="62"/>
        <v>37.744000000000007</v>
      </c>
      <c r="P639" s="53"/>
    </row>
    <row r="640" spans="1:16" x14ac:dyDescent="0.25">
      <c r="A640" s="40">
        <v>8230</v>
      </c>
      <c r="B640" s="40" t="s">
        <v>23</v>
      </c>
      <c r="C640" s="16" t="s">
        <v>514</v>
      </c>
      <c r="D640" s="235" t="s">
        <v>1337</v>
      </c>
      <c r="E640" s="197">
        <v>38</v>
      </c>
      <c r="F640" s="17">
        <f t="shared" si="59"/>
        <v>1.4910731803021386</v>
      </c>
      <c r="G640" s="17">
        <f t="shared" si="63"/>
        <v>42.56</v>
      </c>
      <c r="H640" s="255">
        <v>0.12</v>
      </c>
      <c r="I640" s="46"/>
      <c r="J640" s="18">
        <v>12</v>
      </c>
      <c r="K640" s="46"/>
      <c r="L640" s="19">
        <f t="shared" si="64"/>
        <v>0</v>
      </c>
      <c r="M640" s="23">
        <f t="shared" si="60"/>
        <v>0</v>
      </c>
      <c r="N640" s="19">
        <f t="shared" si="61"/>
        <v>0</v>
      </c>
      <c r="O640" s="19">
        <f t="shared" si="62"/>
        <v>42.56</v>
      </c>
      <c r="P640" s="53"/>
    </row>
    <row r="641" spans="1:16" x14ac:dyDescent="0.25">
      <c r="A641" s="40">
        <v>8340</v>
      </c>
      <c r="B641" s="40" t="s">
        <v>23</v>
      </c>
      <c r="C641" s="16" t="s">
        <v>515</v>
      </c>
      <c r="D641" s="52" t="s">
        <v>1338</v>
      </c>
      <c r="E641" s="197">
        <v>32.200000000000003</v>
      </c>
      <c r="F641" s="17">
        <f t="shared" si="59"/>
        <v>1.2634883264665491</v>
      </c>
      <c r="G641" s="17">
        <f t="shared" si="63"/>
        <v>36.064000000000007</v>
      </c>
      <c r="H641" s="255">
        <v>0.12</v>
      </c>
      <c r="I641" s="46"/>
      <c r="J641" s="18">
        <v>8</v>
      </c>
      <c r="K641" s="46"/>
      <c r="L641" s="19">
        <f t="shared" si="64"/>
        <v>0</v>
      </c>
      <c r="M641" s="23">
        <f t="shared" si="60"/>
        <v>0</v>
      </c>
      <c r="N641" s="19">
        <f t="shared" si="61"/>
        <v>0</v>
      </c>
      <c r="O641" s="19">
        <f t="shared" si="62"/>
        <v>36.064000000000007</v>
      </c>
      <c r="P641" s="53"/>
    </row>
    <row r="642" spans="1:16" x14ac:dyDescent="0.25">
      <c r="A642" s="40">
        <v>8390</v>
      </c>
      <c r="B642" s="40" t="s">
        <v>23</v>
      </c>
      <c r="C642" s="16" t="s">
        <v>516</v>
      </c>
      <c r="D642" s="52" t="s">
        <v>1339</v>
      </c>
      <c r="E642" s="197">
        <v>32.5</v>
      </c>
      <c r="F642" s="17">
        <f t="shared" si="59"/>
        <v>1.2752599568373553</v>
      </c>
      <c r="G642" s="17">
        <f t="shared" si="63"/>
        <v>36.400000000000006</v>
      </c>
      <c r="H642" s="255">
        <v>0.12</v>
      </c>
      <c r="I642" s="46"/>
      <c r="J642" s="18">
        <v>12</v>
      </c>
      <c r="K642" s="46"/>
      <c r="L642" s="19">
        <f t="shared" si="64"/>
        <v>0</v>
      </c>
      <c r="M642" s="23">
        <f t="shared" si="60"/>
        <v>0</v>
      </c>
      <c r="N642" s="19">
        <f t="shared" si="61"/>
        <v>0</v>
      </c>
      <c r="O642" s="19">
        <f t="shared" si="62"/>
        <v>36.400000000000006</v>
      </c>
      <c r="P642" s="53"/>
    </row>
    <row r="643" spans="1:16" x14ac:dyDescent="0.25">
      <c r="A643" s="40">
        <v>8400</v>
      </c>
      <c r="B643" s="40" t="s">
        <v>23</v>
      </c>
      <c r="C643" s="16" t="s">
        <v>517</v>
      </c>
      <c r="D643" s="52" t="s">
        <v>1340</v>
      </c>
      <c r="E643" s="197">
        <v>38.4</v>
      </c>
      <c r="F643" s="17">
        <f t="shared" ref="F643:F707" si="65">E643/$E$3</f>
        <v>1.5067686874632136</v>
      </c>
      <c r="G643" s="17">
        <f t="shared" si="63"/>
        <v>43.008000000000003</v>
      </c>
      <c r="H643" s="255">
        <v>0.12</v>
      </c>
      <c r="I643" s="46"/>
      <c r="J643" s="18">
        <v>10</v>
      </c>
      <c r="K643" s="46"/>
      <c r="L643" s="19">
        <f t="shared" si="64"/>
        <v>0</v>
      </c>
      <c r="M643" s="23">
        <f t="shared" ref="M643:M707" si="66">L643/$E$3</f>
        <v>0</v>
      </c>
      <c r="N643" s="19">
        <f t="shared" ref="N643:N707" si="67">PRODUCT(G643,SUM(I643,PRODUCT(ABS(K643),J643)))</f>
        <v>0</v>
      </c>
      <c r="O643" s="19">
        <f t="shared" ref="O643:O707" si="68">PRODUCT(G643,(1+$P$6/100))</f>
        <v>43.008000000000003</v>
      </c>
      <c r="P643" s="53"/>
    </row>
    <row r="644" spans="1:16" x14ac:dyDescent="0.25">
      <c r="A644" s="40">
        <v>8420</v>
      </c>
      <c r="B644" s="40" t="s">
        <v>23</v>
      </c>
      <c r="C644" s="16" t="s">
        <v>518</v>
      </c>
      <c r="D644" s="52" t="s">
        <v>1341</v>
      </c>
      <c r="E644" s="197">
        <v>13.8</v>
      </c>
      <c r="F644" s="17">
        <f t="shared" si="65"/>
        <v>0.54149499705709248</v>
      </c>
      <c r="G644" s="17">
        <f t="shared" si="63"/>
        <v>15.456000000000003</v>
      </c>
      <c r="H644" s="255">
        <v>0.12</v>
      </c>
      <c r="I644" s="46"/>
      <c r="J644" s="18">
        <v>12</v>
      </c>
      <c r="K644" s="46"/>
      <c r="L644" s="19">
        <f t="shared" si="64"/>
        <v>0</v>
      </c>
      <c r="M644" s="23">
        <f t="shared" si="66"/>
        <v>0</v>
      </c>
      <c r="N644" s="19">
        <f t="shared" si="67"/>
        <v>0</v>
      </c>
      <c r="O644" s="19">
        <f t="shared" si="68"/>
        <v>15.456000000000003</v>
      </c>
      <c r="P644" s="53"/>
    </row>
    <row r="645" spans="1:16" x14ac:dyDescent="0.25">
      <c r="A645" s="40">
        <v>8480</v>
      </c>
      <c r="B645" s="40" t="s">
        <v>23</v>
      </c>
      <c r="C645" s="16" t="s">
        <v>519</v>
      </c>
      <c r="D645" s="52" t="s">
        <v>1342</v>
      </c>
      <c r="E645" s="197">
        <v>36.1</v>
      </c>
      <c r="F645" s="17">
        <f t="shared" si="65"/>
        <v>1.4165195212870316</v>
      </c>
      <c r="G645" s="17">
        <f t="shared" si="63"/>
        <v>40.432000000000002</v>
      </c>
      <c r="H645" s="255">
        <v>0.12</v>
      </c>
      <c r="I645" s="46"/>
      <c r="J645" s="18">
        <v>10</v>
      </c>
      <c r="K645" s="46"/>
      <c r="L645" s="19">
        <f t="shared" si="64"/>
        <v>0</v>
      </c>
      <c r="M645" s="23">
        <f t="shared" si="66"/>
        <v>0</v>
      </c>
      <c r="N645" s="19">
        <f t="shared" si="67"/>
        <v>0</v>
      </c>
      <c r="O645" s="19">
        <f t="shared" si="68"/>
        <v>40.432000000000002</v>
      </c>
      <c r="P645" s="53"/>
    </row>
    <row r="646" spans="1:16" x14ac:dyDescent="0.25">
      <c r="A646" s="40">
        <v>8482</v>
      </c>
      <c r="B646" s="40" t="s">
        <v>23</v>
      </c>
      <c r="C646" s="16" t="s">
        <v>520</v>
      </c>
      <c r="D646" s="52" t="s">
        <v>1343</v>
      </c>
      <c r="E646" s="197">
        <v>36.1</v>
      </c>
      <c r="F646" s="17">
        <f t="shared" si="65"/>
        <v>1.4165195212870316</v>
      </c>
      <c r="G646" s="17">
        <f t="shared" si="63"/>
        <v>40.432000000000002</v>
      </c>
      <c r="H646" s="255">
        <v>0.12</v>
      </c>
      <c r="I646" s="46"/>
      <c r="J646" s="18">
        <v>10</v>
      </c>
      <c r="K646" s="46"/>
      <c r="L646" s="19">
        <f t="shared" si="64"/>
        <v>0</v>
      </c>
      <c r="M646" s="23">
        <f t="shared" si="66"/>
        <v>0</v>
      </c>
      <c r="N646" s="19">
        <f t="shared" si="67"/>
        <v>0</v>
      </c>
      <c r="O646" s="19">
        <f t="shared" si="68"/>
        <v>40.432000000000002</v>
      </c>
      <c r="P646" s="53"/>
    </row>
    <row r="647" spans="1:16" x14ac:dyDescent="0.25">
      <c r="A647" s="40">
        <v>8500</v>
      </c>
      <c r="B647" s="40" t="s">
        <v>23</v>
      </c>
      <c r="C647" s="16" t="s">
        <v>521</v>
      </c>
      <c r="D647" s="52" t="s">
        <v>1344</v>
      </c>
      <c r="E647" s="197">
        <v>32.299999999999997</v>
      </c>
      <c r="F647" s="17">
        <f t="shared" si="65"/>
        <v>1.2674122032568176</v>
      </c>
      <c r="G647" s="17">
        <f t="shared" si="63"/>
        <v>36.176000000000002</v>
      </c>
      <c r="H647" s="255">
        <v>0.12</v>
      </c>
      <c r="I647" s="46"/>
      <c r="J647" s="18">
        <v>12</v>
      </c>
      <c r="K647" s="46"/>
      <c r="L647" s="19">
        <f t="shared" si="64"/>
        <v>0</v>
      </c>
      <c r="M647" s="23">
        <f t="shared" si="66"/>
        <v>0</v>
      </c>
      <c r="N647" s="19">
        <f t="shared" si="67"/>
        <v>0</v>
      </c>
      <c r="O647" s="19">
        <f t="shared" si="68"/>
        <v>36.176000000000002</v>
      </c>
      <c r="P647" s="53"/>
    </row>
    <row r="648" spans="1:16" x14ac:dyDescent="0.25">
      <c r="A648" s="40">
        <v>8506</v>
      </c>
      <c r="B648" s="40" t="s">
        <v>23</v>
      </c>
      <c r="C648" s="16" t="s">
        <v>522</v>
      </c>
      <c r="D648" s="52" t="s">
        <v>1345</v>
      </c>
      <c r="E648" s="197">
        <v>35.4</v>
      </c>
      <c r="F648" s="17">
        <f t="shared" si="65"/>
        <v>1.3890523837551501</v>
      </c>
      <c r="G648" s="17">
        <f t="shared" si="63"/>
        <v>39.648000000000003</v>
      </c>
      <c r="H648" s="255">
        <v>0.12</v>
      </c>
      <c r="I648" s="46"/>
      <c r="J648" s="18">
        <v>12</v>
      </c>
      <c r="K648" s="46"/>
      <c r="L648" s="19">
        <f t="shared" si="64"/>
        <v>0</v>
      </c>
      <c r="M648" s="23">
        <f t="shared" si="66"/>
        <v>0</v>
      </c>
      <c r="N648" s="19">
        <f t="shared" si="67"/>
        <v>0</v>
      </c>
      <c r="O648" s="19">
        <f t="shared" si="68"/>
        <v>39.648000000000003</v>
      </c>
      <c r="P648" s="53"/>
    </row>
    <row r="649" spans="1:16" x14ac:dyDescent="0.25">
      <c r="A649" s="40">
        <v>8510</v>
      </c>
      <c r="B649" s="40" t="s">
        <v>23</v>
      </c>
      <c r="C649" s="16" t="s">
        <v>523</v>
      </c>
      <c r="D649" s="52" t="s">
        <v>1346</v>
      </c>
      <c r="E649" s="197">
        <v>32.299999999999997</v>
      </c>
      <c r="F649" s="17">
        <f t="shared" si="65"/>
        <v>1.2674122032568176</v>
      </c>
      <c r="G649" s="17">
        <f t="shared" si="63"/>
        <v>36.176000000000002</v>
      </c>
      <c r="H649" s="255">
        <v>0.12</v>
      </c>
      <c r="I649" s="46"/>
      <c r="J649" s="18">
        <v>12</v>
      </c>
      <c r="K649" s="46"/>
      <c r="L649" s="19">
        <f t="shared" si="64"/>
        <v>0</v>
      </c>
      <c r="M649" s="23">
        <f t="shared" si="66"/>
        <v>0</v>
      </c>
      <c r="N649" s="19">
        <f t="shared" si="67"/>
        <v>0</v>
      </c>
      <c r="O649" s="19">
        <f t="shared" si="68"/>
        <v>36.176000000000002</v>
      </c>
      <c r="P649" s="53"/>
    </row>
    <row r="650" spans="1:16" x14ac:dyDescent="0.25">
      <c r="A650" s="40">
        <v>8520</v>
      </c>
      <c r="B650" s="40" t="s">
        <v>23</v>
      </c>
      <c r="C650" s="16" t="s">
        <v>524</v>
      </c>
      <c r="D650" s="52" t="s">
        <v>1347</v>
      </c>
      <c r="E650" s="197">
        <v>38.9</v>
      </c>
      <c r="F650" s="17">
        <f t="shared" si="65"/>
        <v>1.5263880714145575</v>
      </c>
      <c r="G650" s="17">
        <f t="shared" si="63"/>
        <v>43.568000000000005</v>
      </c>
      <c r="H650" s="255">
        <v>0.12</v>
      </c>
      <c r="I650" s="46"/>
      <c r="J650" s="18">
        <v>12</v>
      </c>
      <c r="K650" s="46"/>
      <c r="L650" s="19">
        <f t="shared" si="64"/>
        <v>0</v>
      </c>
      <c r="M650" s="23">
        <f t="shared" si="66"/>
        <v>0</v>
      </c>
      <c r="N650" s="19">
        <f t="shared" si="67"/>
        <v>0</v>
      </c>
      <c r="O650" s="19">
        <f t="shared" si="68"/>
        <v>43.568000000000005</v>
      </c>
      <c r="P650" s="53"/>
    </row>
    <row r="651" spans="1:16" x14ac:dyDescent="0.25">
      <c r="A651" s="40">
        <v>8600</v>
      </c>
      <c r="B651" s="40" t="s">
        <v>23</v>
      </c>
      <c r="C651" s="16" t="s">
        <v>525</v>
      </c>
      <c r="D651" s="52" t="s">
        <v>1348</v>
      </c>
      <c r="E651" s="197">
        <v>32.299999999999997</v>
      </c>
      <c r="F651" s="17">
        <f t="shared" si="65"/>
        <v>1.2674122032568176</v>
      </c>
      <c r="G651" s="17">
        <f t="shared" si="63"/>
        <v>36.176000000000002</v>
      </c>
      <c r="H651" s="255">
        <v>0.12</v>
      </c>
      <c r="I651" s="46"/>
      <c r="J651" s="18">
        <v>12</v>
      </c>
      <c r="K651" s="46"/>
      <c r="L651" s="19">
        <f t="shared" si="64"/>
        <v>0</v>
      </c>
      <c r="M651" s="23">
        <f t="shared" si="66"/>
        <v>0</v>
      </c>
      <c r="N651" s="19">
        <f t="shared" si="67"/>
        <v>0</v>
      </c>
      <c r="O651" s="19">
        <f t="shared" si="68"/>
        <v>36.176000000000002</v>
      </c>
      <c r="P651" s="53"/>
    </row>
    <row r="652" spans="1:16" x14ac:dyDescent="0.25">
      <c r="A652" s="40">
        <v>8610</v>
      </c>
      <c r="B652" s="40" t="s">
        <v>23</v>
      </c>
      <c r="C652" s="16" t="s">
        <v>526</v>
      </c>
      <c r="D652" s="52" t="s">
        <v>1349</v>
      </c>
      <c r="E652" s="197">
        <v>32.299999999999997</v>
      </c>
      <c r="F652" s="17">
        <f t="shared" si="65"/>
        <v>1.2674122032568176</v>
      </c>
      <c r="G652" s="17">
        <f t="shared" si="63"/>
        <v>36.176000000000002</v>
      </c>
      <c r="H652" s="255">
        <v>0.12</v>
      </c>
      <c r="I652" s="46"/>
      <c r="J652" s="18">
        <v>12</v>
      </c>
      <c r="K652" s="46"/>
      <c r="L652" s="19">
        <f t="shared" si="64"/>
        <v>0</v>
      </c>
      <c r="M652" s="23">
        <f t="shared" si="66"/>
        <v>0</v>
      </c>
      <c r="N652" s="19">
        <f t="shared" si="67"/>
        <v>0</v>
      </c>
      <c r="O652" s="19">
        <f t="shared" si="68"/>
        <v>36.176000000000002</v>
      </c>
      <c r="P652" s="53"/>
    </row>
    <row r="653" spans="1:16" x14ac:dyDescent="0.25">
      <c r="A653" s="40">
        <v>8614</v>
      </c>
      <c r="B653" s="40" t="s">
        <v>23</v>
      </c>
      <c r="C653" s="16" t="s">
        <v>527</v>
      </c>
      <c r="D653" s="52" t="s">
        <v>1350</v>
      </c>
      <c r="E653" s="197">
        <v>38.9</v>
      </c>
      <c r="F653" s="17">
        <f t="shared" si="65"/>
        <v>1.5263880714145575</v>
      </c>
      <c r="G653" s="17">
        <f t="shared" si="63"/>
        <v>43.568000000000005</v>
      </c>
      <c r="H653" s="255">
        <v>0.12</v>
      </c>
      <c r="I653" s="46"/>
      <c r="J653" s="18">
        <v>12</v>
      </c>
      <c r="K653" s="46"/>
      <c r="L653" s="19">
        <f t="shared" si="64"/>
        <v>0</v>
      </c>
      <c r="M653" s="23">
        <f t="shared" si="66"/>
        <v>0</v>
      </c>
      <c r="N653" s="19">
        <f t="shared" si="67"/>
        <v>0</v>
      </c>
      <c r="O653" s="19">
        <f t="shared" si="68"/>
        <v>43.568000000000005</v>
      </c>
      <c r="P653" s="53"/>
    </row>
    <row r="654" spans="1:16" x14ac:dyDescent="0.25">
      <c r="A654" s="40">
        <v>8630</v>
      </c>
      <c r="B654" s="40" t="s">
        <v>23</v>
      </c>
      <c r="C654" s="16" t="s">
        <v>2176</v>
      </c>
      <c r="D654" s="52">
        <v>4006040008545</v>
      </c>
      <c r="E654" s="197">
        <v>49</v>
      </c>
      <c r="F654" s="17">
        <f t="shared" si="65"/>
        <v>1.922699627231705</v>
      </c>
      <c r="G654" s="17">
        <f t="shared" si="63"/>
        <v>54.88</v>
      </c>
      <c r="H654" s="255">
        <v>0.12</v>
      </c>
      <c r="I654" s="46"/>
      <c r="J654" s="18">
        <v>12</v>
      </c>
      <c r="K654" s="46"/>
      <c r="L654" s="19">
        <f t="shared" si="64"/>
        <v>0</v>
      </c>
      <c r="M654" s="23">
        <f t="shared" si="66"/>
        <v>0</v>
      </c>
      <c r="N654" s="19">
        <f t="shared" si="67"/>
        <v>0</v>
      </c>
      <c r="O654" s="19">
        <f t="shared" si="68"/>
        <v>54.88</v>
      </c>
      <c r="P654" s="53"/>
    </row>
    <row r="655" spans="1:16" x14ac:dyDescent="0.25">
      <c r="A655" s="40">
        <v>8700</v>
      </c>
      <c r="B655" s="40" t="s">
        <v>23</v>
      </c>
      <c r="C655" s="16" t="s">
        <v>528</v>
      </c>
      <c r="D655" s="52" t="s">
        <v>1351</v>
      </c>
      <c r="E655" s="197">
        <v>43.5</v>
      </c>
      <c r="F655" s="17">
        <f t="shared" si="65"/>
        <v>1.7068864037669218</v>
      </c>
      <c r="G655" s="17">
        <f t="shared" si="63"/>
        <v>48.720000000000006</v>
      </c>
      <c r="H655" s="255">
        <v>0.12</v>
      </c>
      <c r="I655" s="46"/>
      <c r="J655" s="18">
        <v>12</v>
      </c>
      <c r="K655" s="46"/>
      <c r="L655" s="19">
        <f t="shared" si="64"/>
        <v>0</v>
      </c>
      <c r="M655" s="23">
        <f t="shared" si="66"/>
        <v>0</v>
      </c>
      <c r="N655" s="19">
        <f t="shared" si="67"/>
        <v>0</v>
      </c>
      <c r="O655" s="19">
        <f t="shared" si="68"/>
        <v>48.720000000000006</v>
      </c>
      <c r="P655" s="53"/>
    </row>
    <row r="656" spans="1:16" x14ac:dyDescent="0.25">
      <c r="A656" s="40">
        <v>8702</v>
      </c>
      <c r="B656" s="40" t="s">
        <v>23</v>
      </c>
      <c r="C656" s="16" t="s">
        <v>529</v>
      </c>
      <c r="D656" s="52" t="s">
        <v>1352</v>
      </c>
      <c r="E656" s="197">
        <v>46.6</v>
      </c>
      <c r="F656" s="17">
        <f t="shared" si="65"/>
        <v>1.8285265842652543</v>
      </c>
      <c r="G656" s="17">
        <f t="shared" si="63"/>
        <v>52.192000000000007</v>
      </c>
      <c r="H656" s="255">
        <v>0.12</v>
      </c>
      <c r="I656" s="46"/>
      <c r="J656" s="18">
        <v>12</v>
      </c>
      <c r="K656" s="46"/>
      <c r="L656" s="19">
        <f t="shared" si="64"/>
        <v>0</v>
      </c>
      <c r="M656" s="23">
        <f t="shared" si="66"/>
        <v>0</v>
      </c>
      <c r="N656" s="19">
        <f t="shared" si="67"/>
        <v>0</v>
      </c>
      <c r="O656" s="19">
        <f t="shared" si="68"/>
        <v>52.192000000000007</v>
      </c>
      <c r="P656" s="53"/>
    </row>
    <row r="657" spans="1:16" x14ac:dyDescent="0.25">
      <c r="A657" s="40">
        <v>8770</v>
      </c>
      <c r="B657" s="40" t="s">
        <v>23</v>
      </c>
      <c r="C657" s="16" t="s">
        <v>530</v>
      </c>
      <c r="D657" s="52" t="s">
        <v>1353</v>
      </c>
      <c r="E657" s="197">
        <v>48</v>
      </c>
      <c r="F657" s="17">
        <f t="shared" si="65"/>
        <v>1.8834608593290172</v>
      </c>
      <c r="G657" s="17">
        <f t="shared" ref="G657:G720" si="69">PRODUCT(E657,1.12)</f>
        <v>53.760000000000005</v>
      </c>
      <c r="H657" s="255">
        <v>0.12</v>
      </c>
      <c r="I657" s="46"/>
      <c r="J657" s="18">
        <v>12</v>
      </c>
      <c r="K657" s="46"/>
      <c r="L657" s="19">
        <f t="shared" si="64"/>
        <v>0</v>
      </c>
      <c r="M657" s="23">
        <f t="shared" si="66"/>
        <v>0</v>
      </c>
      <c r="N657" s="19">
        <f t="shared" si="67"/>
        <v>0</v>
      </c>
      <c r="O657" s="19">
        <f t="shared" si="68"/>
        <v>53.760000000000005</v>
      </c>
      <c r="P657" s="53"/>
    </row>
    <row r="658" spans="1:16" x14ac:dyDescent="0.25">
      <c r="A658" s="40">
        <v>8970</v>
      </c>
      <c r="B658" s="40" t="s">
        <v>23</v>
      </c>
      <c r="C658" s="16" t="s">
        <v>531</v>
      </c>
      <c r="D658" s="52" t="s">
        <v>1354</v>
      </c>
      <c r="E658" s="17">
        <v>22</v>
      </c>
      <c r="F658" s="17">
        <f t="shared" si="65"/>
        <v>0.86325289385913284</v>
      </c>
      <c r="G658" s="17">
        <f t="shared" si="69"/>
        <v>24.64</v>
      </c>
      <c r="H658" s="255">
        <v>0.12</v>
      </c>
      <c r="I658" s="46"/>
      <c r="J658" s="18">
        <v>12</v>
      </c>
      <c r="K658" s="46"/>
      <c r="L658" s="19">
        <f t="shared" si="64"/>
        <v>0</v>
      </c>
      <c r="M658" s="23">
        <f t="shared" si="66"/>
        <v>0</v>
      </c>
      <c r="N658" s="19">
        <f t="shared" si="67"/>
        <v>0</v>
      </c>
      <c r="O658" s="19">
        <f t="shared" si="68"/>
        <v>24.64</v>
      </c>
      <c r="P658" s="53"/>
    </row>
    <row r="659" spans="1:16" x14ac:dyDescent="0.25">
      <c r="A659" s="40">
        <v>8974</v>
      </c>
      <c r="B659" s="40" t="s">
        <v>23</v>
      </c>
      <c r="C659" s="16" t="s">
        <v>532</v>
      </c>
      <c r="D659" s="52" t="s">
        <v>1355</v>
      </c>
      <c r="E659" s="197">
        <v>22</v>
      </c>
      <c r="F659" s="17">
        <f t="shared" si="65"/>
        <v>0.86325289385913284</v>
      </c>
      <c r="G659" s="17">
        <f t="shared" si="69"/>
        <v>24.64</v>
      </c>
      <c r="H659" s="255">
        <v>0.12</v>
      </c>
      <c r="I659" s="46"/>
      <c r="J659" s="18">
        <v>12</v>
      </c>
      <c r="K659" s="46"/>
      <c r="L659" s="19">
        <f t="shared" si="64"/>
        <v>0</v>
      </c>
      <c r="M659" s="23">
        <f t="shared" si="66"/>
        <v>0</v>
      </c>
      <c r="N659" s="19">
        <f t="shared" si="67"/>
        <v>0</v>
      </c>
      <c r="O659" s="19">
        <f t="shared" si="68"/>
        <v>24.64</v>
      </c>
      <c r="P659" s="53"/>
    </row>
    <row r="660" spans="1:16" x14ac:dyDescent="0.25">
      <c r="A660" s="40">
        <v>8978</v>
      </c>
      <c r="B660" s="40" t="s">
        <v>23</v>
      </c>
      <c r="C660" s="16" t="s">
        <v>533</v>
      </c>
      <c r="D660" s="52" t="s">
        <v>1356</v>
      </c>
      <c r="E660" s="197">
        <v>23.3</v>
      </c>
      <c r="F660" s="17">
        <f t="shared" si="65"/>
        <v>0.91426329213262714</v>
      </c>
      <c r="G660" s="17">
        <f t="shared" si="69"/>
        <v>26.096000000000004</v>
      </c>
      <c r="H660" s="255">
        <v>0.12</v>
      </c>
      <c r="I660" s="46"/>
      <c r="J660" s="18">
        <v>12</v>
      </c>
      <c r="K660" s="46"/>
      <c r="L660" s="19">
        <f t="shared" si="64"/>
        <v>0</v>
      </c>
      <c r="M660" s="23">
        <f t="shared" si="66"/>
        <v>0</v>
      </c>
      <c r="N660" s="19">
        <f t="shared" si="67"/>
        <v>0</v>
      </c>
      <c r="O660" s="19">
        <f t="shared" si="68"/>
        <v>26.096000000000004</v>
      </c>
      <c r="P660" s="53"/>
    </row>
    <row r="661" spans="1:16" x14ac:dyDescent="0.25">
      <c r="A661" s="40">
        <v>8986</v>
      </c>
      <c r="B661" s="40" t="s">
        <v>23</v>
      </c>
      <c r="C661" s="16" t="s">
        <v>534</v>
      </c>
      <c r="D661" s="52" t="s">
        <v>1357</v>
      </c>
      <c r="E661" s="197">
        <v>23.3</v>
      </c>
      <c r="F661" s="17">
        <f t="shared" si="65"/>
        <v>0.91426329213262714</v>
      </c>
      <c r="G661" s="17">
        <f t="shared" si="69"/>
        <v>26.096000000000004</v>
      </c>
      <c r="H661" s="255">
        <v>0.12</v>
      </c>
      <c r="I661" s="46"/>
      <c r="J661" s="18">
        <v>12</v>
      </c>
      <c r="K661" s="46"/>
      <c r="L661" s="19">
        <f t="shared" si="64"/>
        <v>0</v>
      </c>
      <c r="M661" s="23">
        <f t="shared" si="66"/>
        <v>0</v>
      </c>
      <c r="N661" s="19">
        <f t="shared" si="67"/>
        <v>0</v>
      </c>
      <c r="O661" s="19">
        <f t="shared" si="68"/>
        <v>26.096000000000004</v>
      </c>
      <c r="P661" s="53"/>
    </row>
    <row r="662" spans="1:16" x14ac:dyDescent="0.25">
      <c r="A662" s="40">
        <v>8988</v>
      </c>
      <c r="B662" s="40" t="s">
        <v>23</v>
      </c>
      <c r="C662" s="16" t="s">
        <v>535</v>
      </c>
      <c r="D662" s="52" t="s">
        <v>1358</v>
      </c>
      <c r="E662" s="197">
        <v>23.3</v>
      </c>
      <c r="F662" s="17">
        <f t="shared" si="65"/>
        <v>0.91426329213262714</v>
      </c>
      <c r="G662" s="17">
        <f t="shared" si="69"/>
        <v>26.096000000000004</v>
      </c>
      <c r="H662" s="255">
        <v>0.12</v>
      </c>
      <c r="I662" s="46"/>
      <c r="J662" s="18">
        <v>12</v>
      </c>
      <c r="K662" s="46"/>
      <c r="L662" s="19">
        <f t="shared" si="64"/>
        <v>0</v>
      </c>
      <c r="M662" s="23">
        <f t="shared" si="66"/>
        <v>0</v>
      </c>
      <c r="N662" s="19">
        <f t="shared" si="67"/>
        <v>0</v>
      </c>
      <c r="O662" s="19">
        <f t="shared" si="68"/>
        <v>26.096000000000004</v>
      </c>
      <c r="P662" s="53"/>
    </row>
    <row r="663" spans="1:16" x14ac:dyDescent="0.25">
      <c r="A663" s="40">
        <v>9110</v>
      </c>
      <c r="B663" s="40" t="s">
        <v>23</v>
      </c>
      <c r="C663" s="16" t="s">
        <v>536</v>
      </c>
      <c r="D663" s="52" t="s">
        <v>1359</v>
      </c>
      <c r="E663" s="197">
        <v>265</v>
      </c>
      <c r="F663" s="17">
        <f t="shared" si="65"/>
        <v>10.398273494212281</v>
      </c>
      <c r="G663" s="17">
        <f t="shared" si="69"/>
        <v>296.8</v>
      </c>
      <c r="H663" s="255">
        <v>0.12</v>
      </c>
      <c r="I663" s="46"/>
      <c r="J663" s="18">
        <v>6</v>
      </c>
      <c r="K663" s="46"/>
      <c r="L663" s="19">
        <f t="shared" si="64"/>
        <v>0</v>
      </c>
      <c r="M663" s="23">
        <f t="shared" si="66"/>
        <v>0</v>
      </c>
      <c r="N663" s="19">
        <f t="shared" si="67"/>
        <v>0</v>
      </c>
      <c r="O663" s="19">
        <f t="shared" si="68"/>
        <v>296.8</v>
      </c>
      <c r="P663" s="53"/>
    </row>
    <row r="664" spans="1:16" x14ac:dyDescent="0.25">
      <c r="A664" s="40">
        <v>9121</v>
      </c>
      <c r="B664" s="40" t="s">
        <v>23</v>
      </c>
      <c r="C664" s="16" t="s">
        <v>2091</v>
      </c>
      <c r="D664" s="52">
        <v>5200362301035</v>
      </c>
      <c r="E664" s="197">
        <v>275.3</v>
      </c>
      <c r="F664" s="17">
        <f t="shared" si="65"/>
        <v>10.802432803609967</v>
      </c>
      <c r="G664" s="17">
        <f t="shared" si="69"/>
        <v>308.33600000000007</v>
      </c>
      <c r="H664" s="255">
        <v>0.12</v>
      </c>
      <c r="I664" s="46"/>
      <c r="J664" s="18">
        <v>12</v>
      </c>
      <c r="K664" s="46"/>
      <c r="L664" s="19">
        <f t="shared" si="64"/>
        <v>0</v>
      </c>
      <c r="M664" s="23">
        <f t="shared" si="66"/>
        <v>0</v>
      </c>
      <c r="N664" s="19">
        <f t="shared" si="67"/>
        <v>0</v>
      </c>
      <c r="O664" s="19">
        <f t="shared" si="68"/>
        <v>308.33600000000007</v>
      </c>
      <c r="P664" s="53"/>
    </row>
    <row r="665" spans="1:16" x14ac:dyDescent="0.25">
      <c r="A665" s="40">
        <v>9130</v>
      </c>
      <c r="B665" s="40" t="s">
        <v>23</v>
      </c>
      <c r="C665" s="16" t="s">
        <v>537</v>
      </c>
      <c r="D665" s="52" t="s">
        <v>1360</v>
      </c>
      <c r="E665" s="197">
        <v>229</v>
      </c>
      <c r="F665" s="17">
        <f t="shared" si="65"/>
        <v>8.9856778497155183</v>
      </c>
      <c r="G665" s="17">
        <f t="shared" si="69"/>
        <v>256.48</v>
      </c>
      <c r="H665" s="255">
        <v>0.12</v>
      </c>
      <c r="I665" s="46"/>
      <c r="J665" s="18">
        <v>12</v>
      </c>
      <c r="K665" s="46"/>
      <c r="L665" s="19">
        <f t="shared" si="64"/>
        <v>0</v>
      </c>
      <c r="M665" s="23">
        <f t="shared" si="66"/>
        <v>0</v>
      </c>
      <c r="N665" s="19">
        <f t="shared" si="67"/>
        <v>0</v>
      </c>
      <c r="O665" s="19">
        <f t="shared" si="68"/>
        <v>256.48</v>
      </c>
      <c r="P665" s="53"/>
    </row>
    <row r="666" spans="1:16" x14ac:dyDescent="0.25">
      <c r="A666" s="40">
        <v>9132</v>
      </c>
      <c r="B666" s="40" t="s">
        <v>23</v>
      </c>
      <c r="C666" s="16" t="s">
        <v>538</v>
      </c>
      <c r="D666" s="52" t="s">
        <v>1361</v>
      </c>
      <c r="E666" s="197">
        <v>831</v>
      </c>
      <c r="F666" s="17">
        <f t="shared" si="65"/>
        <v>32.607416127133611</v>
      </c>
      <c r="G666" s="17">
        <f t="shared" si="69"/>
        <v>930.72000000000014</v>
      </c>
      <c r="H666" s="255">
        <v>0.12</v>
      </c>
      <c r="I666" s="46"/>
      <c r="J666" s="18">
        <v>3</v>
      </c>
      <c r="K666" s="46"/>
      <c r="L666" s="19">
        <f t="shared" si="64"/>
        <v>0</v>
      </c>
      <c r="M666" s="23">
        <f t="shared" si="66"/>
        <v>0</v>
      </c>
      <c r="N666" s="19">
        <f t="shared" si="67"/>
        <v>0</v>
      </c>
      <c r="O666" s="19">
        <f t="shared" si="68"/>
        <v>930.72000000000014</v>
      </c>
      <c r="P666" s="53"/>
    </row>
    <row r="667" spans="1:16" x14ac:dyDescent="0.25">
      <c r="A667" s="40">
        <v>9176</v>
      </c>
      <c r="B667" s="40" t="s">
        <v>23</v>
      </c>
      <c r="C667" s="16" t="s">
        <v>539</v>
      </c>
      <c r="D667" s="52" t="s">
        <v>1362</v>
      </c>
      <c r="E667" s="197">
        <v>98</v>
      </c>
      <c r="F667" s="17">
        <f t="shared" si="65"/>
        <v>3.8453992544634099</v>
      </c>
      <c r="G667" s="17">
        <f t="shared" si="69"/>
        <v>109.76</v>
      </c>
      <c r="H667" s="255">
        <v>0.12</v>
      </c>
      <c r="I667" s="46"/>
      <c r="J667" s="18">
        <v>6</v>
      </c>
      <c r="K667" s="46"/>
      <c r="L667" s="19">
        <f t="shared" si="64"/>
        <v>0</v>
      </c>
      <c r="M667" s="23">
        <f t="shared" si="66"/>
        <v>0</v>
      </c>
      <c r="N667" s="19">
        <f t="shared" si="67"/>
        <v>0</v>
      </c>
      <c r="O667" s="19">
        <f t="shared" si="68"/>
        <v>109.76</v>
      </c>
      <c r="P667" s="53"/>
    </row>
    <row r="668" spans="1:16" x14ac:dyDescent="0.25">
      <c r="A668" s="40">
        <v>9179</v>
      </c>
      <c r="B668" s="40" t="s">
        <v>23</v>
      </c>
      <c r="C668" s="16" t="s">
        <v>540</v>
      </c>
      <c r="D668" s="52" t="s">
        <v>1363</v>
      </c>
      <c r="E668" s="17">
        <v>88</v>
      </c>
      <c r="F668" s="17">
        <f t="shared" si="65"/>
        <v>3.4530115754365314</v>
      </c>
      <c r="G668" s="17">
        <f t="shared" si="69"/>
        <v>98.56</v>
      </c>
      <c r="H668" s="255">
        <v>0.12</v>
      </c>
      <c r="I668" s="46"/>
      <c r="J668" s="18">
        <v>6</v>
      </c>
      <c r="K668" s="46"/>
      <c r="L668" s="19">
        <f t="shared" si="64"/>
        <v>0</v>
      </c>
      <c r="M668" s="23">
        <f t="shared" si="66"/>
        <v>0</v>
      </c>
      <c r="N668" s="19">
        <f t="shared" si="67"/>
        <v>0</v>
      </c>
      <c r="O668" s="19">
        <f t="shared" si="68"/>
        <v>98.56</v>
      </c>
      <c r="P668" s="53"/>
    </row>
    <row r="669" spans="1:16" x14ac:dyDescent="0.25">
      <c r="A669" s="40">
        <v>9509</v>
      </c>
      <c r="B669" s="40" t="s">
        <v>23</v>
      </c>
      <c r="C669" s="16" t="s">
        <v>541</v>
      </c>
      <c r="D669" s="52" t="s">
        <v>1364</v>
      </c>
      <c r="E669" s="197">
        <v>149.1</v>
      </c>
      <c r="F669" s="17">
        <f t="shared" si="65"/>
        <v>5.8505002942907591</v>
      </c>
      <c r="G669" s="17">
        <f t="shared" si="69"/>
        <v>166.99200000000002</v>
      </c>
      <c r="H669" s="255">
        <v>0.12</v>
      </c>
      <c r="I669" s="46"/>
      <c r="J669" s="18">
        <v>4</v>
      </c>
      <c r="K669" s="46"/>
      <c r="L669" s="19">
        <f t="shared" si="64"/>
        <v>0</v>
      </c>
      <c r="M669" s="23">
        <f t="shared" si="66"/>
        <v>0</v>
      </c>
      <c r="N669" s="19">
        <f t="shared" si="67"/>
        <v>0</v>
      </c>
      <c r="O669" s="19">
        <f t="shared" si="68"/>
        <v>166.99200000000002</v>
      </c>
      <c r="P669" s="53"/>
    </row>
    <row r="670" spans="1:16" x14ac:dyDescent="0.25">
      <c r="A670" s="40">
        <v>9510</v>
      </c>
      <c r="B670" s="40" t="s">
        <v>23</v>
      </c>
      <c r="C670" s="16" t="s">
        <v>542</v>
      </c>
      <c r="D670" s="52" t="s">
        <v>1365</v>
      </c>
      <c r="E670" s="197">
        <v>87.2</v>
      </c>
      <c r="F670" s="17">
        <f t="shared" si="65"/>
        <v>3.4216205611143811</v>
      </c>
      <c r="G670" s="17">
        <f t="shared" si="69"/>
        <v>97.664000000000016</v>
      </c>
      <c r="H670" s="255">
        <v>0.12</v>
      </c>
      <c r="I670" s="46"/>
      <c r="J670" s="18">
        <v>4</v>
      </c>
      <c r="K670" s="46"/>
      <c r="L670" s="19">
        <f t="shared" si="64"/>
        <v>0</v>
      </c>
      <c r="M670" s="23">
        <f t="shared" si="66"/>
        <v>0</v>
      </c>
      <c r="N670" s="19">
        <f t="shared" si="67"/>
        <v>0</v>
      </c>
      <c r="O670" s="19">
        <f t="shared" si="68"/>
        <v>97.664000000000016</v>
      </c>
      <c r="P670" s="53"/>
    </row>
    <row r="671" spans="1:16" x14ac:dyDescent="0.25">
      <c r="A671" s="40">
        <v>9520</v>
      </c>
      <c r="B671" s="40" t="s">
        <v>23</v>
      </c>
      <c r="C671" s="16" t="s">
        <v>543</v>
      </c>
      <c r="D671" s="52" t="s">
        <v>1366</v>
      </c>
      <c r="E671" s="197">
        <v>187.4</v>
      </c>
      <c r="F671" s="17">
        <f t="shared" si="65"/>
        <v>7.3533451049637044</v>
      </c>
      <c r="G671" s="17">
        <f t="shared" si="69"/>
        <v>209.88800000000003</v>
      </c>
      <c r="H671" s="255">
        <v>0.12</v>
      </c>
      <c r="I671" s="46"/>
      <c r="J671" s="18">
        <v>6</v>
      </c>
      <c r="K671" s="46"/>
      <c r="L671" s="19">
        <f t="shared" si="64"/>
        <v>0</v>
      </c>
      <c r="M671" s="23">
        <f t="shared" si="66"/>
        <v>0</v>
      </c>
      <c r="N671" s="19">
        <f t="shared" si="67"/>
        <v>0</v>
      </c>
      <c r="O671" s="19">
        <f t="shared" si="68"/>
        <v>209.88800000000003</v>
      </c>
      <c r="P671" s="53"/>
    </row>
    <row r="672" spans="1:16" x14ac:dyDescent="0.25">
      <c r="A672" s="40">
        <v>9528</v>
      </c>
      <c r="B672" s="40" t="s">
        <v>23</v>
      </c>
      <c r="C672" s="16" t="s">
        <v>544</v>
      </c>
      <c r="D672" s="52" t="s">
        <v>1367</v>
      </c>
      <c r="E672" s="197">
        <v>50.4</v>
      </c>
      <c r="F672" s="17">
        <f t="shared" si="65"/>
        <v>1.9776339022954679</v>
      </c>
      <c r="G672" s="17">
        <f t="shared" si="69"/>
        <v>56.448</v>
      </c>
      <c r="H672" s="255">
        <v>0.12</v>
      </c>
      <c r="I672" s="46"/>
      <c r="J672" s="18">
        <v>15</v>
      </c>
      <c r="K672" s="46"/>
      <c r="L672" s="19">
        <f t="shared" si="64"/>
        <v>0</v>
      </c>
      <c r="M672" s="23">
        <f t="shared" si="66"/>
        <v>0</v>
      </c>
      <c r="N672" s="19">
        <f t="shared" si="67"/>
        <v>0</v>
      </c>
      <c r="O672" s="19">
        <f t="shared" si="68"/>
        <v>56.448</v>
      </c>
      <c r="P672" s="53"/>
    </row>
    <row r="673" spans="1:16" x14ac:dyDescent="0.25">
      <c r="A673" s="40">
        <v>9530</v>
      </c>
      <c r="B673" s="40" t="s">
        <v>23</v>
      </c>
      <c r="C673" s="16" t="s">
        <v>545</v>
      </c>
      <c r="D673" s="52" t="s">
        <v>1368</v>
      </c>
      <c r="E673" s="197">
        <v>75</v>
      </c>
      <c r="F673" s="17">
        <f t="shared" si="65"/>
        <v>2.9429075927015891</v>
      </c>
      <c r="G673" s="17">
        <f t="shared" si="69"/>
        <v>84.000000000000014</v>
      </c>
      <c r="H673" s="255">
        <v>0.12</v>
      </c>
      <c r="I673" s="46"/>
      <c r="J673" s="18">
        <v>12</v>
      </c>
      <c r="K673" s="46"/>
      <c r="L673" s="19">
        <f t="shared" si="64"/>
        <v>0</v>
      </c>
      <c r="M673" s="23">
        <f t="shared" si="66"/>
        <v>0</v>
      </c>
      <c r="N673" s="19">
        <f t="shared" si="67"/>
        <v>0</v>
      </c>
      <c r="O673" s="19">
        <f t="shared" si="68"/>
        <v>84.000000000000014</v>
      </c>
      <c r="P673" s="53"/>
    </row>
    <row r="674" spans="1:16" x14ac:dyDescent="0.25">
      <c r="A674" s="40">
        <v>9532</v>
      </c>
      <c r="B674" s="40" t="s">
        <v>23</v>
      </c>
      <c r="C674" s="16" t="s">
        <v>546</v>
      </c>
      <c r="D674" s="52" t="s">
        <v>1369</v>
      </c>
      <c r="E674" s="197">
        <v>55.2</v>
      </c>
      <c r="F674" s="17">
        <f t="shared" si="65"/>
        <v>2.1659799882283699</v>
      </c>
      <c r="G674" s="17">
        <f t="shared" si="69"/>
        <v>61.824000000000012</v>
      </c>
      <c r="H674" s="255">
        <v>0.12</v>
      </c>
      <c r="I674" s="46"/>
      <c r="J674" s="18">
        <v>6</v>
      </c>
      <c r="K674" s="46"/>
      <c r="L674" s="19">
        <f t="shared" si="64"/>
        <v>0</v>
      </c>
      <c r="M674" s="23">
        <f t="shared" si="66"/>
        <v>0</v>
      </c>
      <c r="N674" s="19">
        <f t="shared" si="67"/>
        <v>0</v>
      </c>
      <c r="O674" s="19">
        <f t="shared" si="68"/>
        <v>61.824000000000012</v>
      </c>
      <c r="P674" s="53"/>
    </row>
    <row r="675" spans="1:16" x14ac:dyDescent="0.25">
      <c r="A675" s="40">
        <v>9533</v>
      </c>
      <c r="B675" s="40" t="s">
        <v>23</v>
      </c>
      <c r="C675" s="16" t="s">
        <v>547</v>
      </c>
      <c r="D675" s="52" t="s">
        <v>1370</v>
      </c>
      <c r="E675" s="197">
        <v>89.3</v>
      </c>
      <c r="F675" s="17">
        <f t="shared" si="65"/>
        <v>3.5040219737100253</v>
      </c>
      <c r="G675" s="17">
        <f t="shared" si="69"/>
        <v>100.01600000000001</v>
      </c>
      <c r="H675" s="255">
        <v>0.12</v>
      </c>
      <c r="I675" s="46"/>
      <c r="J675" s="18">
        <v>6</v>
      </c>
      <c r="K675" s="46"/>
      <c r="L675" s="19">
        <f t="shared" si="64"/>
        <v>0</v>
      </c>
      <c r="M675" s="23">
        <f t="shared" si="66"/>
        <v>0</v>
      </c>
      <c r="N675" s="19">
        <f t="shared" si="67"/>
        <v>0</v>
      </c>
      <c r="O675" s="19">
        <f t="shared" si="68"/>
        <v>100.01600000000001</v>
      </c>
      <c r="P675" s="53"/>
    </row>
    <row r="676" spans="1:16" x14ac:dyDescent="0.25">
      <c r="A676" s="40">
        <v>9534</v>
      </c>
      <c r="B676" s="40" t="s">
        <v>23</v>
      </c>
      <c r="C676" s="16" t="s">
        <v>1987</v>
      </c>
      <c r="D676" s="52">
        <v>4006040215301</v>
      </c>
      <c r="E676" s="197">
        <v>116.7</v>
      </c>
      <c r="F676" s="17">
        <f t="shared" si="65"/>
        <v>4.579164214243673</v>
      </c>
      <c r="G676" s="17">
        <f t="shared" si="69"/>
        <v>130.70400000000001</v>
      </c>
      <c r="H676" s="255">
        <v>0.12</v>
      </c>
      <c r="I676" s="46"/>
      <c r="J676" s="18">
        <v>6</v>
      </c>
      <c r="K676" s="46"/>
      <c r="L676" s="19">
        <f t="shared" si="64"/>
        <v>0</v>
      </c>
      <c r="M676" s="23">
        <f t="shared" si="66"/>
        <v>0</v>
      </c>
      <c r="N676" s="19">
        <f t="shared" si="67"/>
        <v>0</v>
      </c>
      <c r="O676" s="19">
        <f t="shared" si="68"/>
        <v>130.70400000000001</v>
      </c>
      <c r="P676" s="53"/>
    </row>
    <row r="677" spans="1:16" x14ac:dyDescent="0.25">
      <c r="A677" s="40">
        <v>9536</v>
      </c>
      <c r="B677" s="40" t="s">
        <v>79</v>
      </c>
      <c r="C677" s="16" t="s">
        <v>548</v>
      </c>
      <c r="D677" s="52" t="s">
        <v>1371</v>
      </c>
      <c r="E677" s="197">
        <v>336.4</v>
      </c>
      <c r="F677" s="17">
        <f t="shared" si="65"/>
        <v>13.199921522464194</v>
      </c>
      <c r="G677" s="17">
        <f t="shared" si="69"/>
        <v>376.76800000000003</v>
      </c>
      <c r="H677" s="255">
        <v>0.12</v>
      </c>
      <c r="I677" s="46"/>
      <c r="J677" s="18">
        <v>6</v>
      </c>
      <c r="K677" s="46"/>
      <c r="L677" s="19">
        <f t="shared" si="64"/>
        <v>0</v>
      </c>
      <c r="M677" s="23">
        <f t="shared" si="66"/>
        <v>0</v>
      </c>
      <c r="N677" s="19">
        <f t="shared" si="67"/>
        <v>0</v>
      </c>
      <c r="O677" s="19">
        <f t="shared" si="68"/>
        <v>376.76800000000003</v>
      </c>
      <c r="P677" s="53"/>
    </row>
    <row r="678" spans="1:16" x14ac:dyDescent="0.25">
      <c r="A678" s="40">
        <v>9538</v>
      </c>
      <c r="B678" s="40" t="s">
        <v>23</v>
      </c>
      <c r="C678" s="16" t="s">
        <v>549</v>
      </c>
      <c r="D678" s="52" t="s">
        <v>1372</v>
      </c>
      <c r="E678" s="197">
        <v>160.6</v>
      </c>
      <c r="F678" s="17">
        <f t="shared" si="65"/>
        <v>6.3017461251716691</v>
      </c>
      <c r="G678" s="17">
        <f t="shared" si="69"/>
        <v>179.87200000000001</v>
      </c>
      <c r="H678" s="255">
        <v>0.12</v>
      </c>
      <c r="I678" s="46"/>
      <c r="J678" s="18">
        <v>12</v>
      </c>
      <c r="K678" s="46"/>
      <c r="L678" s="19">
        <f t="shared" si="64"/>
        <v>0</v>
      </c>
      <c r="M678" s="23">
        <f t="shared" si="66"/>
        <v>0</v>
      </c>
      <c r="N678" s="19">
        <f t="shared" si="67"/>
        <v>0</v>
      </c>
      <c r="O678" s="19">
        <f t="shared" si="68"/>
        <v>179.87200000000001</v>
      </c>
      <c r="P678" s="53"/>
    </row>
    <row r="679" spans="1:16" x14ac:dyDescent="0.25">
      <c r="A679" s="40">
        <v>9700</v>
      </c>
      <c r="B679" s="40" t="s">
        <v>23</v>
      </c>
      <c r="C679" s="16" t="s">
        <v>550</v>
      </c>
      <c r="D679" s="52" t="s">
        <v>1373</v>
      </c>
      <c r="E679" s="197">
        <v>79.5</v>
      </c>
      <c r="F679" s="17">
        <f t="shared" si="65"/>
        <v>3.1194820482636847</v>
      </c>
      <c r="G679" s="17">
        <f t="shared" si="69"/>
        <v>89.04</v>
      </c>
      <c r="H679" s="255">
        <v>0.12</v>
      </c>
      <c r="I679" s="46"/>
      <c r="J679" s="18">
        <v>6</v>
      </c>
      <c r="K679" s="46"/>
      <c r="L679" s="19">
        <f t="shared" si="64"/>
        <v>0</v>
      </c>
      <c r="M679" s="23">
        <f t="shared" si="66"/>
        <v>0</v>
      </c>
      <c r="N679" s="19">
        <f t="shared" si="67"/>
        <v>0</v>
      </c>
      <c r="O679" s="19">
        <f t="shared" si="68"/>
        <v>89.04</v>
      </c>
      <c r="P679" s="53"/>
    </row>
    <row r="680" spans="1:16" x14ac:dyDescent="0.25">
      <c r="A680" s="40">
        <v>9710</v>
      </c>
      <c r="B680" s="40" t="s">
        <v>23</v>
      </c>
      <c r="C680" s="16" t="s">
        <v>551</v>
      </c>
      <c r="D680" s="52" t="s">
        <v>1374</v>
      </c>
      <c r="E680" s="197">
        <v>42.4</v>
      </c>
      <c r="F680" s="17">
        <f t="shared" si="65"/>
        <v>1.6637237590739651</v>
      </c>
      <c r="G680" s="17">
        <f t="shared" si="69"/>
        <v>47.488</v>
      </c>
      <c r="H680" s="255">
        <v>0.12</v>
      </c>
      <c r="I680" s="46"/>
      <c r="J680" s="18">
        <v>6</v>
      </c>
      <c r="K680" s="46"/>
      <c r="L680" s="19">
        <f t="shared" si="64"/>
        <v>0</v>
      </c>
      <c r="M680" s="23">
        <f t="shared" si="66"/>
        <v>0</v>
      </c>
      <c r="N680" s="19">
        <f t="shared" si="67"/>
        <v>0</v>
      </c>
      <c r="O680" s="19">
        <f t="shared" si="68"/>
        <v>47.488</v>
      </c>
      <c r="P680" s="53"/>
    </row>
    <row r="681" spans="1:16" x14ac:dyDescent="0.25">
      <c r="A681" s="40">
        <v>9720</v>
      </c>
      <c r="B681" s="40" t="s">
        <v>23</v>
      </c>
      <c r="C681" s="16" t="s">
        <v>552</v>
      </c>
      <c r="D681" s="52" t="s">
        <v>1375</v>
      </c>
      <c r="E681" s="197">
        <v>52.1</v>
      </c>
      <c r="F681" s="17">
        <f t="shared" si="65"/>
        <v>2.0443398077300374</v>
      </c>
      <c r="G681" s="17">
        <f t="shared" si="69"/>
        <v>58.352000000000004</v>
      </c>
      <c r="H681" s="255">
        <v>0.12</v>
      </c>
      <c r="I681" s="46"/>
      <c r="J681" s="18">
        <v>6</v>
      </c>
      <c r="K681" s="46"/>
      <c r="L681" s="19">
        <f t="shared" ref="L681:L744" si="70">PRODUCT(E681,SUM(I681,PRODUCT(ABS(K681),J681)))</f>
        <v>0</v>
      </c>
      <c r="M681" s="23">
        <f t="shared" si="66"/>
        <v>0</v>
      </c>
      <c r="N681" s="19">
        <f t="shared" si="67"/>
        <v>0</v>
      </c>
      <c r="O681" s="19">
        <f t="shared" si="68"/>
        <v>58.352000000000004</v>
      </c>
      <c r="P681" s="53"/>
    </row>
    <row r="682" spans="1:16" x14ac:dyDescent="0.25">
      <c r="A682" s="40">
        <v>9722</v>
      </c>
      <c r="B682" s="40" t="s">
        <v>23</v>
      </c>
      <c r="C682" s="16" t="s">
        <v>553</v>
      </c>
      <c r="D682" s="52" t="s">
        <v>1376</v>
      </c>
      <c r="E682" s="197">
        <v>49.3</v>
      </c>
      <c r="F682" s="17">
        <f t="shared" si="65"/>
        <v>1.9344712576025112</v>
      </c>
      <c r="G682" s="17">
        <f t="shared" si="69"/>
        <v>55.216000000000001</v>
      </c>
      <c r="H682" s="255">
        <v>0.12</v>
      </c>
      <c r="I682" s="46"/>
      <c r="J682" s="18">
        <v>6</v>
      </c>
      <c r="K682" s="46"/>
      <c r="L682" s="19">
        <f t="shared" si="70"/>
        <v>0</v>
      </c>
      <c r="M682" s="23">
        <f t="shared" si="66"/>
        <v>0</v>
      </c>
      <c r="N682" s="19">
        <f t="shared" si="67"/>
        <v>0</v>
      </c>
      <c r="O682" s="19">
        <f t="shared" si="68"/>
        <v>55.216000000000001</v>
      </c>
      <c r="P682" s="53"/>
    </row>
    <row r="683" spans="1:16" x14ac:dyDescent="0.25">
      <c r="A683" s="40">
        <v>9724</v>
      </c>
      <c r="B683" s="40" t="s">
        <v>23</v>
      </c>
      <c r="C683" s="16" t="s">
        <v>554</v>
      </c>
      <c r="D683" s="52" t="s">
        <v>1377</v>
      </c>
      <c r="E683" s="197">
        <v>72.400000000000006</v>
      </c>
      <c r="F683" s="17">
        <f t="shared" si="65"/>
        <v>2.8408867961546012</v>
      </c>
      <c r="G683" s="17">
        <f t="shared" si="69"/>
        <v>81.088000000000008</v>
      </c>
      <c r="H683" s="255">
        <v>0.12</v>
      </c>
      <c r="I683" s="46"/>
      <c r="J683" s="18">
        <v>12</v>
      </c>
      <c r="K683" s="46"/>
      <c r="L683" s="19">
        <f t="shared" si="70"/>
        <v>0</v>
      </c>
      <c r="M683" s="23">
        <f t="shared" si="66"/>
        <v>0</v>
      </c>
      <c r="N683" s="19">
        <f t="shared" si="67"/>
        <v>0</v>
      </c>
      <c r="O683" s="19">
        <f t="shared" si="68"/>
        <v>81.088000000000008</v>
      </c>
      <c r="P683" s="53"/>
    </row>
    <row r="684" spans="1:16" x14ac:dyDescent="0.25">
      <c r="A684" s="40">
        <v>10000</v>
      </c>
      <c r="B684" s="40" t="s">
        <v>23</v>
      </c>
      <c r="C684" s="16" t="s">
        <v>555</v>
      </c>
      <c r="D684" s="52" t="s">
        <v>1378</v>
      </c>
      <c r="E684" s="197">
        <v>34</v>
      </c>
      <c r="F684" s="17">
        <f t="shared" si="65"/>
        <v>1.3341181086913871</v>
      </c>
      <c r="G684" s="17">
        <f t="shared" si="69"/>
        <v>38.080000000000005</v>
      </c>
      <c r="H684" s="255">
        <v>0.12</v>
      </c>
      <c r="I684" s="46"/>
      <c r="J684" s="18">
        <v>6</v>
      </c>
      <c r="K684" s="46"/>
      <c r="L684" s="19">
        <f t="shared" si="70"/>
        <v>0</v>
      </c>
      <c r="M684" s="23">
        <f t="shared" si="66"/>
        <v>0</v>
      </c>
      <c r="N684" s="19">
        <f t="shared" si="67"/>
        <v>0</v>
      </c>
      <c r="O684" s="19">
        <f t="shared" si="68"/>
        <v>38.080000000000005</v>
      </c>
      <c r="P684" s="53"/>
    </row>
    <row r="685" spans="1:16" x14ac:dyDescent="0.25">
      <c r="A685" s="40">
        <v>10001</v>
      </c>
      <c r="B685" s="40" t="s">
        <v>23</v>
      </c>
      <c r="C685" s="16" t="s">
        <v>556</v>
      </c>
      <c r="D685" s="52" t="s">
        <v>1379</v>
      </c>
      <c r="E685" s="197">
        <v>28.3</v>
      </c>
      <c r="F685" s="17">
        <f t="shared" si="65"/>
        <v>1.1104571316460663</v>
      </c>
      <c r="G685" s="17">
        <f t="shared" si="69"/>
        <v>31.696000000000005</v>
      </c>
      <c r="H685" s="255">
        <v>0.12</v>
      </c>
      <c r="I685" s="46"/>
      <c r="J685" s="18">
        <v>6</v>
      </c>
      <c r="K685" s="46"/>
      <c r="L685" s="19">
        <f t="shared" si="70"/>
        <v>0</v>
      </c>
      <c r="M685" s="23">
        <f t="shared" si="66"/>
        <v>0</v>
      </c>
      <c r="N685" s="19">
        <f t="shared" si="67"/>
        <v>0</v>
      </c>
      <c r="O685" s="19">
        <f t="shared" si="68"/>
        <v>31.696000000000005</v>
      </c>
      <c r="P685" s="53"/>
    </row>
    <row r="686" spans="1:16" x14ac:dyDescent="0.25">
      <c r="A686" s="40">
        <v>10004</v>
      </c>
      <c r="B686" s="40" t="s">
        <v>23</v>
      </c>
      <c r="C686" s="16" t="s">
        <v>557</v>
      </c>
      <c r="D686" s="52" t="s">
        <v>1380</v>
      </c>
      <c r="E686" s="197">
        <v>36.5</v>
      </c>
      <c r="F686" s="17">
        <f t="shared" si="65"/>
        <v>1.4322150284481068</v>
      </c>
      <c r="G686" s="17">
        <f t="shared" si="69"/>
        <v>40.880000000000003</v>
      </c>
      <c r="H686" s="255">
        <v>0.12</v>
      </c>
      <c r="I686" s="46"/>
      <c r="J686" s="18">
        <v>6</v>
      </c>
      <c r="K686" s="46"/>
      <c r="L686" s="19">
        <f t="shared" si="70"/>
        <v>0</v>
      </c>
      <c r="M686" s="23">
        <f t="shared" si="66"/>
        <v>0</v>
      </c>
      <c r="N686" s="19">
        <f t="shared" si="67"/>
        <v>0</v>
      </c>
      <c r="O686" s="19">
        <f t="shared" si="68"/>
        <v>40.880000000000003</v>
      </c>
      <c r="P686" s="53"/>
    </row>
    <row r="687" spans="1:16" x14ac:dyDescent="0.25">
      <c r="A687" s="40">
        <v>10010</v>
      </c>
      <c r="B687" s="40" t="s">
        <v>23</v>
      </c>
      <c r="C687" s="16" t="s">
        <v>558</v>
      </c>
      <c r="D687" s="52" t="s">
        <v>1381</v>
      </c>
      <c r="E687" s="17">
        <v>32</v>
      </c>
      <c r="F687" s="17">
        <f t="shared" si="65"/>
        <v>1.2556405728860114</v>
      </c>
      <c r="G687" s="17">
        <f t="shared" si="69"/>
        <v>35.840000000000003</v>
      </c>
      <c r="H687" s="255">
        <v>0.12</v>
      </c>
      <c r="I687" s="46"/>
      <c r="J687" s="18">
        <v>12</v>
      </c>
      <c r="K687" s="46"/>
      <c r="L687" s="19">
        <f t="shared" si="70"/>
        <v>0</v>
      </c>
      <c r="M687" s="23">
        <f t="shared" si="66"/>
        <v>0</v>
      </c>
      <c r="N687" s="19">
        <f t="shared" si="67"/>
        <v>0</v>
      </c>
      <c r="O687" s="19">
        <f t="shared" si="68"/>
        <v>35.840000000000003</v>
      </c>
      <c r="P687" s="53"/>
    </row>
    <row r="688" spans="1:16" x14ac:dyDescent="0.25">
      <c r="A688" s="40">
        <v>10100</v>
      </c>
      <c r="B688" s="40" t="s">
        <v>23</v>
      </c>
      <c r="C688" s="16" t="s">
        <v>559</v>
      </c>
      <c r="D688" s="52" t="s">
        <v>1382</v>
      </c>
      <c r="E688" s="197">
        <v>54.9</v>
      </c>
      <c r="F688" s="17">
        <f t="shared" si="65"/>
        <v>2.1542083578575633</v>
      </c>
      <c r="G688" s="17">
        <f t="shared" si="69"/>
        <v>61.488000000000007</v>
      </c>
      <c r="H688" s="255">
        <v>0.12</v>
      </c>
      <c r="I688" s="46"/>
      <c r="J688" s="18">
        <v>6</v>
      </c>
      <c r="K688" s="46"/>
      <c r="L688" s="19">
        <f t="shared" si="70"/>
        <v>0</v>
      </c>
      <c r="M688" s="23">
        <f t="shared" si="66"/>
        <v>0</v>
      </c>
      <c r="N688" s="19">
        <f t="shared" si="67"/>
        <v>0</v>
      </c>
      <c r="O688" s="19">
        <f t="shared" si="68"/>
        <v>61.488000000000007</v>
      </c>
      <c r="P688" s="53"/>
    </row>
    <row r="689" spans="1:16" x14ac:dyDescent="0.25">
      <c r="A689" s="40">
        <v>10110</v>
      </c>
      <c r="B689" s="40" t="s">
        <v>23</v>
      </c>
      <c r="C689" s="16" t="s">
        <v>560</v>
      </c>
      <c r="D689" s="52" t="s">
        <v>1383</v>
      </c>
      <c r="E689" s="197">
        <v>54.9</v>
      </c>
      <c r="F689" s="17">
        <f t="shared" si="65"/>
        <v>2.1542083578575633</v>
      </c>
      <c r="G689" s="17">
        <f t="shared" si="69"/>
        <v>61.488000000000007</v>
      </c>
      <c r="H689" s="255">
        <v>0.12</v>
      </c>
      <c r="I689" s="46"/>
      <c r="J689" s="18">
        <v>6</v>
      </c>
      <c r="K689" s="46"/>
      <c r="L689" s="19">
        <f t="shared" si="70"/>
        <v>0</v>
      </c>
      <c r="M689" s="23">
        <f t="shared" si="66"/>
        <v>0</v>
      </c>
      <c r="N689" s="19">
        <f t="shared" si="67"/>
        <v>0</v>
      </c>
      <c r="O689" s="19">
        <f t="shared" si="68"/>
        <v>61.488000000000007</v>
      </c>
      <c r="P689" s="53"/>
    </row>
    <row r="690" spans="1:16" x14ac:dyDescent="0.25">
      <c r="A690" s="40">
        <v>10200</v>
      </c>
      <c r="B690" s="40" t="s">
        <v>23</v>
      </c>
      <c r="C690" s="16" t="s">
        <v>561</v>
      </c>
      <c r="D690" s="52" t="s">
        <v>1384</v>
      </c>
      <c r="E690" s="197">
        <v>49.9</v>
      </c>
      <c r="F690" s="17">
        <f t="shared" si="65"/>
        <v>1.958014518344124</v>
      </c>
      <c r="G690" s="17">
        <f t="shared" si="69"/>
        <v>55.888000000000005</v>
      </c>
      <c r="H690" s="255">
        <v>0.12</v>
      </c>
      <c r="I690" s="46"/>
      <c r="J690" s="18">
        <v>6</v>
      </c>
      <c r="K690" s="46"/>
      <c r="L690" s="19">
        <f t="shared" si="70"/>
        <v>0</v>
      </c>
      <c r="M690" s="23">
        <f t="shared" si="66"/>
        <v>0</v>
      </c>
      <c r="N690" s="19">
        <f t="shared" si="67"/>
        <v>0</v>
      </c>
      <c r="O690" s="19">
        <f t="shared" si="68"/>
        <v>55.888000000000005</v>
      </c>
      <c r="P690" s="53"/>
    </row>
    <row r="691" spans="1:16" x14ac:dyDescent="0.25">
      <c r="A691" s="40">
        <v>10201</v>
      </c>
      <c r="B691" s="40" t="s">
        <v>23</v>
      </c>
      <c r="C691" s="16" t="s">
        <v>562</v>
      </c>
      <c r="D691" s="52" t="s">
        <v>1385</v>
      </c>
      <c r="E691" s="197">
        <v>26.6</v>
      </c>
      <c r="F691" s="17">
        <f t="shared" si="65"/>
        <v>1.043751226211497</v>
      </c>
      <c r="G691" s="17">
        <f t="shared" si="69"/>
        <v>29.792000000000005</v>
      </c>
      <c r="H691" s="255">
        <v>0.12</v>
      </c>
      <c r="I691" s="46"/>
      <c r="J691" s="18">
        <v>12</v>
      </c>
      <c r="K691" s="46"/>
      <c r="L691" s="19">
        <f t="shared" si="70"/>
        <v>0</v>
      </c>
      <c r="M691" s="23">
        <f t="shared" si="66"/>
        <v>0</v>
      </c>
      <c r="N691" s="19">
        <f t="shared" si="67"/>
        <v>0</v>
      </c>
      <c r="O691" s="19">
        <f t="shared" si="68"/>
        <v>29.792000000000005</v>
      </c>
      <c r="P691" s="53"/>
    </row>
    <row r="692" spans="1:16" x14ac:dyDescent="0.25">
      <c r="A692" s="40">
        <v>10204</v>
      </c>
      <c r="B692" s="40" t="s">
        <v>23</v>
      </c>
      <c r="C692" s="16" t="s">
        <v>563</v>
      </c>
      <c r="D692" s="52" t="s">
        <v>1386</v>
      </c>
      <c r="E692" s="197">
        <v>43.7</v>
      </c>
      <c r="F692" s="17">
        <f t="shared" si="65"/>
        <v>1.7147341573474595</v>
      </c>
      <c r="G692" s="17">
        <f t="shared" si="69"/>
        <v>48.94400000000001</v>
      </c>
      <c r="H692" s="255">
        <v>0.12</v>
      </c>
      <c r="I692" s="46"/>
      <c r="J692" s="18">
        <v>12</v>
      </c>
      <c r="K692" s="46"/>
      <c r="L692" s="19">
        <f t="shared" si="70"/>
        <v>0</v>
      </c>
      <c r="M692" s="23">
        <f t="shared" si="66"/>
        <v>0</v>
      </c>
      <c r="N692" s="19">
        <f t="shared" si="67"/>
        <v>0</v>
      </c>
      <c r="O692" s="19">
        <f t="shared" si="68"/>
        <v>48.94400000000001</v>
      </c>
      <c r="P692" s="53"/>
    </row>
    <row r="693" spans="1:16" x14ac:dyDescent="0.25">
      <c r="A693" s="40">
        <v>10220</v>
      </c>
      <c r="B693" s="40" t="s">
        <v>23</v>
      </c>
      <c r="C693" s="16" t="s">
        <v>564</v>
      </c>
      <c r="D693" s="52" t="s">
        <v>1387</v>
      </c>
      <c r="E693" s="197">
        <v>28.6</v>
      </c>
      <c r="F693" s="17">
        <f t="shared" si="65"/>
        <v>1.1222287620168727</v>
      </c>
      <c r="G693" s="17">
        <f t="shared" si="69"/>
        <v>32.032000000000004</v>
      </c>
      <c r="H693" s="255">
        <v>0.12</v>
      </c>
      <c r="I693" s="46"/>
      <c r="J693" s="18">
        <v>12</v>
      </c>
      <c r="K693" s="46"/>
      <c r="L693" s="19">
        <f t="shared" si="70"/>
        <v>0</v>
      </c>
      <c r="M693" s="23">
        <f t="shared" si="66"/>
        <v>0</v>
      </c>
      <c r="N693" s="19">
        <f t="shared" si="67"/>
        <v>0</v>
      </c>
      <c r="O693" s="19">
        <f t="shared" si="68"/>
        <v>32.032000000000004</v>
      </c>
      <c r="P693" s="53"/>
    </row>
    <row r="694" spans="1:16" x14ac:dyDescent="0.25">
      <c r="A694" s="40">
        <v>10222</v>
      </c>
      <c r="B694" s="40" t="s">
        <v>23</v>
      </c>
      <c r="C694" s="16" t="s">
        <v>565</v>
      </c>
      <c r="D694" s="52" t="s">
        <v>1388</v>
      </c>
      <c r="E694" s="197">
        <v>26.8</v>
      </c>
      <c r="F694" s="17">
        <f t="shared" si="65"/>
        <v>1.0515989797920346</v>
      </c>
      <c r="G694" s="17">
        <f t="shared" si="69"/>
        <v>30.016000000000005</v>
      </c>
      <c r="H694" s="255">
        <v>0.12</v>
      </c>
      <c r="I694" s="46"/>
      <c r="J694" s="18">
        <v>6</v>
      </c>
      <c r="K694" s="46"/>
      <c r="L694" s="19">
        <f t="shared" si="70"/>
        <v>0</v>
      </c>
      <c r="M694" s="23">
        <f t="shared" si="66"/>
        <v>0</v>
      </c>
      <c r="N694" s="19">
        <f t="shared" si="67"/>
        <v>0</v>
      </c>
      <c r="O694" s="19">
        <f t="shared" si="68"/>
        <v>30.016000000000005</v>
      </c>
      <c r="P694" s="53"/>
    </row>
    <row r="695" spans="1:16" x14ac:dyDescent="0.25">
      <c r="A695" s="40">
        <v>10230</v>
      </c>
      <c r="B695" s="40" t="s">
        <v>23</v>
      </c>
      <c r="C695" s="16" t="s">
        <v>566</v>
      </c>
      <c r="D695" s="52" t="s">
        <v>1389</v>
      </c>
      <c r="E695" s="197">
        <v>38.299999999999997</v>
      </c>
      <c r="F695" s="17">
        <f t="shared" si="65"/>
        <v>1.5028448106729448</v>
      </c>
      <c r="G695" s="17">
        <f t="shared" si="69"/>
        <v>42.896000000000001</v>
      </c>
      <c r="H695" s="255">
        <v>0.12</v>
      </c>
      <c r="I695" s="46"/>
      <c r="J695" s="18">
        <v>6</v>
      </c>
      <c r="K695" s="46"/>
      <c r="L695" s="19">
        <f t="shared" si="70"/>
        <v>0</v>
      </c>
      <c r="M695" s="23">
        <f t="shared" si="66"/>
        <v>0</v>
      </c>
      <c r="N695" s="19">
        <f t="shared" si="67"/>
        <v>0</v>
      </c>
      <c r="O695" s="19">
        <f t="shared" si="68"/>
        <v>42.896000000000001</v>
      </c>
      <c r="P695" s="53"/>
    </row>
    <row r="696" spans="1:16" x14ac:dyDescent="0.25">
      <c r="A696" s="40">
        <v>10252</v>
      </c>
      <c r="B696" s="40" t="s">
        <v>23</v>
      </c>
      <c r="C696" s="16" t="s">
        <v>567</v>
      </c>
      <c r="D696" s="52" t="s">
        <v>1390</v>
      </c>
      <c r="E696" s="197">
        <v>52.4</v>
      </c>
      <c r="F696" s="17">
        <f t="shared" si="65"/>
        <v>2.0561114381008436</v>
      </c>
      <c r="G696" s="17">
        <f t="shared" si="69"/>
        <v>58.688000000000002</v>
      </c>
      <c r="H696" s="255">
        <v>0.12</v>
      </c>
      <c r="I696" s="46"/>
      <c r="J696" s="18">
        <v>6</v>
      </c>
      <c r="K696" s="46"/>
      <c r="L696" s="19">
        <f t="shared" si="70"/>
        <v>0</v>
      </c>
      <c r="M696" s="23">
        <f t="shared" si="66"/>
        <v>0</v>
      </c>
      <c r="N696" s="19">
        <f t="shared" si="67"/>
        <v>0</v>
      </c>
      <c r="O696" s="19">
        <f t="shared" si="68"/>
        <v>58.688000000000002</v>
      </c>
      <c r="P696" s="53"/>
    </row>
    <row r="697" spans="1:16" x14ac:dyDescent="0.25">
      <c r="A697" s="40">
        <v>10254</v>
      </c>
      <c r="B697" s="40" t="s">
        <v>23</v>
      </c>
      <c r="C697" s="16" t="s">
        <v>568</v>
      </c>
      <c r="D697" s="52" t="s">
        <v>1391</v>
      </c>
      <c r="E697" s="197">
        <v>52.4</v>
      </c>
      <c r="F697" s="17">
        <f t="shared" si="65"/>
        <v>2.0561114381008436</v>
      </c>
      <c r="G697" s="17">
        <f t="shared" si="69"/>
        <v>58.688000000000002</v>
      </c>
      <c r="H697" s="255">
        <v>0.12</v>
      </c>
      <c r="I697" s="46"/>
      <c r="J697" s="18">
        <v>6</v>
      </c>
      <c r="K697" s="46"/>
      <c r="L697" s="19">
        <f t="shared" si="70"/>
        <v>0</v>
      </c>
      <c r="M697" s="23">
        <f t="shared" si="66"/>
        <v>0</v>
      </c>
      <c r="N697" s="19">
        <f t="shared" si="67"/>
        <v>0</v>
      </c>
      <c r="O697" s="19">
        <f t="shared" si="68"/>
        <v>58.688000000000002</v>
      </c>
      <c r="P697" s="53"/>
    </row>
    <row r="698" spans="1:16" x14ac:dyDescent="0.25">
      <c r="A698" s="40">
        <v>10256</v>
      </c>
      <c r="B698" s="40" t="s">
        <v>23</v>
      </c>
      <c r="C698" s="16" t="s">
        <v>569</v>
      </c>
      <c r="D698" s="52" t="s">
        <v>1392</v>
      </c>
      <c r="E698" s="197">
        <v>44.2</v>
      </c>
      <c r="F698" s="17">
        <f t="shared" si="65"/>
        <v>1.7343535412988034</v>
      </c>
      <c r="G698" s="17">
        <f t="shared" si="69"/>
        <v>49.504000000000005</v>
      </c>
      <c r="H698" s="255">
        <v>0.12</v>
      </c>
      <c r="I698" s="46"/>
      <c r="J698" s="18">
        <v>6</v>
      </c>
      <c r="K698" s="46"/>
      <c r="L698" s="19">
        <f t="shared" si="70"/>
        <v>0</v>
      </c>
      <c r="M698" s="23">
        <f t="shared" si="66"/>
        <v>0</v>
      </c>
      <c r="N698" s="19">
        <f t="shared" si="67"/>
        <v>0</v>
      </c>
      <c r="O698" s="19">
        <f t="shared" si="68"/>
        <v>49.504000000000005</v>
      </c>
      <c r="P698" s="53"/>
    </row>
    <row r="699" spans="1:16" x14ac:dyDescent="0.25">
      <c r="A699" s="40">
        <v>10300</v>
      </c>
      <c r="B699" s="40" t="s">
        <v>23</v>
      </c>
      <c r="C699" s="16" t="s">
        <v>570</v>
      </c>
      <c r="D699" s="52" t="s">
        <v>1393</v>
      </c>
      <c r="E699" s="197">
        <v>50.5</v>
      </c>
      <c r="F699" s="17">
        <f t="shared" si="65"/>
        <v>1.9815577790857368</v>
      </c>
      <c r="G699" s="17">
        <f t="shared" si="69"/>
        <v>56.56</v>
      </c>
      <c r="H699" s="255">
        <v>0.12</v>
      </c>
      <c r="I699" s="46"/>
      <c r="J699" s="18">
        <v>6</v>
      </c>
      <c r="K699" s="46"/>
      <c r="L699" s="19">
        <f t="shared" si="70"/>
        <v>0</v>
      </c>
      <c r="M699" s="23">
        <f t="shared" si="66"/>
        <v>0</v>
      </c>
      <c r="N699" s="19">
        <f t="shared" si="67"/>
        <v>0</v>
      </c>
      <c r="O699" s="19">
        <f t="shared" si="68"/>
        <v>56.56</v>
      </c>
      <c r="P699" s="53"/>
    </row>
    <row r="700" spans="1:16" x14ac:dyDescent="0.25">
      <c r="A700" s="40">
        <v>10302</v>
      </c>
      <c r="B700" s="40" t="s">
        <v>23</v>
      </c>
      <c r="C700" s="16" t="s">
        <v>1912</v>
      </c>
      <c r="D700" s="206">
        <v>4006040029441</v>
      </c>
      <c r="E700" s="197">
        <v>56.9</v>
      </c>
      <c r="F700" s="17">
        <f t="shared" si="65"/>
        <v>2.2326858936629388</v>
      </c>
      <c r="G700" s="17">
        <f t="shared" si="69"/>
        <v>63.728000000000002</v>
      </c>
      <c r="H700" s="255">
        <v>0.12</v>
      </c>
      <c r="I700" s="46"/>
      <c r="J700" s="18">
        <v>6</v>
      </c>
      <c r="K700" s="46"/>
      <c r="L700" s="19">
        <f t="shared" si="70"/>
        <v>0</v>
      </c>
      <c r="M700" s="23">
        <f t="shared" si="66"/>
        <v>0</v>
      </c>
      <c r="N700" s="19">
        <f t="shared" si="67"/>
        <v>0</v>
      </c>
      <c r="O700" s="19">
        <f t="shared" si="68"/>
        <v>63.728000000000002</v>
      </c>
      <c r="P700" s="53"/>
    </row>
    <row r="701" spans="1:16" x14ac:dyDescent="0.25">
      <c r="A701" s="40">
        <v>10380</v>
      </c>
      <c r="B701" s="40" t="s">
        <v>23</v>
      </c>
      <c r="C701" s="16" t="s">
        <v>571</v>
      </c>
      <c r="D701" s="52" t="s">
        <v>1394</v>
      </c>
      <c r="E701" s="197">
        <v>77.3</v>
      </c>
      <c r="F701" s="17">
        <f t="shared" si="65"/>
        <v>3.0331567588777713</v>
      </c>
      <c r="G701" s="17">
        <f t="shared" si="69"/>
        <v>86.576000000000008</v>
      </c>
      <c r="H701" s="255">
        <v>0.12</v>
      </c>
      <c r="I701" s="46"/>
      <c r="J701" s="18">
        <v>1</v>
      </c>
      <c r="K701" s="46"/>
      <c r="L701" s="19">
        <f t="shared" si="70"/>
        <v>0</v>
      </c>
      <c r="M701" s="23">
        <f t="shared" si="66"/>
        <v>0</v>
      </c>
      <c r="N701" s="19">
        <f t="shared" si="67"/>
        <v>0</v>
      </c>
      <c r="O701" s="19">
        <f t="shared" si="68"/>
        <v>86.576000000000008</v>
      </c>
      <c r="P701" s="53"/>
    </row>
    <row r="702" spans="1:16" x14ac:dyDescent="0.25">
      <c r="A702" s="40">
        <v>10390</v>
      </c>
      <c r="B702" s="40" t="s">
        <v>15</v>
      </c>
      <c r="C702" s="16" t="s">
        <v>572</v>
      </c>
      <c r="D702" s="52" t="s">
        <v>1395</v>
      </c>
      <c r="E702" s="197">
        <v>52</v>
      </c>
      <c r="F702" s="17">
        <f t="shared" si="65"/>
        <v>2.0404159309397687</v>
      </c>
      <c r="G702" s="17">
        <f t="shared" si="69"/>
        <v>58.240000000000009</v>
      </c>
      <c r="H702" s="255">
        <v>0.12</v>
      </c>
      <c r="I702" s="46"/>
      <c r="J702" s="18">
        <v>25</v>
      </c>
      <c r="K702" s="46"/>
      <c r="L702" s="19">
        <f t="shared" si="70"/>
        <v>0</v>
      </c>
      <c r="M702" s="23">
        <f t="shared" si="66"/>
        <v>0</v>
      </c>
      <c r="N702" s="19">
        <f t="shared" si="67"/>
        <v>0</v>
      </c>
      <c r="O702" s="19">
        <f t="shared" si="68"/>
        <v>58.240000000000009</v>
      </c>
      <c r="P702" s="53"/>
    </row>
    <row r="703" spans="1:16" x14ac:dyDescent="0.25">
      <c r="A703" s="40">
        <v>10392</v>
      </c>
      <c r="B703" s="40" t="s">
        <v>15</v>
      </c>
      <c r="C703" s="16" t="s">
        <v>1984</v>
      </c>
      <c r="D703" s="52">
        <v>8594189349996</v>
      </c>
      <c r="E703" s="197">
        <v>52</v>
      </c>
      <c r="F703" s="17">
        <f t="shared" si="65"/>
        <v>2.0404159309397687</v>
      </c>
      <c r="G703" s="17">
        <f t="shared" si="69"/>
        <v>58.240000000000009</v>
      </c>
      <c r="H703" s="255">
        <v>0.12</v>
      </c>
      <c r="I703" s="46"/>
      <c r="J703" s="18">
        <v>25</v>
      </c>
      <c r="K703" s="46"/>
      <c r="L703" s="19">
        <f t="shared" si="70"/>
        <v>0</v>
      </c>
      <c r="M703" s="23">
        <f t="shared" si="66"/>
        <v>0</v>
      </c>
      <c r="N703" s="19">
        <f t="shared" si="67"/>
        <v>0</v>
      </c>
      <c r="O703" s="19">
        <f t="shared" si="68"/>
        <v>58.240000000000009</v>
      </c>
      <c r="P703" s="53"/>
    </row>
    <row r="704" spans="1:16" x14ac:dyDescent="0.25">
      <c r="A704" s="40">
        <v>10394</v>
      </c>
      <c r="B704" s="40" t="s">
        <v>15</v>
      </c>
      <c r="C704" s="16" t="s">
        <v>573</v>
      </c>
      <c r="D704" s="52" t="s">
        <v>1396</v>
      </c>
      <c r="E704" s="197">
        <v>52</v>
      </c>
      <c r="F704" s="17">
        <f t="shared" si="65"/>
        <v>2.0404159309397687</v>
      </c>
      <c r="G704" s="17">
        <f t="shared" si="69"/>
        <v>58.240000000000009</v>
      </c>
      <c r="H704" s="255">
        <v>0.12</v>
      </c>
      <c r="I704" s="46"/>
      <c r="J704" s="18">
        <v>25</v>
      </c>
      <c r="K704" s="46"/>
      <c r="L704" s="19">
        <f t="shared" si="70"/>
        <v>0</v>
      </c>
      <c r="M704" s="23">
        <f t="shared" si="66"/>
        <v>0</v>
      </c>
      <c r="N704" s="19">
        <f t="shared" si="67"/>
        <v>0</v>
      </c>
      <c r="O704" s="19">
        <f t="shared" si="68"/>
        <v>58.240000000000009</v>
      </c>
      <c r="P704" s="53"/>
    </row>
    <row r="705" spans="1:16" x14ac:dyDescent="0.25">
      <c r="A705" s="40">
        <v>10396</v>
      </c>
      <c r="B705" s="40" t="s">
        <v>15</v>
      </c>
      <c r="C705" s="16" t="s">
        <v>574</v>
      </c>
      <c r="D705" s="52" t="s">
        <v>1397</v>
      </c>
      <c r="E705" s="197">
        <v>119.6</v>
      </c>
      <c r="F705" s="17">
        <f t="shared" si="65"/>
        <v>4.6929566411614676</v>
      </c>
      <c r="G705" s="17">
        <f t="shared" si="69"/>
        <v>133.952</v>
      </c>
      <c r="H705" s="255">
        <v>0.12</v>
      </c>
      <c r="I705" s="46"/>
      <c r="J705" s="18">
        <v>27</v>
      </c>
      <c r="K705" s="46"/>
      <c r="L705" s="19">
        <f t="shared" si="70"/>
        <v>0</v>
      </c>
      <c r="M705" s="23">
        <f t="shared" si="66"/>
        <v>0</v>
      </c>
      <c r="N705" s="19">
        <f t="shared" si="67"/>
        <v>0</v>
      </c>
      <c r="O705" s="19">
        <f t="shared" si="68"/>
        <v>133.952</v>
      </c>
      <c r="P705" s="53"/>
    </row>
    <row r="706" spans="1:16" x14ac:dyDescent="0.25">
      <c r="A706" s="40">
        <v>10398</v>
      </c>
      <c r="B706" s="40" t="s">
        <v>15</v>
      </c>
      <c r="C706" s="16" t="s">
        <v>575</v>
      </c>
      <c r="D706" s="52" t="s">
        <v>1398</v>
      </c>
      <c r="E706" s="197">
        <v>52</v>
      </c>
      <c r="F706" s="17">
        <f t="shared" si="65"/>
        <v>2.0404159309397687</v>
      </c>
      <c r="G706" s="17">
        <f t="shared" si="69"/>
        <v>58.240000000000009</v>
      </c>
      <c r="H706" s="255">
        <v>0.12</v>
      </c>
      <c r="I706" s="46"/>
      <c r="J706" s="18">
        <v>25</v>
      </c>
      <c r="K706" s="46"/>
      <c r="L706" s="19">
        <f t="shared" si="70"/>
        <v>0</v>
      </c>
      <c r="M706" s="23">
        <f t="shared" si="66"/>
        <v>0</v>
      </c>
      <c r="N706" s="19">
        <f t="shared" si="67"/>
        <v>0</v>
      </c>
      <c r="O706" s="19">
        <f t="shared" si="68"/>
        <v>58.240000000000009</v>
      </c>
      <c r="P706" s="53"/>
    </row>
    <row r="707" spans="1:16" x14ac:dyDescent="0.25">
      <c r="A707" s="40">
        <v>10402</v>
      </c>
      <c r="B707" s="40" t="s">
        <v>23</v>
      </c>
      <c r="C707" s="16" t="s">
        <v>1988</v>
      </c>
      <c r="D707" s="52">
        <v>8594201120770</v>
      </c>
      <c r="E707" s="197">
        <v>88.4</v>
      </c>
      <c r="F707" s="17">
        <f t="shared" si="65"/>
        <v>3.4687070825976067</v>
      </c>
      <c r="G707" s="17">
        <f t="shared" si="69"/>
        <v>99.00800000000001</v>
      </c>
      <c r="H707" s="255">
        <v>0.12</v>
      </c>
      <c r="I707" s="46"/>
      <c r="J707" s="18">
        <v>1</v>
      </c>
      <c r="K707" s="46"/>
      <c r="L707" s="19">
        <f t="shared" si="70"/>
        <v>0</v>
      </c>
      <c r="M707" s="23">
        <f t="shared" si="66"/>
        <v>0</v>
      </c>
      <c r="N707" s="19">
        <f t="shared" si="67"/>
        <v>0</v>
      </c>
      <c r="O707" s="19">
        <f t="shared" si="68"/>
        <v>99.00800000000001</v>
      </c>
      <c r="P707" s="53"/>
    </row>
    <row r="708" spans="1:16" x14ac:dyDescent="0.25">
      <c r="A708" s="40">
        <v>10404</v>
      </c>
      <c r="B708" s="40" t="s">
        <v>23</v>
      </c>
      <c r="C708" s="16" t="s">
        <v>576</v>
      </c>
      <c r="D708" s="52" t="s">
        <v>1399</v>
      </c>
      <c r="E708" s="197">
        <v>59.9</v>
      </c>
      <c r="F708" s="17">
        <f t="shared" ref="F708:F775" si="71">E708/$E$3</f>
        <v>2.3504021973710025</v>
      </c>
      <c r="G708" s="17">
        <f t="shared" si="69"/>
        <v>67.088000000000008</v>
      </c>
      <c r="H708" s="255">
        <v>0.12</v>
      </c>
      <c r="I708" s="46"/>
      <c r="J708" s="18">
        <v>1</v>
      </c>
      <c r="K708" s="46"/>
      <c r="L708" s="19">
        <f t="shared" si="70"/>
        <v>0</v>
      </c>
      <c r="M708" s="23">
        <f t="shared" ref="M708:M775" si="72">L708/$E$3</f>
        <v>0</v>
      </c>
      <c r="N708" s="19">
        <f t="shared" ref="N708:N775" si="73">PRODUCT(G708,SUM(I708,PRODUCT(ABS(K708),J708)))</f>
        <v>0</v>
      </c>
      <c r="O708" s="19">
        <f t="shared" ref="O708:O775" si="74">PRODUCT(G708,(1+$P$6/100))</f>
        <v>67.088000000000008</v>
      </c>
      <c r="P708" s="53"/>
    </row>
    <row r="709" spans="1:16" x14ac:dyDescent="0.25">
      <c r="A709" s="40">
        <v>10410</v>
      </c>
      <c r="B709" s="40" t="s">
        <v>23</v>
      </c>
      <c r="C709" s="16" t="s">
        <v>577</v>
      </c>
      <c r="D709" s="52" t="s">
        <v>1400</v>
      </c>
      <c r="E709" s="197">
        <v>53.7</v>
      </c>
      <c r="F709" s="17">
        <f t="shared" si="71"/>
        <v>2.107121836374338</v>
      </c>
      <c r="G709" s="17">
        <f t="shared" si="69"/>
        <v>60.144000000000005</v>
      </c>
      <c r="H709" s="255">
        <v>0.12</v>
      </c>
      <c r="I709" s="46"/>
      <c r="J709" s="18">
        <v>6</v>
      </c>
      <c r="K709" s="46"/>
      <c r="L709" s="19">
        <f t="shared" si="70"/>
        <v>0</v>
      </c>
      <c r="M709" s="23">
        <f t="shared" si="72"/>
        <v>0</v>
      </c>
      <c r="N709" s="19">
        <f t="shared" si="73"/>
        <v>0</v>
      </c>
      <c r="O709" s="19">
        <f t="shared" si="74"/>
        <v>60.144000000000005</v>
      </c>
      <c r="P709" s="53"/>
    </row>
    <row r="710" spans="1:16" x14ac:dyDescent="0.25">
      <c r="A710" s="40">
        <v>10505</v>
      </c>
      <c r="B710" s="40" t="s">
        <v>23</v>
      </c>
      <c r="C710" s="16" t="s">
        <v>578</v>
      </c>
      <c r="D710" s="52" t="s">
        <v>1401</v>
      </c>
      <c r="E710" s="197">
        <v>58</v>
      </c>
      <c r="F710" s="17">
        <f t="shared" si="71"/>
        <v>2.2758485383558957</v>
      </c>
      <c r="G710" s="17">
        <f t="shared" si="69"/>
        <v>64.960000000000008</v>
      </c>
      <c r="H710" s="255">
        <v>0.12</v>
      </c>
      <c r="I710" s="46"/>
      <c r="J710" s="18">
        <v>6</v>
      </c>
      <c r="K710" s="46"/>
      <c r="L710" s="19">
        <f t="shared" si="70"/>
        <v>0</v>
      </c>
      <c r="M710" s="23">
        <f t="shared" si="72"/>
        <v>0</v>
      </c>
      <c r="N710" s="19">
        <f t="shared" si="73"/>
        <v>0</v>
      </c>
      <c r="O710" s="19">
        <f t="shared" si="74"/>
        <v>64.960000000000008</v>
      </c>
      <c r="P710" s="53"/>
    </row>
    <row r="711" spans="1:16" x14ac:dyDescent="0.25">
      <c r="A711" s="40">
        <v>10508</v>
      </c>
      <c r="B711" s="40" t="s">
        <v>23</v>
      </c>
      <c r="C711" s="16" t="s">
        <v>579</v>
      </c>
      <c r="D711" s="52" t="s">
        <v>1402</v>
      </c>
      <c r="E711" s="197">
        <v>63.6</v>
      </c>
      <c r="F711" s="17">
        <f t="shared" si="71"/>
        <v>2.4955856386109478</v>
      </c>
      <c r="G711" s="17">
        <f t="shared" si="69"/>
        <v>71.232000000000014</v>
      </c>
      <c r="H711" s="255">
        <v>0.12</v>
      </c>
      <c r="I711" s="46"/>
      <c r="J711" s="18">
        <v>12</v>
      </c>
      <c r="K711" s="46"/>
      <c r="L711" s="19">
        <f t="shared" si="70"/>
        <v>0</v>
      </c>
      <c r="M711" s="23">
        <f t="shared" si="72"/>
        <v>0</v>
      </c>
      <c r="N711" s="19">
        <f t="shared" si="73"/>
        <v>0</v>
      </c>
      <c r="O711" s="19">
        <f t="shared" si="74"/>
        <v>71.232000000000014</v>
      </c>
      <c r="P711" s="53"/>
    </row>
    <row r="712" spans="1:16" x14ac:dyDescent="0.25">
      <c r="A712" s="40">
        <v>10510</v>
      </c>
      <c r="B712" s="40" t="s">
        <v>23</v>
      </c>
      <c r="C712" s="16" t="s">
        <v>580</v>
      </c>
      <c r="D712" s="52" t="s">
        <v>1403</v>
      </c>
      <c r="E712" s="197">
        <v>58.9</v>
      </c>
      <c r="F712" s="17">
        <f t="shared" si="71"/>
        <v>2.3111634294683148</v>
      </c>
      <c r="G712" s="17">
        <f t="shared" si="69"/>
        <v>65.968000000000004</v>
      </c>
      <c r="H712" s="255">
        <v>0.12</v>
      </c>
      <c r="I712" s="46"/>
      <c r="J712" s="18">
        <v>36</v>
      </c>
      <c r="K712" s="46"/>
      <c r="L712" s="19">
        <f t="shared" si="70"/>
        <v>0</v>
      </c>
      <c r="M712" s="23">
        <f t="shared" si="72"/>
        <v>0</v>
      </c>
      <c r="N712" s="19">
        <f t="shared" si="73"/>
        <v>0</v>
      </c>
      <c r="O712" s="19">
        <f t="shared" si="74"/>
        <v>65.968000000000004</v>
      </c>
      <c r="P712" s="53"/>
    </row>
    <row r="713" spans="1:16" x14ac:dyDescent="0.25">
      <c r="A713" s="40">
        <v>10512</v>
      </c>
      <c r="B713" s="40" t="s">
        <v>23</v>
      </c>
      <c r="C713" s="16" t="s">
        <v>581</v>
      </c>
      <c r="D713" s="52" t="s">
        <v>1404</v>
      </c>
      <c r="E713" s="197">
        <v>60.6</v>
      </c>
      <c r="F713" s="17">
        <f t="shared" si="71"/>
        <v>2.3778693349028841</v>
      </c>
      <c r="G713" s="17">
        <f t="shared" si="69"/>
        <v>67.872000000000014</v>
      </c>
      <c r="H713" s="255">
        <v>0.12</v>
      </c>
      <c r="I713" s="46"/>
      <c r="J713" s="18">
        <v>12</v>
      </c>
      <c r="K713" s="46"/>
      <c r="L713" s="19">
        <f t="shared" si="70"/>
        <v>0</v>
      </c>
      <c r="M713" s="23">
        <f t="shared" si="72"/>
        <v>0</v>
      </c>
      <c r="N713" s="19">
        <f t="shared" si="73"/>
        <v>0</v>
      </c>
      <c r="O713" s="19">
        <f t="shared" si="74"/>
        <v>67.872000000000014</v>
      </c>
      <c r="P713" s="53"/>
    </row>
    <row r="714" spans="1:16" x14ac:dyDescent="0.25">
      <c r="A714" s="40">
        <v>10520</v>
      </c>
      <c r="B714" s="40" t="s">
        <v>23</v>
      </c>
      <c r="C714" s="16" t="s">
        <v>582</v>
      </c>
      <c r="D714" s="52" t="s">
        <v>1405</v>
      </c>
      <c r="E714" s="197">
        <v>60.9</v>
      </c>
      <c r="F714" s="17">
        <f t="shared" si="71"/>
        <v>2.3896409652736903</v>
      </c>
      <c r="G714" s="17">
        <f t="shared" si="69"/>
        <v>68.207999999999998</v>
      </c>
      <c r="H714" s="255">
        <v>0.12</v>
      </c>
      <c r="I714" s="46"/>
      <c r="J714" s="18">
        <v>32</v>
      </c>
      <c r="K714" s="46"/>
      <c r="L714" s="19">
        <f t="shared" si="70"/>
        <v>0</v>
      </c>
      <c r="M714" s="23">
        <f t="shared" si="72"/>
        <v>0</v>
      </c>
      <c r="N714" s="19">
        <f t="shared" si="73"/>
        <v>0</v>
      </c>
      <c r="O714" s="19">
        <f t="shared" si="74"/>
        <v>68.207999999999998</v>
      </c>
      <c r="P714" s="53"/>
    </row>
    <row r="715" spans="1:16" x14ac:dyDescent="0.25">
      <c r="A715" s="40">
        <v>10522</v>
      </c>
      <c r="B715" s="40" t="s">
        <v>23</v>
      </c>
      <c r="C715" s="16" t="s">
        <v>583</v>
      </c>
      <c r="D715" s="52" t="s">
        <v>1406</v>
      </c>
      <c r="E715" s="197">
        <v>51.5</v>
      </c>
      <c r="F715" s="17">
        <f t="shared" si="71"/>
        <v>2.0207965469884246</v>
      </c>
      <c r="G715" s="17">
        <f t="shared" si="69"/>
        <v>57.680000000000007</v>
      </c>
      <c r="H715" s="255">
        <v>0.12</v>
      </c>
      <c r="I715" s="46"/>
      <c r="J715" s="18">
        <v>12</v>
      </c>
      <c r="K715" s="46"/>
      <c r="L715" s="19">
        <f t="shared" si="70"/>
        <v>0</v>
      </c>
      <c r="M715" s="23">
        <f t="shared" si="72"/>
        <v>0</v>
      </c>
      <c r="N715" s="19">
        <f t="shared" si="73"/>
        <v>0</v>
      </c>
      <c r="O715" s="19">
        <f t="shared" si="74"/>
        <v>57.680000000000007</v>
      </c>
      <c r="P715" s="53"/>
    </row>
    <row r="716" spans="1:16" x14ac:dyDescent="0.25">
      <c r="A716" s="40">
        <v>10524</v>
      </c>
      <c r="B716" s="40" t="s">
        <v>23</v>
      </c>
      <c r="C716" s="16" t="s">
        <v>584</v>
      </c>
      <c r="D716" s="52" t="s">
        <v>1407</v>
      </c>
      <c r="E716" s="197">
        <v>74.3</v>
      </c>
      <c r="F716" s="17">
        <f t="shared" si="71"/>
        <v>2.9154404551697075</v>
      </c>
      <c r="G716" s="17">
        <f t="shared" si="69"/>
        <v>83.216000000000008</v>
      </c>
      <c r="H716" s="255">
        <v>0.12</v>
      </c>
      <c r="I716" s="46"/>
      <c r="J716" s="18">
        <v>12</v>
      </c>
      <c r="K716" s="46"/>
      <c r="L716" s="19">
        <f t="shared" si="70"/>
        <v>0</v>
      </c>
      <c r="M716" s="23">
        <f t="shared" si="72"/>
        <v>0</v>
      </c>
      <c r="N716" s="19">
        <f t="shared" si="73"/>
        <v>0</v>
      </c>
      <c r="O716" s="19">
        <f t="shared" si="74"/>
        <v>83.216000000000008</v>
      </c>
      <c r="P716" s="53"/>
    </row>
    <row r="717" spans="1:16" x14ac:dyDescent="0.25">
      <c r="A717" s="40">
        <v>10526</v>
      </c>
      <c r="B717" s="40" t="s">
        <v>23</v>
      </c>
      <c r="C717" s="16" t="s">
        <v>585</v>
      </c>
      <c r="D717" s="52" t="s">
        <v>1408</v>
      </c>
      <c r="E717" s="197">
        <v>80.400000000000006</v>
      </c>
      <c r="F717" s="17">
        <f t="shared" si="71"/>
        <v>3.1547969393761037</v>
      </c>
      <c r="G717" s="17">
        <f t="shared" si="69"/>
        <v>90.048000000000016</v>
      </c>
      <c r="H717" s="255">
        <v>0.12</v>
      </c>
      <c r="I717" s="46"/>
      <c r="J717" s="18">
        <v>12</v>
      </c>
      <c r="K717" s="46"/>
      <c r="L717" s="19">
        <f t="shared" si="70"/>
        <v>0</v>
      </c>
      <c r="M717" s="23">
        <f t="shared" si="72"/>
        <v>0</v>
      </c>
      <c r="N717" s="19">
        <f t="shared" si="73"/>
        <v>0</v>
      </c>
      <c r="O717" s="19">
        <f t="shared" si="74"/>
        <v>90.048000000000016</v>
      </c>
      <c r="P717" s="53"/>
    </row>
    <row r="718" spans="1:16" x14ac:dyDescent="0.25">
      <c r="A718" s="40">
        <v>10532</v>
      </c>
      <c r="B718" s="40" t="s">
        <v>23</v>
      </c>
      <c r="C718" s="16" t="s">
        <v>586</v>
      </c>
      <c r="D718" s="52" t="s">
        <v>1409</v>
      </c>
      <c r="E718" s="197">
        <v>60.2</v>
      </c>
      <c r="F718" s="17">
        <f t="shared" si="71"/>
        <v>2.3621738277418092</v>
      </c>
      <c r="G718" s="17">
        <f t="shared" si="69"/>
        <v>67.424000000000007</v>
      </c>
      <c r="H718" s="255">
        <v>0.12</v>
      </c>
      <c r="I718" s="46"/>
      <c r="J718" s="18">
        <v>6</v>
      </c>
      <c r="K718" s="46"/>
      <c r="L718" s="19">
        <f t="shared" si="70"/>
        <v>0</v>
      </c>
      <c r="M718" s="23">
        <f t="shared" si="72"/>
        <v>0</v>
      </c>
      <c r="N718" s="19">
        <f t="shared" si="73"/>
        <v>0</v>
      </c>
      <c r="O718" s="19">
        <f t="shared" si="74"/>
        <v>67.424000000000007</v>
      </c>
      <c r="P718" s="53"/>
    </row>
    <row r="719" spans="1:16" x14ac:dyDescent="0.25">
      <c r="A719" s="40">
        <v>10533</v>
      </c>
      <c r="B719" s="40" t="s">
        <v>23</v>
      </c>
      <c r="C719" s="16" t="s">
        <v>587</v>
      </c>
      <c r="D719" s="52" t="s">
        <v>1410</v>
      </c>
      <c r="E719" s="197">
        <v>60.2</v>
      </c>
      <c r="F719" s="17">
        <f t="shared" si="71"/>
        <v>2.3621738277418092</v>
      </c>
      <c r="G719" s="17">
        <f t="shared" si="69"/>
        <v>67.424000000000007</v>
      </c>
      <c r="H719" s="255">
        <v>0.12</v>
      </c>
      <c r="I719" s="46"/>
      <c r="J719" s="18">
        <v>6</v>
      </c>
      <c r="K719" s="46"/>
      <c r="L719" s="19">
        <f t="shared" si="70"/>
        <v>0</v>
      </c>
      <c r="M719" s="23">
        <f t="shared" si="72"/>
        <v>0</v>
      </c>
      <c r="N719" s="19">
        <f t="shared" si="73"/>
        <v>0</v>
      </c>
      <c r="O719" s="19">
        <f t="shared" si="74"/>
        <v>67.424000000000007</v>
      </c>
      <c r="P719" s="53"/>
    </row>
    <row r="720" spans="1:16" x14ac:dyDescent="0.25">
      <c r="A720" s="40">
        <v>10534</v>
      </c>
      <c r="B720" s="40" t="s">
        <v>23</v>
      </c>
      <c r="C720" s="16" t="s">
        <v>588</v>
      </c>
      <c r="D720" s="52" t="s">
        <v>1411</v>
      </c>
      <c r="E720" s="197">
        <v>60.2</v>
      </c>
      <c r="F720" s="17">
        <f t="shared" si="71"/>
        <v>2.3621738277418092</v>
      </c>
      <c r="G720" s="17">
        <f t="shared" si="69"/>
        <v>67.424000000000007</v>
      </c>
      <c r="H720" s="255">
        <v>0.12</v>
      </c>
      <c r="I720" s="46"/>
      <c r="J720" s="18">
        <v>6</v>
      </c>
      <c r="K720" s="46"/>
      <c r="L720" s="19">
        <f t="shared" si="70"/>
        <v>0</v>
      </c>
      <c r="M720" s="23">
        <f t="shared" si="72"/>
        <v>0</v>
      </c>
      <c r="N720" s="19">
        <f t="shared" si="73"/>
        <v>0</v>
      </c>
      <c r="O720" s="19">
        <f t="shared" si="74"/>
        <v>67.424000000000007</v>
      </c>
      <c r="P720" s="53"/>
    </row>
    <row r="721" spans="1:16" x14ac:dyDescent="0.25">
      <c r="A721" s="40">
        <v>10535</v>
      </c>
      <c r="B721" s="40" t="s">
        <v>23</v>
      </c>
      <c r="C721" s="16" t="s">
        <v>589</v>
      </c>
      <c r="D721" s="52" t="s">
        <v>1412</v>
      </c>
      <c r="E721" s="197">
        <v>60.2</v>
      </c>
      <c r="F721" s="17">
        <f t="shared" si="71"/>
        <v>2.3621738277418092</v>
      </c>
      <c r="G721" s="17">
        <f t="shared" ref="G721:G784" si="75">PRODUCT(E721,1.12)</f>
        <v>67.424000000000007</v>
      </c>
      <c r="H721" s="255">
        <v>0.12</v>
      </c>
      <c r="I721" s="46"/>
      <c r="J721" s="18">
        <v>6</v>
      </c>
      <c r="K721" s="46"/>
      <c r="L721" s="19">
        <f t="shared" si="70"/>
        <v>0</v>
      </c>
      <c r="M721" s="23">
        <f t="shared" si="72"/>
        <v>0</v>
      </c>
      <c r="N721" s="19">
        <f t="shared" si="73"/>
        <v>0</v>
      </c>
      <c r="O721" s="19">
        <f t="shared" si="74"/>
        <v>67.424000000000007</v>
      </c>
      <c r="P721" s="53"/>
    </row>
    <row r="722" spans="1:16" x14ac:dyDescent="0.25">
      <c r="A722" s="40">
        <v>10540</v>
      </c>
      <c r="B722" s="40" t="s">
        <v>15</v>
      </c>
      <c r="C722" s="16" t="s">
        <v>1958</v>
      </c>
      <c r="D722" s="52">
        <v>8606102813658</v>
      </c>
      <c r="E722" s="197">
        <v>91</v>
      </c>
      <c r="F722" s="17">
        <f t="shared" si="71"/>
        <v>3.5707278791445951</v>
      </c>
      <c r="G722" s="17">
        <f t="shared" si="75"/>
        <v>101.92000000000002</v>
      </c>
      <c r="H722" s="255">
        <v>0.12</v>
      </c>
      <c r="I722" s="46"/>
      <c r="J722" s="18">
        <v>6</v>
      </c>
      <c r="K722" s="46"/>
      <c r="L722" s="19">
        <f t="shared" si="70"/>
        <v>0</v>
      </c>
      <c r="M722" s="23">
        <f t="shared" si="72"/>
        <v>0</v>
      </c>
      <c r="N722" s="19">
        <f t="shared" si="73"/>
        <v>0</v>
      </c>
      <c r="O722" s="19">
        <f t="shared" si="74"/>
        <v>101.92000000000002</v>
      </c>
      <c r="P722" s="53"/>
    </row>
    <row r="723" spans="1:16" x14ac:dyDescent="0.25">
      <c r="A723" s="40">
        <v>10600</v>
      </c>
      <c r="B723" s="40" t="s">
        <v>23</v>
      </c>
      <c r="C723" s="16" t="s">
        <v>590</v>
      </c>
      <c r="D723" s="52" t="s">
        <v>1413</v>
      </c>
      <c r="E723" s="197">
        <v>35.799999999999997</v>
      </c>
      <c r="F723" s="17">
        <f t="shared" si="71"/>
        <v>1.4047478909162252</v>
      </c>
      <c r="G723" s="17">
        <f t="shared" si="75"/>
        <v>40.096000000000004</v>
      </c>
      <c r="H723" s="255">
        <v>0.12</v>
      </c>
      <c r="I723" s="46"/>
      <c r="J723" s="18">
        <v>8</v>
      </c>
      <c r="K723" s="46"/>
      <c r="L723" s="19">
        <f t="shared" si="70"/>
        <v>0</v>
      </c>
      <c r="M723" s="23">
        <f t="shared" si="72"/>
        <v>0</v>
      </c>
      <c r="N723" s="19">
        <f t="shared" si="73"/>
        <v>0</v>
      </c>
      <c r="O723" s="19">
        <f t="shared" si="74"/>
        <v>40.096000000000004</v>
      </c>
      <c r="P723" s="53"/>
    </row>
    <row r="724" spans="1:16" x14ac:dyDescent="0.25">
      <c r="A724" s="40">
        <v>10610</v>
      </c>
      <c r="B724" s="40" t="s">
        <v>15</v>
      </c>
      <c r="C724" s="16" t="s">
        <v>1900</v>
      </c>
      <c r="D724" s="52">
        <v>8594045879933</v>
      </c>
      <c r="E724" s="197">
        <v>52</v>
      </c>
      <c r="F724" s="17">
        <f t="shared" si="71"/>
        <v>2.0404159309397687</v>
      </c>
      <c r="G724" s="17">
        <f t="shared" si="75"/>
        <v>58.240000000000009</v>
      </c>
      <c r="H724" s="255">
        <v>0.12</v>
      </c>
      <c r="I724" s="46"/>
      <c r="J724" s="18">
        <v>10</v>
      </c>
      <c r="K724" s="46"/>
      <c r="L724" s="19">
        <f t="shared" si="70"/>
        <v>0</v>
      </c>
      <c r="M724" s="23">
        <f t="shared" si="72"/>
        <v>0</v>
      </c>
      <c r="N724" s="19">
        <f t="shared" si="73"/>
        <v>0</v>
      </c>
      <c r="O724" s="19">
        <f t="shared" si="74"/>
        <v>58.240000000000009</v>
      </c>
      <c r="P724" s="53" t="s">
        <v>2162</v>
      </c>
    </row>
    <row r="725" spans="1:16" x14ac:dyDescent="0.25">
      <c r="A725" s="40">
        <v>10611</v>
      </c>
      <c r="B725" s="40" t="s">
        <v>15</v>
      </c>
      <c r="C725" s="16" t="s">
        <v>1901</v>
      </c>
      <c r="D725" s="52">
        <v>8594045879957</v>
      </c>
      <c r="E725" s="197">
        <v>52</v>
      </c>
      <c r="F725" s="17">
        <f t="shared" si="71"/>
        <v>2.0404159309397687</v>
      </c>
      <c r="G725" s="17">
        <f t="shared" si="75"/>
        <v>58.240000000000009</v>
      </c>
      <c r="H725" s="255">
        <v>0.12</v>
      </c>
      <c r="I725" s="46"/>
      <c r="J725" s="18">
        <v>10</v>
      </c>
      <c r="K725" s="46"/>
      <c r="L725" s="19">
        <f t="shared" si="70"/>
        <v>0</v>
      </c>
      <c r="M725" s="23">
        <f t="shared" si="72"/>
        <v>0</v>
      </c>
      <c r="N725" s="19">
        <f t="shared" si="73"/>
        <v>0</v>
      </c>
      <c r="O725" s="19">
        <f t="shared" si="74"/>
        <v>58.240000000000009</v>
      </c>
      <c r="P725" s="53" t="s">
        <v>2162</v>
      </c>
    </row>
    <row r="726" spans="1:16" x14ac:dyDescent="0.25">
      <c r="A726" s="40">
        <v>10612</v>
      </c>
      <c r="B726" s="40" t="s">
        <v>15</v>
      </c>
      <c r="C726" s="16" t="s">
        <v>1902</v>
      </c>
      <c r="D726" s="52">
        <v>8594045879940</v>
      </c>
      <c r="E726" s="197">
        <v>52</v>
      </c>
      <c r="F726" s="17">
        <f t="shared" si="71"/>
        <v>2.0404159309397687</v>
      </c>
      <c r="G726" s="17">
        <f t="shared" si="75"/>
        <v>58.240000000000009</v>
      </c>
      <c r="H726" s="255">
        <v>0.12</v>
      </c>
      <c r="I726" s="46"/>
      <c r="J726" s="18">
        <v>10</v>
      </c>
      <c r="K726" s="46"/>
      <c r="L726" s="19">
        <f t="shared" si="70"/>
        <v>0</v>
      </c>
      <c r="M726" s="23">
        <f t="shared" si="72"/>
        <v>0</v>
      </c>
      <c r="N726" s="19">
        <f t="shared" si="73"/>
        <v>0</v>
      </c>
      <c r="O726" s="19">
        <f t="shared" si="74"/>
        <v>58.240000000000009</v>
      </c>
      <c r="P726" s="53" t="s">
        <v>2162</v>
      </c>
    </row>
    <row r="727" spans="1:16" x14ac:dyDescent="0.25">
      <c r="A727" s="40">
        <v>10620</v>
      </c>
      <c r="B727" s="40" t="s">
        <v>15</v>
      </c>
      <c r="C727" s="16" t="s">
        <v>1959</v>
      </c>
      <c r="D727" s="52">
        <v>8594006380188</v>
      </c>
      <c r="E727" s="197">
        <v>58</v>
      </c>
      <c r="F727" s="17">
        <f t="shared" si="71"/>
        <v>2.2758485383558957</v>
      </c>
      <c r="G727" s="17">
        <f t="shared" si="75"/>
        <v>64.960000000000008</v>
      </c>
      <c r="H727" s="255">
        <v>0.12</v>
      </c>
      <c r="I727" s="46"/>
      <c r="J727" s="18">
        <v>14</v>
      </c>
      <c r="K727" s="46"/>
      <c r="L727" s="19">
        <f t="shared" si="70"/>
        <v>0</v>
      </c>
      <c r="M727" s="23">
        <f t="shared" si="72"/>
        <v>0</v>
      </c>
      <c r="N727" s="19">
        <f t="shared" si="73"/>
        <v>0</v>
      </c>
      <c r="O727" s="19">
        <f t="shared" si="74"/>
        <v>64.960000000000008</v>
      </c>
      <c r="P727" s="53"/>
    </row>
    <row r="728" spans="1:16" x14ac:dyDescent="0.25">
      <c r="A728" s="40">
        <v>10621</v>
      </c>
      <c r="B728" s="40" t="s">
        <v>15</v>
      </c>
      <c r="C728" s="16" t="s">
        <v>1960</v>
      </c>
      <c r="D728" s="52">
        <v>8594006380331</v>
      </c>
      <c r="E728" s="197">
        <v>118</v>
      </c>
      <c r="F728" s="17">
        <f t="shared" si="71"/>
        <v>4.630174612517167</v>
      </c>
      <c r="G728" s="17">
        <f t="shared" si="75"/>
        <v>132.16000000000003</v>
      </c>
      <c r="H728" s="255">
        <v>0.12</v>
      </c>
      <c r="I728" s="46"/>
      <c r="J728" s="18">
        <v>10</v>
      </c>
      <c r="K728" s="46"/>
      <c r="L728" s="19">
        <f t="shared" si="70"/>
        <v>0</v>
      </c>
      <c r="M728" s="23">
        <f t="shared" si="72"/>
        <v>0</v>
      </c>
      <c r="N728" s="19">
        <f t="shared" si="73"/>
        <v>0</v>
      </c>
      <c r="O728" s="19">
        <f t="shared" si="74"/>
        <v>132.16000000000003</v>
      </c>
      <c r="P728" s="53"/>
    </row>
    <row r="729" spans="1:16" x14ac:dyDescent="0.25">
      <c r="A729" s="40">
        <v>10622</v>
      </c>
      <c r="B729" s="40" t="s">
        <v>15</v>
      </c>
      <c r="C729" s="16" t="s">
        <v>1962</v>
      </c>
      <c r="D729" s="52">
        <v>8594006380270</v>
      </c>
      <c r="E729" s="197">
        <v>135</v>
      </c>
      <c r="F729" s="17">
        <f t="shared" si="71"/>
        <v>5.2972336668628603</v>
      </c>
      <c r="G729" s="17">
        <f t="shared" si="75"/>
        <v>151.20000000000002</v>
      </c>
      <c r="H729" s="255">
        <v>0.12</v>
      </c>
      <c r="I729" s="46"/>
      <c r="J729" s="18">
        <v>11</v>
      </c>
      <c r="K729" s="46"/>
      <c r="L729" s="19">
        <f t="shared" si="70"/>
        <v>0</v>
      </c>
      <c r="M729" s="23">
        <f t="shared" si="72"/>
        <v>0</v>
      </c>
      <c r="N729" s="19">
        <f t="shared" si="73"/>
        <v>0</v>
      </c>
      <c r="O729" s="19">
        <f t="shared" si="74"/>
        <v>151.20000000000002</v>
      </c>
      <c r="P729" s="53"/>
    </row>
    <row r="730" spans="1:16" x14ac:dyDescent="0.25">
      <c r="A730" s="40">
        <v>10623</v>
      </c>
      <c r="B730" s="40" t="s">
        <v>15</v>
      </c>
      <c r="C730" s="16" t="s">
        <v>1961</v>
      </c>
      <c r="D730" s="52">
        <v>8594006380614</v>
      </c>
      <c r="E730" s="197">
        <v>237</v>
      </c>
      <c r="F730" s="17">
        <f t="shared" si="71"/>
        <v>9.2995879929370222</v>
      </c>
      <c r="G730" s="17">
        <f t="shared" si="75"/>
        <v>265.44</v>
      </c>
      <c r="H730" s="255">
        <v>0.12</v>
      </c>
      <c r="I730" s="46"/>
      <c r="J730" s="18">
        <v>5</v>
      </c>
      <c r="K730" s="46"/>
      <c r="L730" s="19">
        <f t="shared" si="70"/>
        <v>0</v>
      </c>
      <c r="M730" s="23">
        <f t="shared" si="72"/>
        <v>0</v>
      </c>
      <c r="N730" s="19">
        <f t="shared" si="73"/>
        <v>0</v>
      </c>
      <c r="O730" s="19">
        <f t="shared" si="74"/>
        <v>265.44</v>
      </c>
      <c r="P730" s="53"/>
    </row>
    <row r="731" spans="1:16" x14ac:dyDescent="0.25">
      <c r="A731" s="40">
        <v>10650</v>
      </c>
      <c r="B731" s="40" t="s">
        <v>15</v>
      </c>
      <c r="C731" s="16" t="s">
        <v>591</v>
      </c>
      <c r="D731" s="52" t="s">
        <v>1414</v>
      </c>
      <c r="E731" s="197">
        <v>12</v>
      </c>
      <c r="F731" s="17">
        <f t="shared" si="71"/>
        <v>0.4708652148322543</v>
      </c>
      <c r="G731" s="17">
        <f t="shared" si="75"/>
        <v>13.440000000000001</v>
      </c>
      <c r="H731" s="255">
        <v>0.12</v>
      </c>
      <c r="I731" s="46"/>
      <c r="J731" s="18">
        <v>10</v>
      </c>
      <c r="K731" s="46"/>
      <c r="L731" s="19">
        <f t="shared" si="70"/>
        <v>0</v>
      </c>
      <c r="M731" s="23">
        <f t="shared" si="72"/>
        <v>0</v>
      </c>
      <c r="N731" s="19">
        <f t="shared" si="73"/>
        <v>0</v>
      </c>
      <c r="O731" s="19">
        <f t="shared" si="74"/>
        <v>13.440000000000001</v>
      </c>
      <c r="P731" s="53"/>
    </row>
    <row r="732" spans="1:16" x14ac:dyDescent="0.25">
      <c r="A732" s="40">
        <v>10654</v>
      </c>
      <c r="B732" s="40" t="s">
        <v>15</v>
      </c>
      <c r="C732" s="16" t="s">
        <v>592</v>
      </c>
      <c r="D732" s="52" t="s">
        <v>1415</v>
      </c>
      <c r="E732" s="197">
        <v>14.6</v>
      </c>
      <c r="F732" s="17">
        <f t="shared" si="71"/>
        <v>0.57288601137924267</v>
      </c>
      <c r="G732" s="17">
        <f t="shared" si="75"/>
        <v>16.352</v>
      </c>
      <c r="H732" s="255">
        <v>0.12</v>
      </c>
      <c r="I732" s="46"/>
      <c r="J732" s="18">
        <v>10</v>
      </c>
      <c r="K732" s="46"/>
      <c r="L732" s="19">
        <f t="shared" si="70"/>
        <v>0</v>
      </c>
      <c r="M732" s="23">
        <f t="shared" si="72"/>
        <v>0</v>
      </c>
      <c r="N732" s="19">
        <f t="shared" si="73"/>
        <v>0</v>
      </c>
      <c r="O732" s="19">
        <f t="shared" si="74"/>
        <v>16.352</v>
      </c>
      <c r="P732" s="53"/>
    </row>
    <row r="733" spans="1:16" x14ac:dyDescent="0.25">
      <c r="A733" s="40">
        <v>10660</v>
      </c>
      <c r="B733" s="40" t="s">
        <v>15</v>
      </c>
      <c r="C733" s="16" t="s">
        <v>593</v>
      </c>
      <c r="D733" s="52" t="s">
        <v>1416</v>
      </c>
      <c r="E733" s="197">
        <v>29.4</v>
      </c>
      <c r="F733" s="17">
        <f t="shared" si="71"/>
        <v>1.153619776339023</v>
      </c>
      <c r="G733" s="17">
        <f t="shared" si="75"/>
        <v>32.928000000000004</v>
      </c>
      <c r="H733" s="255">
        <v>0.12</v>
      </c>
      <c r="I733" s="46"/>
      <c r="J733" s="18">
        <v>10</v>
      </c>
      <c r="K733" s="46"/>
      <c r="L733" s="19">
        <f t="shared" si="70"/>
        <v>0</v>
      </c>
      <c r="M733" s="23">
        <f t="shared" si="72"/>
        <v>0</v>
      </c>
      <c r="N733" s="19">
        <f t="shared" si="73"/>
        <v>0</v>
      </c>
      <c r="O733" s="19">
        <f t="shared" si="74"/>
        <v>32.928000000000004</v>
      </c>
      <c r="P733" s="53"/>
    </row>
    <row r="734" spans="1:16" x14ac:dyDescent="0.25">
      <c r="A734" s="40">
        <v>10662</v>
      </c>
      <c r="B734" s="40" t="s">
        <v>15</v>
      </c>
      <c r="C734" s="16" t="s">
        <v>594</v>
      </c>
      <c r="D734" s="52" t="s">
        <v>1417</v>
      </c>
      <c r="E734" s="197">
        <v>31.5</v>
      </c>
      <c r="F734" s="17">
        <f t="shared" si="71"/>
        <v>1.2360211889346675</v>
      </c>
      <c r="G734" s="17">
        <f t="shared" si="75"/>
        <v>35.28</v>
      </c>
      <c r="H734" s="255">
        <v>0.12</v>
      </c>
      <c r="I734" s="46"/>
      <c r="J734" s="18">
        <v>12</v>
      </c>
      <c r="K734" s="46"/>
      <c r="L734" s="19">
        <f t="shared" si="70"/>
        <v>0</v>
      </c>
      <c r="M734" s="23">
        <f t="shared" si="72"/>
        <v>0</v>
      </c>
      <c r="N734" s="19">
        <f t="shared" si="73"/>
        <v>0</v>
      </c>
      <c r="O734" s="19">
        <f t="shared" si="74"/>
        <v>35.28</v>
      </c>
      <c r="P734" s="53"/>
    </row>
    <row r="735" spans="1:16" x14ac:dyDescent="0.25">
      <c r="A735" s="40">
        <v>10700</v>
      </c>
      <c r="B735" s="40" t="s">
        <v>23</v>
      </c>
      <c r="C735" s="16" t="s">
        <v>595</v>
      </c>
      <c r="D735" s="52" t="s">
        <v>1418</v>
      </c>
      <c r="E735" s="197">
        <v>72.400000000000006</v>
      </c>
      <c r="F735" s="17">
        <f t="shared" si="71"/>
        <v>2.8408867961546012</v>
      </c>
      <c r="G735" s="17">
        <f t="shared" si="75"/>
        <v>81.088000000000008</v>
      </c>
      <c r="H735" s="255">
        <v>0.12</v>
      </c>
      <c r="I735" s="46"/>
      <c r="J735" s="18">
        <v>6</v>
      </c>
      <c r="K735" s="46"/>
      <c r="L735" s="19">
        <f t="shared" si="70"/>
        <v>0</v>
      </c>
      <c r="M735" s="23">
        <f t="shared" si="72"/>
        <v>0</v>
      </c>
      <c r="N735" s="19">
        <f t="shared" si="73"/>
        <v>0</v>
      </c>
      <c r="O735" s="19">
        <f t="shared" si="74"/>
        <v>81.088000000000008</v>
      </c>
      <c r="P735" s="53"/>
    </row>
    <row r="736" spans="1:16" x14ac:dyDescent="0.25">
      <c r="A736" s="40">
        <v>10712</v>
      </c>
      <c r="B736" s="40" t="s">
        <v>23</v>
      </c>
      <c r="C736" s="16" t="s">
        <v>596</v>
      </c>
      <c r="D736" s="52" t="s">
        <v>1419</v>
      </c>
      <c r="E736" s="197">
        <v>35.799999999999997</v>
      </c>
      <c r="F736" s="17">
        <f t="shared" si="71"/>
        <v>1.4047478909162252</v>
      </c>
      <c r="G736" s="17">
        <f t="shared" si="75"/>
        <v>40.096000000000004</v>
      </c>
      <c r="H736" s="255">
        <v>0.12</v>
      </c>
      <c r="I736" s="46"/>
      <c r="J736" s="18">
        <v>6</v>
      </c>
      <c r="K736" s="46"/>
      <c r="L736" s="19">
        <f t="shared" si="70"/>
        <v>0</v>
      </c>
      <c r="M736" s="23">
        <f t="shared" si="72"/>
        <v>0</v>
      </c>
      <c r="N736" s="19">
        <f t="shared" si="73"/>
        <v>0</v>
      </c>
      <c r="O736" s="19">
        <f t="shared" si="74"/>
        <v>40.096000000000004</v>
      </c>
      <c r="P736" s="53"/>
    </row>
    <row r="737" spans="1:16" x14ac:dyDescent="0.25">
      <c r="A737" s="40">
        <v>10720</v>
      </c>
      <c r="B737" s="40" t="s">
        <v>23</v>
      </c>
      <c r="C737" s="16" t="s">
        <v>597</v>
      </c>
      <c r="D737" s="52" t="s">
        <v>1420</v>
      </c>
      <c r="E737" s="197">
        <v>26.8</v>
      </c>
      <c r="F737" s="17">
        <f t="shared" si="71"/>
        <v>1.0515989797920346</v>
      </c>
      <c r="G737" s="17">
        <f t="shared" si="75"/>
        <v>30.016000000000005</v>
      </c>
      <c r="H737" s="255">
        <v>0.12</v>
      </c>
      <c r="I737" s="46"/>
      <c r="J737" s="18">
        <v>12</v>
      </c>
      <c r="K737" s="46"/>
      <c r="L737" s="19">
        <f t="shared" si="70"/>
        <v>0</v>
      </c>
      <c r="M737" s="23">
        <f t="shared" si="72"/>
        <v>0</v>
      </c>
      <c r="N737" s="19">
        <f t="shared" si="73"/>
        <v>0</v>
      </c>
      <c r="O737" s="19">
        <f t="shared" si="74"/>
        <v>30.016000000000005</v>
      </c>
      <c r="P737" s="53"/>
    </row>
    <row r="738" spans="1:16" x14ac:dyDescent="0.25">
      <c r="A738" s="40">
        <v>10722</v>
      </c>
      <c r="B738" s="40" t="s">
        <v>23</v>
      </c>
      <c r="C738" s="16" t="s">
        <v>598</v>
      </c>
      <c r="D738" s="52" t="s">
        <v>1421</v>
      </c>
      <c r="E738" s="197">
        <v>26.8</v>
      </c>
      <c r="F738" s="17">
        <f t="shared" si="71"/>
        <v>1.0515989797920346</v>
      </c>
      <c r="G738" s="17">
        <f t="shared" si="75"/>
        <v>30.016000000000005</v>
      </c>
      <c r="H738" s="255">
        <v>0.12</v>
      </c>
      <c r="I738" s="46"/>
      <c r="J738" s="18">
        <v>12</v>
      </c>
      <c r="K738" s="46"/>
      <c r="L738" s="19">
        <f t="shared" si="70"/>
        <v>0</v>
      </c>
      <c r="M738" s="23">
        <f t="shared" si="72"/>
        <v>0</v>
      </c>
      <c r="N738" s="19">
        <f t="shared" si="73"/>
        <v>0</v>
      </c>
      <c r="O738" s="19">
        <f t="shared" si="74"/>
        <v>30.016000000000005</v>
      </c>
      <c r="P738" s="53"/>
    </row>
    <row r="739" spans="1:16" x14ac:dyDescent="0.25">
      <c r="A739" s="40">
        <v>10726</v>
      </c>
      <c r="B739" s="40" t="s">
        <v>23</v>
      </c>
      <c r="C739" s="16" t="s">
        <v>599</v>
      </c>
      <c r="D739" s="52" t="s">
        <v>1422</v>
      </c>
      <c r="E739" s="197">
        <v>26.8</v>
      </c>
      <c r="F739" s="17">
        <f t="shared" si="71"/>
        <v>1.0515989797920346</v>
      </c>
      <c r="G739" s="17">
        <f t="shared" si="75"/>
        <v>30.016000000000005</v>
      </c>
      <c r="H739" s="255">
        <v>0.12</v>
      </c>
      <c r="I739" s="46"/>
      <c r="J739" s="18">
        <v>15</v>
      </c>
      <c r="K739" s="46"/>
      <c r="L739" s="19">
        <f t="shared" si="70"/>
        <v>0</v>
      </c>
      <c r="M739" s="23">
        <f t="shared" si="72"/>
        <v>0</v>
      </c>
      <c r="N739" s="19">
        <f t="shared" si="73"/>
        <v>0</v>
      </c>
      <c r="O739" s="19">
        <f t="shared" si="74"/>
        <v>30.016000000000005</v>
      </c>
      <c r="P739" s="53"/>
    </row>
    <row r="740" spans="1:16" x14ac:dyDescent="0.25">
      <c r="A740" s="40">
        <v>10800</v>
      </c>
      <c r="B740" s="40" t="s">
        <v>23</v>
      </c>
      <c r="C740" s="16" t="s">
        <v>600</v>
      </c>
      <c r="D740" s="52" t="s">
        <v>1423</v>
      </c>
      <c r="E740" s="197">
        <v>44.7</v>
      </c>
      <c r="F740" s="17">
        <f t="shared" si="71"/>
        <v>1.7539729252501473</v>
      </c>
      <c r="G740" s="17">
        <f t="shared" si="75"/>
        <v>50.064000000000007</v>
      </c>
      <c r="H740" s="255">
        <v>0.12</v>
      </c>
      <c r="I740" s="46"/>
      <c r="J740" s="18">
        <v>8</v>
      </c>
      <c r="K740" s="46"/>
      <c r="L740" s="19">
        <f t="shared" si="70"/>
        <v>0</v>
      </c>
      <c r="M740" s="23">
        <f t="shared" si="72"/>
        <v>0</v>
      </c>
      <c r="N740" s="19">
        <f t="shared" si="73"/>
        <v>0</v>
      </c>
      <c r="O740" s="19">
        <f t="shared" si="74"/>
        <v>50.064000000000007</v>
      </c>
      <c r="P740" s="53"/>
    </row>
    <row r="741" spans="1:16" x14ac:dyDescent="0.25">
      <c r="A741" s="40">
        <v>10882</v>
      </c>
      <c r="B741" s="40" t="s">
        <v>23</v>
      </c>
      <c r="C741" s="16" t="s">
        <v>601</v>
      </c>
      <c r="D741" s="52" t="s">
        <v>1424</v>
      </c>
      <c r="E741" s="197">
        <v>33.6</v>
      </c>
      <c r="F741" s="17">
        <f t="shared" si="71"/>
        <v>1.318422601530312</v>
      </c>
      <c r="G741" s="17">
        <f t="shared" si="75"/>
        <v>37.632000000000005</v>
      </c>
      <c r="H741" s="255">
        <v>0.12</v>
      </c>
      <c r="I741" s="46"/>
      <c r="J741" s="18">
        <v>6</v>
      </c>
      <c r="K741" s="46"/>
      <c r="L741" s="19">
        <f t="shared" si="70"/>
        <v>0</v>
      </c>
      <c r="M741" s="23">
        <f t="shared" si="72"/>
        <v>0</v>
      </c>
      <c r="N741" s="19">
        <f t="shared" si="73"/>
        <v>0</v>
      </c>
      <c r="O741" s="19">
        <f t="shared" si="74"/>
        <v>37.632000000000005</v>
      </c>
      <c r="P741" s="53"/>
    </row>
    <row r="742" spans="1:16" x14ac:dyDescent="0.25">
      <c r="A742" s="40">
        <v>10900</v>
      </c>
      <c r="B742" s="40" t="s">
        <v>23</v>
      </c>
      <c r="C742" s="16" t="s">
        <v>602</v>
      </c>
      <c r="D742" s="52" t="s">
        <v>1425</v>
      </c>
      <c r="E742" s="197">
        <v>82.9</v>
      </c>
      <c r="F742" s="17">
        <f t="shared" si="71"/>
        <v>3.2528938591328234</v>
      </c>
      <c r="G742" s="17">
        <f t="shared" si="75"/>
        <v>92.848000000000013</v>
      </c>
      <c r="H742" s="255">
        <v>0.12</v>
      </c>
      <c r="I742" s="46"/>
      <c r="J742" s="18">
        <v>12</v>
      </c>
      <c r="K742" s="46"/>
      <c r="L742" s="19">
        <f t="shared" si="70"/>
        <v>0</v>
      </c>
      <c r="M742" s="23">
        <f t="shared" si="72"/>
        <v>0</v>
      </c>
      <c r="N742" s="19">
        <f t="shared" si="73"/>
        <v>0</v>
      </c>
      <c r="O742" s="19">
        <f t="shared" si="74"/>
        <v>92.848000000000013</v>
      </c>
      <c r="P742" s="53"/>
    </row>
    <row r="743" spans="1:16" x14ac:dyDescent="0.25">
      <c r="A743" s="40">
        <v>10906</v>
      </c>
      <c r="B743" s="40" t="s">
        <v>23</v>
      </c>
      <c r="C743" s="16" t="s">
        <v>603</v>
      </c>
      <c r="D743" s="52" t="s">
        <v>1426</v>
      </c>
      <c r="E743" s="197">
        <v>82.9</v>
      </c>
      <c r="F743" s="17">
        <f t="shared" si="71"/>
        <v>3.2528938591328234</v>
      </c>
      <c r="G743" s="17">
        <f t="shared" si="75"/>
        <v>92.848000000000013</v>
      </c>
      <c r="H743" s="255">
        <v>0.12</v>
      </c>
      <c r="I743" s="46"/>
      <c r="J743" s="18">
        <v>12</v>
      </c>
      <c r="K743" s="46"/>
      <c r="L743" s="19">
        <f t="shared" si="70"/>
        <v>0</v>
      </c>
      <c r="M743" s="23">
        <f t="shared" si="72"/>
        <v>0</v>
      </c>
      <c r="N743" s="19">
        <f t="shared" si="73"/>
        <v>0</v>
      </c>
      <c r="O743" s="19">
        <f t="shared" si="74"/>
        <v>92.848000000000013</v>
      </c>
      <c r="P743" s="53"/>
    </row>
    <row r="744" spans="1:16" x14ac:dyDescent="0.25">
      <c r="A744" s="40">
        <v>10909</v>
      </c>
      <c r="B744" s="40" t="s">
        <v>15</v>
      </c>
      <c r="C744" s="16" t="s">
        <v>604</v>
      </c>
      <c r="D744" s="52" t="s">
        <v>1427</v>
      </c>
      <c r="E744" s="197">
        <v>74.099999999999994</v>
      </c>
      <c r="F744" s="17">
        <f t="shared" si="71"/>
        <v>2.90759270158917</v>
      </c>
      <c r="G744" s="17">
        <f t="shared" si="75"/>
        <v>82.992000000000004</v>
      </c>
      <c r="H744" s="255">
        <v>0.12</v>
      </c>
      <c r="I744" s="46"/>
      <c r="J744" s="18">
        <v>12</v>
      </c>
      <c r="K744" s="46"/>
      <c r="L744" s="19">
        <f t="shared" si="70"/>
        <v>0</v>
      </c>
      <c r="M744" s="23">
        <f t="shared" si="72"/>
        <v>0</v>
      </c>
      <c r="N744" s="19">
        <f t="shared" si="73"/>
        <v>0</v>
      </c>
      <c r="O744" s="19">
        <f t="shared" si="74"/>
        <v>82.992000000000004</v>
      </c>
      <c r="P744" s="53"/>
    </row>
    <row r="745" spans="1:16" x14ac:dyDescent="0.25">
      <c r="A745" s="40">
        <v>10910</v>
      </c>
      <c r="B745" s="40" t="s">
        <v>23</v>
      </c>
      <c r="C745" s="16" t="s">
        <v>605</v>
      </c>
      <c r="D745" s="52" t="s">
        <v>1428</v>
      </c>
      <c r="E745" s="197">
        <v>82.9</v>
      </c>
      <c r="F745" s="17">
        <f t="shared" si="71"/>
        <v>3.2528938591328234</v>
      </c>
      <c r="G745" s="17">
        <f t="shared" si="75"/>
        <v>92.848000000000013</v>
      </c>
      <c r="H745" s="255">
        <v>0.12</v>
      </c>
      <c r="I745" s="46"/>
      <c r="J745" s="18">
        <v>12</v>
      </c>
      <c r="K745" s="46"/>
      <c r="L745" s="19">
        <f t="shared" ref="L745:L808" si="76">PRODUCT(E745,SUM(I745,PRODUCT(ABS(K745),J745)))</f>
        <v>0</v>
      </c>
      <c r="M745" s="23">
        <f t="shared" si="72"/>
        <v>0</v>
      </c>
      <c r="N745" s="19">
        <f t="shared" si="73"/>
        <v>0</v>
      </c>
      <c r="O745" s="19">
        <f t="shared" si="74"/>
        <v>92.848000000000013</v>
      </c>
      <c r="P745" s="53"/>
    </row>
    <row r="746" spans="1:16" x14ac:dyDescent="0.25">
      <c r="A746" s="40">
        <v>10920</v>
      </c>
      <c r="B746" s="40" t="s">
        <v>23</v>
      </c>
      <c r="C746" s="16" t="s">
        <v>606</v>
      </c>
      <c r="D746" s="52" t="s">
        <v>1429</v>
      </c>
      <c r="E746" s="197">
        <v>33.1</v>
      </c>
      <c r="F746" s="17">
        <f t="shared" si="71"/>
        <v>1.2988032175789681</v>
      </c>
      <c r="G746" s="17">
        <f t="shared" si="75"/>
        <v>37.072000000000003</v>
      </c>
      <c r="H746" s="255">
        <v>0.12</v>
      </c>
      <c r="I746" s="46"/>
      <c r="J746" s="18">
        <v>6</v>
      </c>
      <c r="K746" s="46"/>
      <c r="L746" s="19">
        <f t="shared" si="76"/>
        <v>0</v>
      </c>
      <c r="M746" s="23">
        <f t="shared" si="72"/>
        <v>0</v>
      </c>
      <c r="N746" s="19">
        <f t="shared" si="73"/>
        <v>0</v>
      </c>
      <c r="O746" s="19">
        <f t="shared" si="74"/>
        <v>37.072000000000003</v>
      </c>
      <c r="P746" s="53"/>
    </row>
    <row r="747" spans="1:16" x14ac:dyDescent="0.25">
      <c r="A747" s="40">
        <v>11019</v>
      </c>
      <c r="B747" s="40" t="s">
        <v>23</v>
      </c>
      <c r="C747" s="16" t="s">
        <v>607</v>
      </c>
      <c r="D747" s="52" t="s">
        <v>1430</v>
      </c>
      <c r="E747" s="197">
        <v>23.8</v>
      </c>
      <c r="F747" s="17">
        <f t="shared" si="71"/>
        <v>0.93388267608397102</v>
      </c>
      <c r="G747" s="17">
        <f t="shared" si="75"/>
        <v>26.656000000000002</v>
      </c>
      <c r="H747" s="255">
        <v>0.12</v>
      </c>
      <c r="I747" s="46"/>
      <c r="J747" s="18">
        <v>6</v>
      </c>
      <c r="K747" s="46"/>
      <c r="L747" s="19">
        <f t="shared" si="76"/>
        <v>0</v>
      </c>
      <c r="M747" s="23">
        <f t="shared" si="72"/>
        <v>0</v>
      </c>
      <c r="N747" s="19">
        <f t="shared" si="73"/>
        <v>0</v>
      </c>
      <c r="O747" s="19">
        <f t="shared" si="74"/>
        <v>26.656000000000002</v>
      </c>
      <c r="P747" s="53"/>
    </row>
    <row r="748" spans="1:16" x14ac:dyDescent="0.25">
      <c r="A748" s="40">
        <v>11021</v>
      </c>
      <c r="B748" s="40" t="s">
        <v>23</v>
      </c>
      <c r="C748" s="16" t="s">
        <v>608</v>
      </c>
      <c r="D748" s="52" t="s">
        <v>1431</v>
      </c>
      <c r="E748" s="197">
        <v>31.5</v>
      </c>
      <c r="F748" s="17">
        <f t="shared" si="71"/>
        <v>1.2360211889346675</v>
      </c>
      <c r="G748" s="17">
        <f t="shared" si="75"/>
        <v>35.28</v>
      </c>
      <c r="H748" s="255">
        <v>0.12</v>
      </c>
      <c r="I748" s="46"/>
      <c r="J748" s="18">
        <v>6</v>
      </c>
      <c r="K748" s="46"/>
      <c r="L748" s="19">
        <f t="shared" si="76"/>
        <v>0</v>
      </c>
      <c r="M748" s="23">
        <f t="shared" si="72"/>
        <v>0</v>
      </c>
      <c r="N748" s="19">
        <f t="shared" si="73"/>
        <v>0</v>
      </c>
      <c r="O748" s="19">
        <f t="shared" si="74"/>
        <v>35.28</v>
      </c>
      <c r="P748" s="53"/>
    </row>
    <row r="749" spans="1:16" x14ac:dyDescent="0.25">
      <c r="A749" s="40">
        <v>11031</v>
      </c>
      <c r="B749" s="40" t="s">
        <v>23</v>
      </c>
      <c r="C749" s="16" t="s">
        <v>609</v>
      </c>
      <c r="D749" s="52" t="s">
        <v>1432</v>
      </c>
      <c r="E749" s="197">
        <v>13.5</v>
      </c>
      <c r="F749" s="17">
        <f t="shared" si="71"/>
        <v>0.52972336668628606</v>
      </c>
      <c r="G749" s="17">
        <f t="shared" si="75"/>
        <v>15.120000000000001</v>
      </c>
      <c r="H749" s="255">
        <v>0.12</v>
      </c>
      <c r="I749" s="46"/>
      <c r="J749" s="18">
        <v>10</v>
      </c>
      <c r="K749" s="46"/>
      <c r="L749" s="19">
        <f t="shared" si="76"/>
        <v>0</v>
      </c>
      <c r="M749" s="23">
        <f t="shared" si="72"/>
        <v>0</v>
      </c>
      <c r="N749" s="19">
        <f t="shared" si="73"/>
        <v>0</v>
      </c>
      <c r="O749" s="19">
        <f t="shared" si="74"/>
        <v>15.120000000000001</v>
      </c>
      <c r="P749" s="53"/>
    </row>
    <row r="750" spans="1:16" x14ac:dyDescent="0.25">
      <c r="A750" s="40">
        <v>11032</v>
      </c>
      <c r="B750" s="40" t="s">
        <v>23</v>
      </c>
      <c r="C750" s="16" t="s">
        <v>610</v>
      </c>
      <c r="D750" s="52" t="s">
        <v>1433</v>
      </c>
      <c r="E750" s="197">
        <v>65</v>
      </c>
      <c r="F750" s="17">
        <f t="shared" si="71"/>
        <v>2.5505199136747105</v>
      </c>
      <c r="G750" s="17">
        <f t="shared" si="75"/>
        <v>72.800000000000011</v>
      </c>
      <c r="H750" s="255">
        <v>0.12</v>
      </c>
      <c r="I750" s="46"/>
      <c r="J750" s="18">
        <v>1</v>
      </c>
      <c r="K750" s="46"/>
      <c r="L750" s="19">
        <f t="shared" si="76"/>
        <v>0</v>
      </c>
      <c r="M750" s="23">
        <f t="shared" si="72"/>
        <v>0</v>
      </c>
      <c r="N750" s="19">
        <f t="shared" si="73"/>
        <v>0</v>
      </c>
      <c r="O750" s="19">
        <f t="shared" si="74"/>
        <v>72.800000000000011</v>
      </c>
      <c r="P750" s="53"/>
    </row>
    <row r="751" spans="1:16" x14ac:dyDescent="0.25">
      <c r="A751" s="40">
        <v>11037</v>
      </c>
      <c r="B751" s="40" t="s">
        <v>23</v>
      </c>
      <c r="C751" s="16" t="s">
        <v>611</v>
      </c>
      <c r="D751" s="52" t="s">
        <v>1434</v>
      </c>
      <c r="E751" s="197">
        <v>13.6</v>
      </c>
      <c r="F751" s="17">
        <f t="shared" si="71"/>
        <v>0.53364724347655479</v>
      </c>
      <c r="G751" s="17">
        <f t="shared" si="75"/>
        <v>15.232000000000001</v>
      </c>
      <c r="H751" s="255">
        <v>0.12</v>
      </c>
      <c r="I751" s="46"/>
      <c r="J751" s="18">
        <v>6</v>
      </c>
      <c r="K751" s="46"/>
      <c r="L751" s="19">
        <f t="shared" si="76"/>
        <v>0</v>
      </c>
      <c r="M751" s="23">
        <f t="shared" si="72"/>
        <v>0</v>
      </c>
      <c r="N751" s="19">
        <f t="shared" si="73"/>
        <v>0</v>
      </c>
      <c r="O751" s="19">
        <f t="shared" si="74"/>
        <v>15.232000000000001</v>
      </c>
      <c r="P751" s="53"/>
    </row>
    <row r="752" spans="1:16" x14ac:dyDescent="0.25">
      <c r="A752" s="40">
        <v>11046</v>
      </c>
      <c r="B752" s="40" t="s">
        <v>23</v>
      </c>
      <c r="C752" s="16" t="s">
        <v>612</v>
      </c>
      <c r="D752" s="52" t="s">
        <v>1435</v>
      </c>
      <c r="E752" s="197">
        <v>226</v>
      </c>
      <c r="F752" s="17">
        <f t="shared" si="71"/>
        <v>8.8679615460074555</v>
      </c>
      <c r="G752" s="17">
        <f t="shared" si="75"/>
        <v>253.12000000000003</v>
      </c>
      <c r="H752" s="255">
        <v>0.12</v>
      </c>
      <c r="I752" s="46"/>
      <c r="J752" s="18">
        <v>1</v>
      </c>
      <c r="K752" s="46"/>
      <c r="L752" s="19">
        <f t="shared" si="76"/>
        <v>0</v>
      </c>
      <c r="M752" s="23">
        <f t="shared" si="72"/>
        <v>0</v>
      </c>
      <c r="N752" s="19">
        <f t="shared" si="73"/>
        <v>0</v>
      </c>
      <c r="O752" s="19">
        <f t="shared" si="74"/>
        <v>253.12000000000003</v>
      </c>
      <c r="P752" s="53"/>
    </row>
    <row r="753" spans="1:16" x14ac:dyDescent="0.25">
      <c r="A753" s="40">
        <v>11053</v>
      </c>
      <c r="B753" s="40" t="s">
        <v>23</v>
      </c>
      <c r="C753" s="16" t="s">
        <v>613</v>
      </c>
      <c r="D753" s="52" t="s">
        <v>1436</v>
      </c>
      <c r="E753" s="197">
        <v>34</v>
      </c>
      <c r="F753" s="17">
        <f t="shared" si="71"/>
        <v>1.3341181086913871</v>
      </c>
      <c r="G753" s="17">
        <f t="shared" si="75"/>
        <v>38.080000000000005</v>
      </c>
      <c r="H753" s="255">
        <v>0.12</v>
      </c>
      <c r="I753" s="46"/>
      <c r="J753" s="18">
        <v>6</v>
      </c>
      <c r="K753" s="46"/>
      <c r="L753" s="19">
        <f t="shared" si="76"/>
        <v>0</v>
      </c>
      <c r="M753" s="23">
        <f t="shared" si="72"/>
        <v>0</v>
      </c>
      <c r="N753" s="19">
        <f t="shared" si="73"/>
        <v>0</v>
      </c>
      <c r="O753" s="19">
        <f t="shared" si="74"/>
        <v>38.080000000000005</v>
      </c>
      <c r="P753" s="53"/>
    </row>
    <row r="754" spans="1:16" x14ac:dyDescent="0.25">
      <c r="A754" s="40">
        <v>11056</v>
      </c>
      <c r="B754" s="40" t="s">
        <v>23</v>
      </c>
      <c r="C754" s="16" t="s">
        <v>614</v>
      </c>
      <c r="D754" s="52" t="s">
        <v>1437</v>
      </c>
      <c r="E754" s="197">
        <v>21.1</v>
      </c>
      <c r="F754" s="17">
        <f t="shared" si="71"/>
        <v>0.82793800274671381</v>
      </c>
      <c r="G754" s="17">
        <f t="shared" si="75"/>
        <v>23.632000000000005</v>
      </c>
      <c r="H754" s="255">
        <v>0.12</v>
      </c>
      <c r="I754" s="46"/>
      <c r="J754" s="18">
        <v>6</v>
      </c>
      <c r="K754" s="46"/>
      <c r="L754" s="19">
        <f t="shared" si="76"/>
        <v>0</v>
      </c>
      <c r="M754" s="23">
        <f t="shared" si="72"/>
        <v>0</v>
      </c>
      <c r="N754" s="19">
        <f t="shared" si="73"/>
        <v>0</v>
      </c>
      <c r="O754" s="19">
        <f t="shared" si="74"/>
        <v>23.632000000000005</v>
      </c>
      <c r="P754" s="53"/>
    </row>
    <row r="755" spans="1:16" x14ac:dyDescent="0.25">
      <c r="A755" s="40">
        <v>11060</v>
      </c>
      <c r="B755" s="40" t="s">
        <v>23</v>
      </c>
      <c r="C755" s="16" t="s">
        <v>2099</v>
      </c>
      <c r="D755" s="52" t="s">
        <v>1438</v>
      </c>
      <c r="E755" s="197">
        <v>2242.5</v>
      </c>
      <c r="F755" s="17">
        <f t="shared" si="71"/>
        <v>87.992937021777522</v>
      </c>
      <c r="G755" s="17">
        <f t="shared" si="75"/>
        <v>2511.6000000000004</v>
      </c>
      <c r="H755" s="255">
        <v>0.12</v>
      </c>
      <c r="I755" s="46"/>
      <c r="J755" s="18">
        <v>1</v>
      </c>
      <c r="K755" s="46"/>
      <c r="L755" s="19">
        <f t="shared" si="76"/>
        <v>0</v>
      </c>
      <c r="M755" s="23">
        <f t="shared" si="72"/>
        <v>0</v>
      </c>
      <c r="N755" s="19">
        <f t="shared" si="73"/>
        <v>0</v>
      </c>
      <c r="O755" s="19">
        <f t="shared" si="74"/>
        <v>2511.6000000000004</v>
      </c>
      <c r="P755" s="53"/>
    </row>
    <row r="756" spans="1:16" x14ac:dyDescent="0.25">
      <c r="A756" s="40">
        <v>11062</v>
      </c>
      <c r="B756" s="40" t="s">
        <v>23</v>
      </c>
      <c r="C756" s="16" t="s">
        <v>2024</v>
      </c>
      <c r="D756" s="52">
        <v>8594052884418</v>
      </c>
      <c r="E756" s="197">
        <v>35</v>
      </c>
      <c r="F756" s="17">
        <f t="shared" si="71"/>
        <v>1.3733568765940749</v>
      </c>
      <c r="G756" s="17">
        <f t="shared" si="75"/>
        <v>39.200000000000003</v>
      </c>
      <c r="H756" s="255">
        <v>0.12</v>
      </c>
      <c r="I756" s="46"/>
      <c r="J756" s="18">
        <v>1</v>
      </c>
      <c r="K756" s="46"/>
      <c r="L756" s="19">
        <f t="shared" si="76"/>
        <v>0</v>
      </c>
      <c r="M756" s="23">
        <f t="shared" si="72"/>
        <v>0</v>
      </c>
      <c r="N756" s="19">
        <f t="shared" si="73"/>
        <v>0</v>
      </c>
      <c r="O756" s="19">
        <f t="shared" si="74"/>
        <v>39.200000000000003</v>
      </c>
      <c r="P756" s="246"/>
    </row>
    <row r="757" spans="1:16" x14ac:dyDescent="0.25">
      <c r="A757" s="40">
        <v>11064</v>
      </c>
      <c r="B757" s="40" t="s">
        <v>23</v>
      </c>
      <c r="C757" s="16" t="s">
        <v>615</v>
      </c>
      <c r="D757" s="52" t="s">
        <v>1439</v>
      </c>
      <c r="E757" s="197">
        <v>106.4</v>
      </c>
      <c r="F757" s="17">
        <f t="shared" si="71"/>
        <v>4.1750049048459879</v>
      </c>
      <c r="G757" s="17">
        <f t="shared" si="75"/>
        <v>119.16800000000002</v>
      </c>
      <c r="H757" s="255">
        <v>0.12</v>
      </c>
      <c r="I757" s="46"/>
      <c r="J757" s="18">
        <v>14</v>
      </c>
      <c r="K757" s="46"/>
      <c r="L757" s="19">
        <f t="shared" si="76"/>
        <v>0</v>
      </c>
      <c r="M757" s="23">
        <f t="shared" si="72"/>
        <v>0</v>
      </c>
      <c r="N757" s="19">
        <f t="shared" si="73"/>
        <v>0</v>
      </c>
      <c r="O757" s="19">
        <f t="shared" si="74"/>
        <v>119.16800000000002</v>
      </c>
      <c r="P757" s="53"/>
    </row>
    <row r="758" spans="1:16" x14ac:dyDescent="0.25">
      <c r="A758" s="40">
        <v>11066</v>
      </c>
      <c r="B758" s="40" t="s">
        <v>23</v>
      </c>
      <c r="C758" s="16" t="s">
        <v>616</v>
      </c>
      <c r="D758" s="52" t="s">
        <v>1440</v>
      </c>
      <c r="E758" s="197">
        <v>110</v>
      </c>
      <c r="F758" s="17">
        <f t="shared" si="71"/>
        <v>4.316264469295664</v>
      </c>
      <c r="G758" s="17">
        <f t="shared" si="75"/>
        <v>123.20000000000002</v>
      </c>
      <c r="H758" s="255">
        <v>0.12</v>
      </c>
      <c r="I758" s="46"/>
      <c r="J758" s="18">
        <v>6</v>
      </c>
      <c r="K758" s="46"/>
      <c r="L758" s="19">
        <f t="shared" si="76"/>
        <v>0</v>
      </c>
      <c r="M758" s="23">
        <f t="shared" si="72"/>
        <v>0</v>
      </c>
      <c r="N758" s="19">
        <f t="shared" si="73"/>
        <v>0</v>
      </c>
      <c r="O758" s="19">
        <f t="shared" si="74"/>
        <v>123.20000000000002</v>
      </c>
      <c r="P758" s="246"/>
    </row>
    <row r="759" spans="1:16" x14ac:dyDescent="0.25">
      <c r="A759" s="40">
        <v>11069</v>
      </c>
      <c r="B759" s="40" t="s">
        <v>23</v>
      </c>
      <c r="C759" s="16" t="s">
        <v>617</v>
      </c>
      <c r="D759" s="52" t="s">
        <v>1441</v>
      </c>
      <c r="E759" s="197">
        <v>29</v>
      </c>
      <c r="F759" s="17">
        <f t="shared" si="71"/>
        <v>1.1379242691779479</v>
      </c>
      <c r="G759" s="17">
        <f t="shared" si="75"/>
        <v>32.480000000000004</v>
      </c>
      <c r="H759" s="255">
        <v>0.12</v>
      </c>
      <c r="I759" s="46"/>
      <c r="J759" s="18">
        <v>6</v>
      </c>
      <c r="K759" s="46"/>
      <c r="L759" s="19">
        <f t="shared" si="76"/>
        <v>0</v>
      </c>
      <c r="M759" s="23">
        <f t="shared" si="72"/>
        <v>0</v>
      </c>
      <c r="N759" s="19">
        <f t="shared" si="73"/>
        <v>0</v>
      </c>
      <c r="O759" s="19">
        <f t="shared" si="74"/>
        <v>32.480000000000004</v>
      </c>
      <c r="P759" s="53"/>
    </row>
    <row r="760" spans="1:16" x14ac:dyDescent="0.25">
      <c r="A760" s="40">
        <v>11071</v>
      </c>
      <c r="B760" s="40" t="s">
        <v>23</v>
      </c>
      <c r="C760" s="16" t="s">
        <v>618</v>
      </c>
      <c r="D760" s="52" t="s">
        <v>1442</v>
      </c>
      <c r="E760" s="197">
        <v>19.600000000000001</v>
      </c>
      <c r="F760" s="17">
        <f t="shared" si="71"/>
        <v>0.76907985089268205</v>
      </c>
      <c r="G760" s="17">
        <f t="shared" si="75"/>
        <v>21.952000000000005</v>
      </c>
      <c r="H760" s="255">
        <v>0.12</v>
      </c>
      <c r="I760" s="46"/>
      <c r="J760" s="18">
        <v>6</v>
      </c>
      <c r="K760" s="46"/>
      <c r="L760" s="19">
        <f t="shared" si="76"/>
        <v>0</v>
      </c>
      <c r="M760" s="23">
        <f t="shared" si="72"/>
        <v>0</v>
      </c>
      <c r="N760" s="19">
        <f t="shared" si="73"/>
        <v>0</v>
      </c>
      <c r="O760" s="19">
        <f t="shared" si="74"/>
        <v>21.952000000000005</v>
      </c>
      <c r="P760" s="53"/>
    </row>
    <row r="761" spans="1:16" x14ac:dyDescent="0.25">
      <c r="A761" s="40">
        <v>11072</v>
      </c>
      <c r="B761" s="40" t="s">
        <v>23</v>
      </c>
      <c r="C761" s="16" t="s">
        <v>619</v>
      </c>
      <c r="D761" s="52" t="s">
        <v>1443</v>
      </c>
      <c r="E761" s="197">
        <v>23.9</v>
      </c>
      <c r="F761" s="17">
        <f t="shared" si="71"/>
        <v>0.93780655287423975</v>
      </c>
      <c r="G761" s="17">
        <f t="shared" si="75"/>
        <v>26.768000000000001</v>
      </c>
      <c r="H761" s="255">
        <v>0.12</v>
      </c>
      <c r="I761" s="46"/>
      <c r="J761" s="18">
        <v>6</v>
      </c>
      <c r="K761" s="46"/>
      <c r="L761" s="19">
        <f t="shared" si="76"/>
        <v>0</v>
      </c>
      <c r="M761" s="23">
        <f t="shared" si="72"/>
        <v>0</v>
      </c>
      <c r="N761" s="19">
        <f t="shared" si="73"/>
        <v>0</v>
      </c>
      <c r="O761" s="19">
        <f t="shared" si="74"/>
        <v>26.768000000000001</v>
      </c>
      <c r="P761" s="53"/>
    </row>
    <row r="762" spans="1:16" x14ac:dyDescent="0.25">
      <c r="A762" s="40">
        <v>11073</v>
      </c>
      <c r="B762" s="40" t="s">
        <v>23</v>
      </c>
      <c r="C762" s="16" t="s">
        <v>1913</v>
      </c>
      <c r="D762" s="52">
        <v>8594052884289</v>
      </c>
      <c r="E762" s="197">
        <v>19</v>
      </c>
      <c r="F762" s="17">
        <f t="shared" si="71"/>
        <v>0.74553659015106932</v>
      </c>
      <c r="G762" s="17">
        <f t="shared" si="75"/>
        <v>21.28</v>
      </c>
      <c r="H762" s="255">
        <v>0.12</v>
      </c>
      <c r="I762" s="46"/>
      <c r="J762" s="18">
        <v>6</v>
      </c>
      <c r="K762" s="46"/>
      <c r="L762" s="19">
        <f t="shared" si="76"/>
        <v>0</v>
      </c>
      <c r="M762" s="23">
        <f t="shared" si="72"/>
        <v>0</v>
      </c>
      <c r="N762" s="19">
        <f t="shared" si="73"/>
        <v>0</v>
      </c>
      <c r="O762" s="19">
        <f t="shared" si="74"/>
        <v>21.28</v>
      </c>
      <c r="P762" s="53"/>
    </row>
    <row r="763" spans="1:16" x14ac:dyDescent="0.25">
      <c r="A763" s="40">
        <v>11074</v>
      </c>
      <c r="B763" s="40" t="s">
        <v>23</v>
      </c>
      <c r="C763" s="16" t="s">
        <v>620</v>
      </c>
      <c r="D763" s="52" t="s">
        <v>1444</v>
      </c>
      <c r="E763" s="197">
        <v>13.2</v>
      </c>
      <c r="F763" s="17">
        <f t="shared" si="71"/>
        <v>0.51795173631547964</v>
      </c>
      <c r="G763" s="17">
        <f t="shared" si="75"/>
        <v>14.784000000000001</v>
      </c>
      <c r="H763" s="255">
        <v>0.12</v>
      </c>
      <c r="I763" s="46"/>
      <c r="J763" s="18">
        <v>6</v>
      </c>
      <c r="K763" s="46"/>
      <c r="L763" s="19">
        <f t="shared" si="76"/>
        <v>0</v>
      </c>
      <c r="M763" s="23">
        <f t="shared" si="72"/>
        <v>0</v>
      </c>
      <c r="N763" s="19">
        <f t="shared" si="73"/>
        <v>0</v>
      </c>
      <c r="O763" s="19">
        <f t="shared" si="74"/>
        <v>14.784000000000001</v>
      </c>
      <c r="P763" s="53"/>
    </row>
    <row r="764" spans="1:16" x14ac:dyDescent="0.25">
      <c r="A764" s="40">
        <v>11076</v>
      </c>
      <c r="B764" s="40" t="s">
        <v>23</v>
      </c>
      <c r="C764" s="16" t="s">
        <v>621</v>
      </c>
      <c r="D764" s="52" t="s">
        <v>1445</v>
      </c>
      <c r="E764" s="197">
        <v>23.2</v>
      </c>
      <c r="F764" s="17">
        <f t="shared" si="71"/>
        <v>0.91033941534235829</v>
      </c>
      <c r="G764" s="17">
        <f t="shared" si="75"/>
        <v>25.984000000000002</v>
      </c>
      <c r="H764" s="255">
        <v>0.12</v>
      </c>
      <c r="I764" s="46"/>
      <c r="J764" s="18">
        <v>6</v>
      </c>
      <c r="K764" s="46"/>
      <c r="L764" s="19">
        <f t="shared" si="76"/>
        <v>0</v>
      </c>
      <c r="M764" s="23">
        <f t="shared" si="72"/>
        <v>0</v>
      </c>
      <c r="N764" s="19">
        <f t="shared" si="73"/>
        <v>0</v>
      </c>
      <c r="O764" s="19">
        <f t="shared" si="74"/>
        <v>25.984000000000002</v>
      </c>
      <c r="P764" s="53"/>
    </row>
    <row r="765" spans="1:16" x14ac:dyDescent="0.25">
      <c r="A765" s="40">
        <v>11078</v>
      </c>
      <c r="B765" s="40" t="s">
        <v>23</v>
      </c>
      <c r="C765" s="16" t="s">
        <v>622</v>
      </c>
      <c r="D765" s="52" t="s">
        <v>1446</v>
      </c>
      <c r="E765" s="197">
        <v>35.200000000000003</v>
      </c>
      <c r="F765" s="17">
        <f t="shared" si="71"/>
        <v>1.3812046301746126</v>
      </c>
      <c r="G765" s="17">
        <f t="shared" si="75"/>
        <v>39.424000000000007</v>
      </c>
      <c r="H765" s="255">
        <v>0.12</v>
      </c>
      <c r="I765" s="46"/>
      <c r="J765" s="18">
        <v>6</v>
      </c>
      <c r="K765" s="46"/>
      <c r="L765" s="19">
        <f t="shared" si="76"/>
        <v>0</v>
      </c>
      <c r="M765" s="23">
        <f t="shared" si="72"/>
        <v>0</v>
      </c>
      <c r="N765" s="19">
        <f t="shared" si="73"/>
        <v>0</v>
      </c>
      <c r="O765" s="19">
        <f t="shared" si="74"/>
        <v>39.424000000000007</v>
      </c>
      <c r="P765" s="53"/>
    </row>
    <row r="766" spans="1:16" x14ac:dyDescent="0.25">
      <c r="A766" s="40">
        <v>11080</v>
      </c>
      <c r="B766" s="40" t="s">
        <v>23</v>
      </c>
      <c r="C766" s="16" t="s">
        <v>623</v>
      </c>
      <c r="D766" s="52" t="s">
        <v>1447</v>
      </c>
      <c r="E766" s="197">
        <v>27.3</v>
      </c>
      <c r="F766" s="17">
        <f t="shared" si="71"/>
        <v>1.0712183637433785</v>
      </c>
      <c r="G766" s="17">
        <f t="shared" si="75"/>
        <v>30.576000000000004</v>
      </c>
      <c r="H766" s="255">
        <v>0.12</v>
      </c>
      <c r="I766" s="46"/>
      <c r="J766" s="18">
        <v>6</v>
      </c>
      <c r="K766" s="46"/>
      <c r="L766" s="19">
        <f t="shared" si="76"/>
        <v>0</v>
      </c>
      <c r="M766" s="23">
        <f t="shared" si="72"/>
        <v>0</v>
      </c>
      <c r="N766" s="19">
        <f t="shared" si="73"/>
        <v>0</v>
      </c>
      <c r="O766" s="19">
        <f t="shared" si="74"/>
        <v>30.576000000000004</v>
      </c>
      <c r="P766" s="53"/>
    </row>
    <row r="767" spans="1:16" x14ac:dyDescent="0.25">
      <c r="A767" s="40">
        <v>11082</v>
      </c>
      <c r="B767" s="40" t="s">
        <v>23</v>
      </c>
      <c r="C767" s="16" t="s">
        <v>624</v>
      </c>
      <c r="D767" s="52" t="s">
        <v>1448</v>
      </c>
      <c r="E767" s="197">
        <v>19.8</v>
      </c>
      <c r="F767" s="17">
        <f t="shared" si="71"/>
        <v>0.77692760447321962</v>
      </c>
      <c r="G767" s="17">
        <f t="shared" si="75"/>
        <v>22.176000000000002</v>
      </c>
      <c r="H767" s="255">
        <v>0.12</v>
      </c>
      <c r="I767" s="46"/>
      <c r="J767" s="18">
        <v>6</v>
      </c>
      <c r="K767" s="46"/>
      <c r="L767" s="19">
        <f t="shared" si="76"/>
        <v>0</v>
      </c>
      <c r="M767" s="23">
        <f t="shared" si="72"/>
        <v>0</v>
      </c>
      <c r="N767" s="19">
        <f t="shared" si="73"/>
        <v>0</v>
      </c>
      <c r="O767" s="19">
        <f t="shared" si="74"/>
        <v>22.176000000000002</v>
      </c>
      <c r="P767" s="53"/>
    </row>
    <row r="768" spans="1:16" x14ac:dyDescent="0.25">
      <c r="A768" s="40">
        <v>11084</v>
      </c>
      <c r="B768" s="40" t="s">
        <v>23</v>
      </c>
      <c r="C768" s="16" t="s">
        <v>625</v>
      </c>
      <c r="D768" s="52" t="s">
        <v>1449</v>
      </c>
      <c r="E768" s="197">
        <v>30</v>
      </c>
      <c r="F768" s="17">
        <f t="shared" si="71"/>
        <v>1.1771630370806356</v>
      </c>
      <c r="G768" s="17">
        <f t="shared" si="75"/>
        <v>33.6</v>
      </c>
      <c r="H768" s="255">
        <v>0.12</v>
      </c>
      <c r="I768" s="46"/>
      <c r="J768" s="18">
        <v>6</v>
      </c>
      <c r="K768" s="46"/>
      <c r="L768" s="19">
        <f t="shared" si="76"/>
        <v>0</v>
      </c>
      <c r="M768" s="23">
        <f t="shared" si="72"/>
        <v>0</v>
      </c>
      <c r="N768" s="19">
        <f t="shared" si="73"/>
        <v>0</v>
      </c>
      <c r="O768" s="19">
        <f t="shared" si="74"/>
        <v>33.6</v>
      </c>
      <c r="P768" s="53"/>
    </row>
    <row r="769" spans="1:16" x14ac:dyDescent="0.25">
      <c r="A769" s="40">
        <v>11086</v>
      </c>
      <c r="B769" s="40" t="s">
        <v>23</v>
      </c>
      <c r="C769" s="16" t="s">
        <v>626</v>
      </c>
      <c r="D769" s="52" t="s">
        <v>1450</v>
      </c>
      <c r="E769" s="197">
        <v>36.700000000000003</v>
      </c>
      <c r="F769" s="17">
        <f t="shared" si="71"/>
        <v>1.4400627820286445</v>
      </c>
      <c r="G769" s="17">
        <f t="shared" si="75"/>
        <v>41.104000000000006</v>
      </c>
      <c r="H769" s="255">
        <v>0.12</v>
      </c>
      <c r="I769" s="46"/>
      <c r="J769" s="18">
        <v>6</v>
      </c>
      <c r="K769" s="46"/>
      <c r="L769" s="19">
        <f t="shared" si="76"/>
        <v>0</v>
      </c>
      <c r="M769" s="23">
        <f t="shared" si="72"/>
        <v>0</v>
      </c>
      <c r="N769" s="19">
        <f t="shared" si="73"/>
        <v>0</v>
      </c>
      <c r="O769" s="19">
        <f t="shared" si="74"/>
        <v>41.104000000000006</v>
      </c>
      <c r="P769" s="53"/>
    </row>
    <row r="770" spans="1:16" x14ac:dyDescent="0.25">
      <c r="A770" s="40">
        <v>11088</v>
      </c>
      <c r="B770" s="40" t="s">
        <v>23</v>
      </c>
      <c r="C770" s="16" t="s">
        <v>627</v>
      </c>
      <c r="D770" s="52" t="s">
        <v>1451</v>
      </c>
      <c r="E770" s="197">
        <v>21.2</v>
      </c>
      <c r="F770" s="17">
        <f t="shared" si="71"/>
        <v>0.83186187953698254</v>
      </c>
      <c r="G770" s="17">
        <f t="shared" si="75"/>
        <v>23.744</v>
      </c>
      <c r="H770" s="255">
        <v>0.12</v>
      </c>
      <c r="I770" s="46"/>
      <c r="J770" s="18">
        <v>6</v>
      </c>
      <c r="K770" s="46"/>
      <c r="L770" s="19">
        <f t="shared" si="76"/>
        <v>0</v>
      </c>
      <c r="M770" s="23">
        <f t="shared" si="72"/>
        <v>0</v>
      </c>
      <c r="N770" s="19">
        <f t="shared" si="73"/>
        <v>0</v>
      </c>
      <c r="O770" s="19">
        <f t="shared" si="74"/>
        <v>23.744</v>
      </c>
      <c r="P770" s="53"/>
    </row>
    <row r="771" spans="1:16" x14ac:dyDescent="0.25">
      <c r="A771" s="40">
        <v>11090</v>
      </c>
      <c r="B771" s="40" t="s">
        <v>23</v>
      </c>
      <c r="C771" s="16" t="s">
        <v>628</v>
      </c>
      <c r="D771" s="52" t="s">
        <v>1452</v>
      </c>
      <c r="E771" s="197">
        <v>29.2</v>
      </c>
      <c r="F771" s="17">
        <f t="shared" si="71"/>
        <v>1.1457720227584853</v>
      </c>
      <c r="G771" s="17">
        <f t="shared" si="75"/>
        <v>32.704000000000001</v>
      </c>
      <c r="H771" s="255">
        <v>0.12</v>
      </c>
      <c r="I771" s="46"/>
      <c r="J771" s="18">
        <v>6</v>
      </c>
      <c r="K771" s="46"/>
      <c r="L771" s="19">
        <f t="shared" si="76"/>
        <v>0</v>
      </c>
      <c r="M771" s="23">
        <f t="shared" si="72"/>
        <v>0</v>
      </c>
      <c r="N771" s="19">
        <f t="shared" si="73"/>
        <v>0</v>
      </c>
      <c r="O771" s="19">
        <f t="shared" si="74"/>
        <v>32.704000000000001</v>
      </c>
      <c r="P771" s="246"/>
    </row>
    <row r="772" spans="1:16" x14ac:dyDescent="0.25">
      <c r="A772" s="40">
        <v>11092</v>
      </c>
      <c r="B772" s="40" t="s">
        <v>23</v>
      </c>
      <c r="C772" s="16" t="s">
        <v>629</v>
      </c>
      <c r="D772" s="52" t="s">
        <v>1453</v>
      </c>
      <c r="E772" s="197">
        <v>13.6</v>
      </c>
      <c r="F772" s="17">
        <f t="shared" si="71"/>
        <v>0.53364724347655479</v>
      </c>
      <c r="G772" s="17">
        <f t="shared" si="75"/>
        <v>15.232000000000001</v>
      </c>
      <c r="H772" s="255">
        <v>0.12</v>
      </c>
      <c r="I772" s="46"/>
      <c r="J772" s="18">
        <v>6</v>
      </c>
      <c r="K772" s="46"/>
      <c r="L772" s="19">
        <f t="shared" si="76"/>
        <v>0</v>
      </c>
      <c r="M772" s="23">
        <f t="shared" si="72"/>
        <v>0</v>
      </c>
      <c r="N772" s="19">
        <f t="shared" si="73"/>
        <v>0</v>
      </c>
      <c r="O772" s="19">
        <f t="shared" si="74"/>
        <v>15.232000000000001</v>
      </c>
      <c r="P772" s="53"/>
    </row>
    <row r="773" spans="1:16" x14ac:dyDescent="0.25">
      <c r="A773" s="40">
        <v>11750</v>
      </c>
      <c r="B773" s="40" t="s">
        <v>23</v>
      </c>
      <c r="C773" s="16" t="s">
        <v>630</v>
      </c>
      <c r="D773" s="52" t="s">
        <v>1454</v>
      </c>
      <c r="E773" s="197">
        <v>47.8</v>
      </c>
      <c r="F773" s="17">
        <f t="shared" si="71"/>
        <v>1.8756131057484795</v>
      </c>
      <c r="G773" s="17">
        <f t="shared" si="75"/>
        <v>53.536000000000001</v>
      </c>
      <c r="H773" s="255">
        <v>0.12</v>
      </c>
      <c r="I773" s="46"/>
      <c r="J773" s="18">
        <v>15</v>
      </c>
      <c r="K773" s="46"/>
      <c r="L773" s="19">
        <f t="shared" si="76"/>
        <v>0</v>
      </c>
      <c r="M773" s="23">
        <f t="shared" si="72"/>
        <v>0</v>
      </c>
      <c r="N773" s="19">
        <f t="shared" si="73"/>
        <v>0</v>
      </c>
      <c r="O773" s="19">
        <f t="shared" si="74"/>
        <v>53.536000000000001</v>
      </c>
      <c r="P773" s="53"/>
    </row>
    <row r="774" spans="1:16" x14ac:dyDescent="0.25">
      <c r="A774" s="40">
        <v>11800</v>
      </c>
      <c r="B774" s="40" t="s">
        <v>23</v>
      </c>
      <c r="C774" s="16" t="s">
        <v>631</v>
      </c>
      <c r="D774" s="52" t="s">
        <v>1455</v>
      </c>
      <c r="E774" s="197">
        <v>21</v>
      </c>
      <c r="F774" s="17">
        <f t="shared" si="71"/>
        <v>0.82401412595644496</v>
      </c>
      <c r="G774" s="17">
        <f t="shared" si="75"/>
        <v>23.520000000000003</v>
      </c>
      <c r="H774" s="255">
        <v>0.12</v>
      </c>
      <c r="I774" s="46"/>
      <c r="J774" s="18">
        <v>8</v>
      </c>
      <c r="K774" s="46"/>
      <c r="L774" s="19">
        <f t="shared" si="76"/>
        <v>0</v>
      </c>
      <c r="M774" s="23">
        <f t="shared" si="72"/>
        <v>0</v>
      </c>
      <c r="N774" s="19">
        <f t="shared" si="73"/>
        <v>0</v>
      </c>
      <c r="O774" s="19">
        <f t="shared" si="74"/>
        <v>23.520000000000003</v>
      </c>
      <c r="P774" s="53"/>
    </row>
    <row r="775" spans="1:16" x14ac:dyDescent="0.25">
      <c r="A775" s="40">
        <v>11830</v>
      </c>
      <c r="B775" s="40" t="s">
        <v>23</v>
      </c>
      <c r="C775" s="16" t="s">
        <v>632</v>
      </c>
      <c r="D775" s="52" t="s">
        <v>1456</v>
      </c>
      <c r="E775" s="197">
        <v>29.3</v>
      </c>
      <c r="F775" s="17">
        <f t="shared" si="71"/>
        <v>1.1496958995487543</v>
      </c>
      <c r="G775" s="17">
        <f t="shared" si="75"/>
        <v>32.816000000000003</v>
      </c>
      <c r="H775" s="255">
        <v>0.12</v>
      </c>
      <c r="I775" s="46"/>
      <c r="J775" s="18">
        <v>8</v>
      </c>
      <c r="K775" s="46"/>
      <c r="L775" s="19">
        <f t="shared" si="76"/>
        <v>0</v>
      </c>
      <c r="M775" s="23">
        <f t="shared" si="72"/>
        <v>0</v>
      </c>
      <c r="N775" s="19">
        <f t="shared" si="73"/>
        <v>0</v>
      </c>
      <c r="O775" s="19">
        <f t="shared" si="74"/>
        <v>32.816000000000003</v>
      </c>
      <c r="P775" s="53"/>
    </row>
    <row r="776" spans="1:16" x14ac:dyDescent="0.25">
      <c r="A776" s="40">
        <v>11836</v>
      </c>
      <c r="B776" s="40" t="s">
        <v>23</v>
      </c>
      <c r="C776" s="16" t="s">
        <v>633</v>
      </c>
      <c r="D776" s="52" t="s">
        <v>1457</v>
      </c>
      <c r="E776" s="197">
        <v>29.8</v>
      </c>
      <c r="F776" s="17">
        <f t="shared" ref="F776:F780" si="77">E776/$E$3</f>
        <v>1.1693152835000982</v>
      </c>
      <c r="G776" s="17">
        <f t="shared" si="75"/>
        <v>33.376000000000005</v>
      </c>
      <c r="H776" s="255">
        <v>0.12</v>
      </c>
      <c r="I776" s="46"/>
      <c r="J776" s="18">
        <v>8</v>
      </c>
      <c r="K776" s="46"/>
      <c r="L776" s="19">
        <f t="shared" si="76"/>
        <v>0</v>
      </c>
      <c r="M776" s="23">
        <f t="shared" ref="M776:M780" si="78">L776/$E$3</f>
        <v>0</v>
      </c>
      <c r="N776" s="19">
        <f t="shared" ref="N776:N780" si="79">PRODUCT(G776,SUM(I776,PRODUCT(ABS(K776),J776)))</f>
        <v>0</v>
      </c>
      <c r="O776" s="19">
        <f t="shared" ref="O776:O780" si="80">PRODUCT(G776,(1+$P$6/100))</f>
        <v>33.376000000000005</v>
      </c>
      <c r="P776" s="53"/>
    </row>
    <row r="777" spans="1:16" x14ac:dyDescent="0.25">
      <c r="A777" s="40">
        <v>11840</v>
      </c>
      <c r="B777" s="40" t="s">
        <v>23</v>
      </c>
      <c r="C777" s="16" t="s">
        <v>634</v>
      </c>
      <c r="D777" s="52" t="s">
        <v>1458</v>
      </c>
      <c r="E777" s="17">
        <v>23.9</v>
      </c>
      <c r="F777" s="17">
        <f t="shared" si="77"/>
        <v>0.93780655287423975</v>
      </c>
      <c r="G777" s="17">
        <f t="shared" si="75"/>
        <v>26.768000000000001</v>
      </c>
      <c r="H777" s="255">
        <v>0.12</v>
      </c>
      <c r="I777" s="46"/>
      <c r="J777" s="18">
        <v>8</v>
      </c>
      <c r="K777" s="46"/>
      <c r="L777" s="19">
        <f t="shared" si="76"/>
        <v>0</v>
      </c>
      <c r="M777" s="23">
        <f t="shared" si="78"/>
        <v>0</v>
      </c>
      <c r="N777" s="19">
        <f t="shared" si="79"/>
        <v>0</v>
      </c>
      <c r="O777" s="19">
        <f t="shared" si="80"/>
        <v>26.768000000000001</v>
      </c>
      <c r="P777" s="53"/>
    </row>
    <row r="778" spans="1:16" x14ac:dyDescent="0.25">
      <c r="A778" s="40">
        <v>11841</v>
      </c>
      <c r="B778" s="40" t="s">
        <v>23</v>
      </c>
      <c r="C778" s="16" t="s">
        <v>635</v>
      </c>
      <c r="D778" s="52" t="s">
        <v>1459</v>
      </c>
      <c r="E778" s="197">
        <v>29.7</v>
      </c>
      <c r="F778" s="17">
        <f t="shared" si="77"/>
        <v>1.1653914067098292</v>
      </c>
      <c r="G778" s="17">
        <f t="shared" si="75"/>
        <v>33.264000000000003</v>
      </c>
      <c r="H778" s="255">
        <v>0.12</v>
      </c>
      <c r="I778" s="46"/>
      <c r="J778" s="18">
        <v>8</v>
      </c>
      <c r="K778" s="46"/>
      <c r="L778" s="19">
        <f t="shared" si="76"/>
        <v>0</v>
      </c>
      <c r="M778" s="23">
        <f t="shared" si="78"/>
        <v>0</v>
      </c>
      <c r="N778" s="19">
        <f t="shared" si="79"/>
        <v>0</v>
      </c>
      <c r="O778" s="19">
        <f t="shared" si="80"/>
        <v>33.264000000000003</v>
      </c>
      <c r="P778" s="53"/>
    </row>
    <row r="779" spans="1:16" x14ac:dyDescent="0.25">
      <c r="A779" s="40">
        <v>11844</v>
      </c>
      <c r="B779" s="40" t="s">
        <v>23</v>
      </c>
      <c r="C779" s="16" t="s">
        <v>636</v>
      </c>
      <c r="D779" s="52">
        <v>4004790035866</v>
      </c>
      <c r="E779" s="197">
        <v>30.2</v>
      </c>
      <c r="F779" s="17">
        <f t="shared" si="77"/>
        <v>1.1850107906611733</v>
      </c>
      <c r="G779" s="17">
        <f t="shared" si="75"/>
        <v>33.824000000000005</v>
      </c>
      <c r="H779" s="255">
        <v>0.12</v>
      </c>
      <c r="I779" s="46"/>
      <c r="J779" s="18">
        <v>8</v>
      </c>
      <c r="K779" s="46"/>
      <c r="L779" s="19">
        <f t="shared" si="76"/>
        <v>0</v>
      </c>
      <c r="M779" s="23">
        <f t="shared" si="78"/>
        <v>0</v>
      </c>
      <c r="N779" s="19">
        <f t="shared" si="79"/>
        <v>0</v>
      </c>
      <c r="O779" s="19">
        <f t="shared" si="80"/>
        <v>33.824000000000005</v>
      </c>
      <c r="P779" s="53"/>
    </row>
    <row r="780" spans="1:16" x14ac:dyDescent="0.25">
      <c r="A780" s="40">
        <v>11850</v>
      </c>
      <c r="B780" s="40" t="s">
        <v>23</v>
      </c>
      <c r="C780" s="16" t="s">
        <v>637</v>
      </c>
      <c r="D780" s="52" t="s">
        <v>1460</v>
      </c>
      <c r="E780" s="197">
        <v>29.6</v>
      </c>
      <c r="F780" s="17">
        <f t="shared" si="77"/>
        <v>1.1614675299195607</v>
      </c>
      <c r="G780" s="17">
        <f t="shared" si="75"/>
        <v>33.152000000000008</v>
      </c>
      <c r="H780" s="255">
        <v>0.12</v>
      </c>
      <c r="I780" s="46"/>
      <c r="J780" s="18">
        <v>8</v>
      </c>
      <c r="K780" s="46"/>
      <c r="L780" s="19">
        <f t="shared" si="76"/>
        <v>0</v>
      </c>
      <c r="M780" s="23">
        <f t="shared" si="78"/>
        <v>0</v>
      </c>
      <c r="N780" s="19">
        <f t="shared" si="79"/>
        <v>0</v>
      </c>
      <c r="O780" s="19">
        <f t="shared" si="80"/>
        <v>33.152000000000008</v>
      </c>
      <c r="P780" s="53"/>
    </row>
    <row r="781" spans="1:16" x14ac:dyDescent="0.25">
      <c r="A781" s="40">
        <v>11960</v>
      </c>
      <c r="B781" s="40" t="s">
        <v>23</v>
      </c>
      <c r="C781" s="16" t="s">
        <v>638</v>
      </c>
      <c r="D781" s="52" t="s">
        <v>1461</v>
      </c>
      <c r="E781" s="197">
        <v>21.8</v>
      </c>
      <c r="F781" s="17">
        <f t="shared" ref="F781:F837" si="81">E781/$E$3</f>
        <v>0.85540514027859527</v>
      </c>
      <c r="G781" s="17">
        <f t="shared" si="75"/>
        <v>24.416000000000004</v>
      </c>
      <c r="H781" s="255">
        <v>0.12</v>
      </c>
      <c r="I781" s="46"/>
      <c r="J781" s="18">
        <v>6</v>
      </c>
      <c r="K781" s="46"/>
      <c r="L781" s="19">
        <f t="shared" si="76"/>
        <v>0</v>
      </c>
      <c r="M781" s="23">
        <f t="shared" ref="M781:M837" si="82">L781/$E$3</f>
        <v>0</v>
      </c>
      <c r="N781" s="19">
        <f t="shared" ref="N781:N837" si="83">PRODUCT(G781,SUM(I781,PRODUCT(ABS(K781),J781)))</f>
        <v>0</v>
      </c>
      <c r="O781" s="19">
        <f t="shared" ref="O781:O837" si="84">PRODUCT(G781,(1+$P$6/100))</f>
        <v>24.416000000000004</v>
      </c>
      <c r="P781" s="53"/>
    </row>
    <row r="782" spans="1:16" x14ac:dyDescent="0.25">
      <c r="A782" s="40">
        <v>11961</v>
      </c>
      <c r="B782" s="40" t="s">
        <v>23</v>
      </c>
      <c r="C782" s="16" t="s">
        <v>639</v>
      </c>
      <c r="D782" s="52" t="s">
        <v>1462</v>
      </c>
      <c r="E782" s="197">
        <v>45.8</v>
      </c>
      <c r="F782" s="17">
        <f t="shared" si="81"/>
        <v>1.7971355699431038</v>
      </c>
      <c r="G782" s="17">
        <f t="shared" si="75"/>
        <v>51.295999999999999</v>
      </c>
      <c r="H782" s="255">
        <v>0.12</v>
      </c>
      <c r="I782" s="46"/>
      <c r="J782" s="18">
        <v>6</v>
      </c>
      <c r="K782" s="46"/>
      <c r="L782" s="19">
        <f t="shared" si="76"/>
        <v>0</v>
      </c>
      <c r="M782" s="23">
        <f t="shared" si="82"/>
        <v>0</v>
      </c>
      <c r="N782" s="19">
        <f t="shared" si="83"/>
        <v>0</v>
      </c>
      <c r="O782" s="19">
        <f t="shared" si="84"/>
        <v>51.295999999999999</v>
      </c>
      <c r="P782" s="53"/>
    </row>
    <row r="783" spans="1:16" x14ac:dyDescent="0.25">
      <c r="A783" s="40">
        <v>11964</v>
      </c>
      <c r="B783" s="40" t="s">
        <v>23</v>
      </c>
      <c r="C783" s="16" t="s">
        <v>640</v>
      </c>
      <c r="D783" s="52" t="s">
        <v>1463</v>
      </c>
      <c r="E783" s="197">
        <v>27.2</v>
      </c>
      <c r="F783" s="17">
        <f t="shared" si="81"/>
        <v>1.0672944869531096</v>
      </c>
      <c r="G783" s="17">
        <f t="shared" si="75"/>
        <v>30.464000000000002</v>
      </c>
      <c r="H783" s="255">
        <v>0.12</v>
      </c>
      <c r="I783" s="46"/>
      <c r="J783" s="18">
        <v>6</v>
      </c>
      <c r="K783" s="46"/>
      <c r="L783" s="19">
        <f t="shared" si="76"/>
        <v>0</v>
      </c>
      <c r="M783" s="23">
        <f t="shared" si="82"/>
        <v>0</v>
      </c>
      <c r="N783" s="19">
        <f t="shared" si="83"/>
        <v>0</v>
      </c>
      <c r="O783" s="19">
        <f t="shared" si="84"/>
        <v>30.464000000000002</v>
      </c>
      <c r="P783" s="53"/>
    </row>
    <row r="784" spans="1:16" x14ac:dyDescent="0.25">
      <c r="A784" s="40">
        <v>11966</v>
      </c>
      <c r="B784" s="40" t="s">
        <v>23</v>
      </c>
      <c r="C784" s="16" t="s">
        <v>641</v>
      </c>
      <c r="D784" s="52" t="s">
        <v>1464</v>
      </c>
      <c r="E784" s="197">
        <v>27.2</v>
      </c>
      <c r="F784" s="17">
        <f t="shared" si="81"/>
        <v>1.0672944869531096</v>
      </c>
      <c r="G784" s="17">
        <f t="shared" si="75"/>
        <v>30.464000000000002</v>
      </c>
      <c r="H784" s="255">
        <v>0.12</v>
      </c>
      <c r="I784" s="46"/>
      <c r="J784" s="18">
        <v>6</v>
      </c>
      <c r="K784" s="46"/>
      <c r="L784" s="19">
        <f t="shared" si="76"/>
        <v>0</v>
      </c>
      <c r="M784" s="23">
        <f t="shared" si="82"/>
        <v>0</v>
      </c>
      <c r="N784" s="19">
        <f t="shared" si="83"/>
        <v>0</v>
      </c>
      <c r="O784" s="19">
        <f t="shared" si="84"/>
        <v>30.464000000000002</v>
      </c>
      <c r="P784" s="53"/>
    </row>
    <row r="785" spans="1:16" x14ac:dyDescent="0.25">
      <c r="A785" s="40">
        <v>11968</v>
      </c>
      <c r="B785" s="40" t="s">
        <v>23</v>
      </c>
      <c r="C785" s="16" t="s">
        <v>642</v>
      </c>
      <c r="D785" s="52" t="s">
        <v>1465</v>
      </c>
      <c r="E785" s="197">
        <v>27.2</v>
      </c>
      <c r="F785" s="17">
        <f t="shared" si="81"/>
        <v>1.0672944869531096</v>
      </c>
      <c r="G785" s="17">
        <f t="shared" ref="G785:G847" si="85">PRODUCT(E785,1.12)</f>
        <v>30.464000000000002</v>
      </c>
      <c r="H785" s="255">
        <v>0.12</v>
      </c>
      <c r="I785" s="46"/>
      <c r="J785" s="18">
        <v>6</v>
      </c>
      <c r="K785" s="46"/>
      <c r="L785" s="19">
        <f t="shared" si="76"/>
        <v>0</v>
      </c>
      <c r="M785" s="23">
        <f t="shared" si="82"/>
        <v>0</v>
      </c>
      <c r="N785" s="19">
        <f t="shared" si="83"/>
        <v>0</v>
      </c>
      <c r="O785" s="19">
        <f t="shared" si="84"/>
        <v>30.464000000000002</v>
      </c>
      <c r="P785" s="53"/>
    </row>
    <row r="786" spans="1:16" x14ac:dyDescent="0.25">
      <c r="A786" s="40">
        <v>11970</v>
      </c>
      <c r="B786" s="40" t="s">
        <v>23</v>
      </c>
      <c r="C786" s="16" t="s">
        <v>643</v>
      </c>
      <c r="D786" s="52" t="s">
        <v>1466</v>
      </c>
      <c r="E786" s="197">
        <v>38.799999999999997</v>
      </c>
      <c r="F786" s="17">
        <f t="shared" si="81"/>
        <v>1.5224641946242887</v>
      </c>
      <c r="G786" s="17">
        <f t="shared" si="85"/>
        <v>43.456000000000003</v>
      </c>
      <c r="H786" s="255">
        <v>0.12</v>
      </c>
      <c r="I786" s="46"/>
      <c r="J786" s="18">
        <v>6</v>
      </c>
      <c r="K786" s="46"/>
      <c r="L786" s="19">
        <f t="shared" si="76"/>
        <v>0</v>
      </c>
      <c r="M786" s="23">
        <f t="shared" si="82"/>
        <v>0</v>
      </c>
      <c r="N786" s="19">
        <f t="shared" si="83"/>
        <v>0</v>
      </c>
      <c r="O786" s="19">
        <f t="shared" si="84"/>
        <v>43.456000000000003</v>
      </c>
      <c r="P786" s="53"/>
    </row>
    <row r="787" spans="1:16" x14ac:dyDescent="0.25">
      <c r="A787" s="40">
        <v>11972</v>
      </c>
      <c r="B787" s="40" t="s">
        <v>23</v>
      </c>
      <c r="C787" s="16" t="s">
        <v>644</v>
      </c>
      <c r="D787" s="52" t="s">
        <v>1467</v>
      </c>
      <c r="E787" s="197">
        <v>46.1</v>
      </c>
      <c r="F787" s="17">
        <f t="shared" si="81"/>
        <v>1.8089072003139102</v>
      </c>
      <c r="G787" s="17">
        <f t="shared" si="85"/>
        <v>51.632000000000005</v>
      </c>
      <c r="H787" s="255">
        <v>0.12</v>
      </c>
      <c r="I787" s="46"/>
      <c r="J787" s="18">
        <v>6</v>
      </c>
      <c r="K787" s="46"/>
      <c r="L787" s="19">
        <f t="shared" si="76"/>
        <v>0</v>
      </c>
      <c r="M787" s="23">
        <f t="shared" si="82"/>
        <v>0</v>
      </c>
      <c r="N787" s="19">
        <f t="shared" si="83"/>
        <v>0</v>
      </c>
      <c r="O787" s="19">
        <f t="shared" si="84"/>
        <v>51.632000000000005</v>
      </c>
      <c r="P787" s="53"/>
    </row>
    <row r="788" spans="1:16" x14ac:dyDescent="0.25">
      <c r="A788" s="40">
        <v>11974</v>
      </c>
      <c r="B788" s="40" t="s">
        <v>23</v>
      </c>
      <c r="C788" s="16" t="s">
        <v>645</v>
      </c>
      <c r="D788" s="52" t="s">
        <v>1468</v>
      </c>
      <c r="E788" s="197">
        <v>46.1</v>
      </c>
      <c r="F788" s="17">
        <f t="shared" si="81"/>
        <v>1.8089072003139102</v>
      </c>
      <c r="G788" s="17">
        <f t="shared" si="85"/>
        <v>51.632000000000005</v>
      </c>
      <c r="H788" s="255">
        <v>0.12</v>
      </c>
      <c r="I788" s="46"/>
      <c r="J788" s="18">
        <v>6</v>
      </c>
      <c r="K788" s="46"/>
      <c r="L788" s="19">
        <f t="shared" si="76"/>
        <v>0</v>
      </c>
      <c r="M788" s="23">
        <f t="shared" si="82"/>
        <v>0</v>
      </c>
      <c r="N788" s="19">
        <f t="shared" si="83"/>
        <v>0</v>
      </c>
      <c r="O788" s="19">
        <f t="shared" si="84"/>
        <v>51.632000000000005</v>
      </c>
      <c r="P788" s="53"/>
    </row>
    <row r="789" spans="1:16" x14ac:dyDescent="0.25">
      <c r="A789" s="40">
        <v>11980</v>
      </c>
      <c r="B789" s="40" t="s">
        <v>23</v>
      </c>
      <c r="C789" s="16" t="s">
        <v>646</v>
      </c>
      <c r="D789" s="52" t="s">
        <v>1469</v>
      </c>
      <c r="E789" s="197">
        <v>20.7</v>
      </c>
      <c r="F789" s="17">
        <f t="shared" si="81"/>
        <v>0.81224249558563855</v>
      </c>
      <c r="G789" s="17">
        <f t="shared" si="85"/>
        <v>23.184000000000001</v>
      </c>
      <c r="H789" s="255">
        <v>0.12</v>
      </c>
      <c r="I789" s="46"/>
      <c r="J789" s="18">
        <v>6</v>
      </c>
      <c r="K789" s="46"/>
      <c r="L789" s="19">
        <f t="shared" si="76"/>
        <v>0</v>
      </c>
      <c r="M789" s="23">
        <f t="shared" si="82"/>
        <v>0</v>
      </c>
      <c r="N789" s="19">
        <f t="shared" si="83"/>
        <v>0</v>
      </c>
      <c r="O789" s="19">
        <f t="shared" si="84"/>
        <v>23.184000000000001</v>
      </c>
      <c r="P789" s="53"/>
    </row>
    <row r="790" spans="1:16" x14ac:dyDescent="0.25">
      <c r="A790" s="40">
        <v>11981</v>
      </c>
      <c r="B790" s="40" t="s">
        <v>23</v>
      </c>
      <c r="C790" s="16" t="s">
        <v>647</v>
      </c>
      <c r="D790" s="52" t="s">
        <v>1470</v>
      </c>
      <c r="E790" s="197">
        <v>46.9</v>
      </c>
      <c r="F790" s="17">
        <f t="shared" si="81"/>
        <v>1.8402982146360605</v>
      </c>
      <c r="G790" s="17">
        <f t="shared" si="85"/>
        <v>52.528000000000006</v>
      </c>
      <c r="H790" s="255">
        <v>0.12</v>
      </c>
      <c r="I790" s="46"/>
      <c r="J790" s="18">
        <v>6</v>
      </c>
      <c r="K790" s="46"/>
      <c r="L790" s="19">
        <f t="shared" si="76"/>
        <v>0</v>
      </c>
      <c r="M790" s="23">
        <f t="shared" si="82"/>
        <v>0</v>
      </c>
      <c r="N790" s="19">
        <f t="shared" si="83"/>
        <v>0</v>
      </c>
      <c r="O790" s="19">
        <f t="shared" si="84"/>
        <v>52.528000000000006</v>
      </c>
      <c r="P790" s="53"/>
    </row>
    <row r="791" spans="1:16" x14ac:dyDescent="0.25">
      <c r="A791" s="40">
        <v>11984</v>
      </c>
      <c r="B791" s="40" t="s">
        <v>23</v>
      </c>
      <c r="C791" s="16" t="s">
        <v>648</v>
      </c>
      <c r="D791" s="52" t="s">
        <v>1471</v>
      </c>
      <c r="E791" s="197">
        <v>27.2</v>
      </c>
      <c r="F791" s="17">
        <f t="shared" si="81"/>
        <v>1.0672944869531096</v>
      </c>
      <c r="G791" s="17">
        <f t="shared" si="85"/>
        <v>30.464000000000002</v>
      </c>
      <c r="H791" s="255">
        <v>0.12</v>
      </c>
      <c r="I791" s="46"/>
      <c r="J791" s="18">
        <v>6</v>
      </c>
      <c r="K791" s="46"/>
      <c r="L791" s="19">
        <f t="shared" si="76"/>
        <v>0</v>
      </c>
      <c r="M791" s="23">
        <f t="shared" si="82"/>
        <v>0</v>
      </c>
      <c r="N791" s="19">
        <f t="shared" si="83"/>
        <v>0</v>
      </c>
      <c r="O791" s="19">
        <f t="shared" si="84"/>
        <v>30.464000000000002</v>
      </c>
      <c r="P791" s="53"/>
    </row>
    <row r="792" spans="1:16" x14ac:dyDescent="0.25">
      <c r="A792" s="40">
        <v>11986</v>
      </c>
      <c r="B792" s="40" t="s">
        <v>23</v>
      </c>
      <c r="C792" s="16" t="s">
        <v>649</v>
      </c>
      <c r="D792" s="52" t="s">
        <v>1472</v>
      </c>
      <c r="E792" s="197">
        <v>27.2</v>
      </c>
      <c r="F792" s="17">
        <f t="shared" si="81"/>
        <v>1.0672944869531096</v>
      </c>
      <c r="G792" s="17">
        <f t="shared" si="85"/>
        <v>30.464000000000002</v>
      </c>
      <c r="H792" s="255">
        <v>0.12</v>
      </c>
      <c r="I792" s="46"/>
      <c r="J792" s="18">
        <v>6</v>
      </c>
      <c r="K792" s="46"/>
      <c r="L792" s="19">
        <f t="shared" si="76"/>
        <v>0</v>
      </c>
      <c r="M792" s="23">
        <f t="shared" si="82"/>
        <v>0</v>
      </c>
      <c r="N792" s="19">
        <f t="shared" si="83"/>
        <v>0</v>
      </c>
      <c r="O792" s="19">
        <f t="shared" si="84"/>
        <v>30.464000000000002</v>
      </c>
      <c r="P792" s="53"/>
    </row>
    <row r="793" spans="1:16" x14ac:dyDescent="0.25">
      <c r="A793" s="40">
        <v>11988</v>
      </c>
      <c r="B793" s="40" t="s">
        <v>23</v>
      </c>
      <c r="C793" s="16" t="s">
        <v>650</v>
      </c>
      <c r="D793" s="52" t="s">
        <v>1473</v>
      </c>
      <c r="E793" s="197">
        <v>27.2</v>
      </c>
      <c r="F793" s="17">
        <f t="shared" si="81"/>
        <v>1.0672944869531096</v>
      </c>
      <c r="G793" s="17">
        <f t="shared" si="85"/>
        <v>30.464000000000002</v>
      </c>
      <c r="H793" s="255">
        <v>0.12</v>
      </c>
      <c r="I793" s="46"/>
      <c r="J793" s="18">
        <v>6</v>
      </c>
      <c r="K793" s="46"/>
      <c r="L793" s="19">
        <f t="shared" si="76"/>
        <v>0</v>
      </c>
      <c r="M793" s="23">
        <f t="shared" si="82"/>
        <v>0</v>
      </c>
      <c r="N793" s="19">
        <f t="shared" si="83"/>
        <v>0</v>
      </c>
      <c r="O793" s="19">
        <f t="shared" si="84"/>
        <v>30.464000000000002</v>
      </c>
      <c r="P793" s="53"/>
    </row>
    <row r="794" spans="1:16" x14ac:dyDescent="0.25">
      <c r="A794" s="40">
        <v>12010</v>
      </c>
      <c r="B794" s="40" t="s">
        <v>23</v>
      </c>
      <c r="C794" s="16" t="s">
        <v>651</v>
      </c>
      <c r="D794" s="52" t="s">
        <v>1474</v>
      </c>
      <c r="E794" s="197">
        <v>54</v>
      </c>
      <c r="F794" s="17">
        <f t="shared" si="81"/>
        <v>2.1188934667451442</v>
      </c>
      <c r="G794" s="17">
        <f t="shared" si="85"/>
        <v>60.480000000000004</v>
      </c>
      <c r="H794" s="255">
        <v>0.12</v>
      </c>
      <c r="I794" s="46"/>
      <c r="J794" s="18">
        <v>6</v>
      </c>
      <c r="K794" s="46"/>
      <c r="L794" s="19">
        <f t="shared" si="76"/>
        <v>0</v>
      </c>
      <c r="M794" s="23">
        <f t="shared" si="82"/>
        <v>0</v>
      </c>
      <c r="N794" s="19">
        <f t="shared" si="83"/>
        <v>0</v>
      </c>
      <c r="O794" s="19">
        <f t="shared" si="84"/>
        <v>60.480000000000004</v>
      </c>
      <c r="P794" s="53"/>
    </row>
    <row r="795" spans="1:16" x14ac:dyDescent="0.25">
      <c r="A795" s="40">
        <v>12020</v>
      </c>
      <c r="B795" s="40" t="s">
        <v>23</v>
      </c>
      <c r="C795" s="16" t="s">
        <v>652</v>
      </c>
      <c r="D795" s="52">
        <v>9007833008228</v>
      </c>
      <c r="E795" s="17">
        <v>23.8</v>
      </c>
      <c r="F795" s="17">
        <f t="shared" si="81"/>
        <v>0.93388267608397102</v>
      </c>
      <c r="G795" s="17">
        <f t="shared" si="85"/>
        <v>26.656000000000002</v>
      </c>
      <c r="H795" s="255">
        <v>0.12</v>
      </c>
      <c r="I795" s="46"/>
      <c r="J795" s="18">
        <v>6</v>
      </c>
      <c r="K795" s="46"/>
      <c r="L795" s="19">
        <f t="shared" si="76"/>
        <v>0</v>
      </c>
      <c r="M795" s="23">
        <f t="shared" si="82"/>
        <v>0</v>
      </c>
      <c r="N795" s="19">
        <f t="shared" si="83"/>
        <v>0</v>
      </c>
      <c r="O795" s="19">
        <f t="shared" si="84"/>
        <v>26.656000000000002</v>
      </c>
      <c r="P795" s="53"/>
    </row>
    <row r="796" spans="1:16" x14ac:dyDescent="0.25">
      <c r="A796" s="40">
        <v>12022</v>
      </c>
      <c r="B796" s="40" t="s">
        <v>23</v>
      </c>
      <c r="C796" s="16" t="s">
        <v>653</v>
      </c>
      <c r="D796" s="52">
        <v>9007833008372</v>
      </c>
      <c r="E796" s="197">
        <v>56.5</v>
      </c>
      <c r="F796" s="17">
        <f t="shared" si="81"/>
        <v>2.2169903865018639</v>
      </c>
      <c r="G796" s="17">
        <f t="shared" si="85"/>
        <v>63.280000000000008</v>
      </c>
      <c r="H796" s="255">
        <v>0.12</v>
      </c>
      <c r="I796" s="46"/>
      <c r="J796" s="18">
        <v>6</v>
      </c>
      <c r="K796" s="46"/>
      <c r="L796" s="19">
        <f t="shared" si="76"/>
        <v>0</v>
      </c>
      <c r="M796" s="23">
        <f t="shared" si="82"/>
        <v>0</v>
      </c>
      <c r="N796" s="19">
        <f t="shared" si="83"/>
        <v>0</v>
      </c>
      <c r="O796" s="19">
        <f t="shared" si="84"/>
        <v>63.280000000000008</v>
      </c>
      <c r="P796" s="53"/>
    </row>
    <row r="797" spans="1:16" x14ac:dyDescent="0.25">
      <c r="A797" s="40">
        <v>12025</v>
      </c>
      <c r="B797" s="40" t="s">
        <v>23</v>
      </c>
      <c r="C797" s="16" t="s">
        <v>654</v>
      </c>
      <c r="D797" s="52" t="s">
        <v>1475</v>
      </c>
      <c r="E797" s="197">
        <v>27.2</v>
      </c>
      <c r="F797" s="17">
        <f t="shared" si="81"/>
        <v>1.0672944869531096</v>
      </c>
      <c r="G797" s="17">
        <f t="shared" si="85"/>
        <v>30.464000000000002</v>
      </c>
      <c r="H797" s="255">
        <v>0.12</v>
      </c>
      <c r="I797" s="46"/>
      <c r="J797" s="18">
        <v>6</v>
      </c>
      <c r="K797" s="46"/>
      <c r="L797" s="19">
        <f t="shared" si="76"/>
        <v>0</v>
      </c>
      <c r="M797" s="23">
        <f t="shared" si="82"/>
        <v>0</v>
      </c>
      <c r="N797" s="19">
        <f t="shared" si="83"/>
        <v>0</v>
      </c>
      <c r="O797" s="19">
        <f t="shared" si="84"/>
        <v>30.464000000000002</v>
      </c>
      <c r="P797" s="53"/>
    </row>
    <row r="798" spans="1:16" x14ac:dyDescent="0.25">
      <c r="A798" s="40">
        <v>12027</v>
      </c>
      <c r="B798" s="40" t="s">
        <v>23</v>
      </c>
      <c r="C798" s="16" t="s">
        <v>655</v>
      </c>
      <c r="D798" s="52" t="s">
        <v>1476</v>
      </c>
      <c r="E798" s="197">
        <v>27.2</v>
      </c>
      <c r="F798" s="17">
        <f t="shared" si="81"/>
        <v>1.0672944869531096</v>
      </c>
      <c r="G798" s="17">
        <f t="shared" si="85"/>
        <v>30.464000000000002</v>
      </c>
      <c r="H798" s="255">
        <v>0.12</v>
      </c>
      <c r="I798" s="46"/>
      <c r="J798" s="18">
        <v>6</v>
      </c>
      <c r="K798" s="46"/>
      <c r="L798" s="19">
        <f t="shared" si="76"/>
        <v>0</v>
      </c>
      <c r="M798" s="23">
        <f t="shared" si="82"/>
        <v>0</v>
      </c>
      <c r="N798" s="19">
        <f t="shared" si="83"/>
        <v>0</v>
      </c>
      <c r="O798" s="19">
        <f t="shared" si="84"/>
        <v>30.464000000000002</v>
      </c>
      <c r="P798" s="53"/>
    </row>
    <row r="799" spans="1:16" x14ac:dyDescent="0.25">
      <c r="A799" s="40">
        <v>12028</v>
      </c>
      <c r="B799" s="40" t="s">
        <v>23</v>
      </c>
      <c r="C799" s="16" t="s">
        <v>656</v>
      </c>
      <c r="D799" s="52" t="s">
        <v>1477</v>
      </c>
      <c r="E799" s="197">
        <v>27.2</v>
      </c>
      <c r="F799" s="17">
        <f t="shared" si="81"/>
        <v>1.0672944869531096</v>
      </c>
      <c r="G799" s="17">
        <f t="shared" si="85"/>
        <v>30.464000000000002</v>
      </c>
      <c r="H799" s="255">
        <v>0.12</v>
      </c>
      <c r="I799" s="46"/>
      <c r="J799" s="18">
        <v>6</v>
      </c>
      <c r="K799" s="46"/>
      <c r="L799" s="19">
        <f t="shared" si="76"/>
        <v>0</v>
      </c>
      <c r="M799" s="23">
        <f t="shared" si="82"/>
        <v>0</v>
      </c>
      <c r="N799" s="19">
        <f t="shared" si="83"/>
        <v>0</v>
      </c>
      <c r="O799" s="19">
        <f t="shared" si="84"/>
        <v>30.464000000000002</v>
      </c>
      <c r="P799" s="53"/>
    </row>
    <row r="800" spans="1:16" x14ac:dyDescent="0.25">
      <c r="A800" s="40">
        <v>12110</v>
      </c>
      <c r="B800" s="40" t="s">
        <v>23</v>
      </c>
      <c r="C800" s="16" t="s">
        <v>657</v>
      </c>
      <c r="D800" s="52" t="s">
        <v>1478</v>
      </c>
      <c r="E800" s="197">
        <v>45.1</v>
      </c>
      <c r="F800" s="17">
        <f t="shared" si="81"/>
        <v>1.7696684324112224</v>
      </c>
      <c r="G800" s="17">
        <f t="shared" si="85"/>
        <v>50.512000000000008</v>
      </c>
      <c r="H800" s="255">
        <v>0.12</v>
      </c>
      <c r="I800" s="46"/>
      <c r="J800" s="18">
        <v>6</v>
      </c>
      <c r="K800" s="46"/>
      <c r="L800" s="19">
        <f t="shared" si="76"/>
        <v>0</v>
      </c>
      <c r="M800" s="23">
        <f t="shared" si="82"/>
        <v>0</v>
      </c>
      <c r="N800" s="19">
        <f t="shared" si="83"/>
        <v>0</v>
      </c>
      <c r="O800" s="19">
        <f t="shared" si="84"/>
        <v>50.512000000000008</v>
      </c>
      <c r="P800" s="53"/>
    </row>
    <row r="801" spans="1:16" x14ac:dyDescent="0.25">
      <c r="A801" s="40">
        <v>12120</v>
      </c>
      <c r="B801" s="40" t="s">
        <v>23</v>
      </c>
      <c r="C801" s="16" t="s">
        <v>658</v>
      </c>
      <c r="D801" s="52" t="s">
        <v>1479</v>
      </c>
      <c r="E801" s="197">
        <v>22.9</v>
      </c>
      <c r="F801" s="17">
        <f t="shared" si="81"/>
        <v>0.89856778497155188</v>
      </c>
      <c r="G801" s="17">
        <f t="shared" si="85"/>
        <v>25.648</v>
      </c>
      <c r="H801" s="255">
        <v>0.12</v>
      </c>
      <c r="I801" s="46"/>
      <c r="J801" s="18">
        <v>6</v>
      </c>
      <c r="K801" s="46"/>
      <c r="L801" s="19">
        <f t="shared" si="76"/>
        <v>0</v>
      </c>
      <c r="M801" s="23">
        <f t="shared" si="82"/>
        <v>0</v>
      </c>
      <c r="N801" s="19">
        <f t="shared" si="83"/>
        <v>0</v>
      </c>
      <c r="O801" s="19">
        <f t="shared" si="84"/>
        <v>25.648</v>
      </c>
      <c r="P801" s="53"/>
    </row>
    <row r="802" spans="1:16" x14ac:dyDescent="0.25">
      <c r="A802" s="40">
        <v>12122</v>
      </c>
      <c r="B802" s="40" t="s">
        <v>23</v>
      </c>
      <c r="C802" s="16" t="s">
        <v>659</v>
      </c>
      <c r="D802" s="52" t="s">
        <v>1480</v>
      </c>
      <c r="E802" s="197">
        <v>53.6</v>
      </c>
      <c r="F802" s="17">
        <f t="shared" si="81"/>
        <v>2.1031979595840693</v>
      </c>
      <c r="G802" s="17">
        <f t="shared" si="85"/>
        <v>60.032000000000011</v>
      </c>
      <c r="H802" s="255">
        <v>0.12</v>
      </c>
      <c r="I802" s="46"/>
      <c r="J802" s="18">
        <v>6</v>
      </c>
      <c r="K802" s="46"/>
      <c r="L802" s="19">
        <f t="shared" si="76"/>
        <v>0</v>
      </c>
      <c r="M802" s="23">
        <f t="shared" si="82"/>
        <v>0</v>
      </c>
      <c r="N802" s="19">
        <f t="shared" si="83"/>
        <v>0</v>
      </c>
      <c r="O802" s="19">
        <f t="shared" si="84"/>
        <v>60.032000000000011</v>
      </c>
      <c r="P802" s="53"/>
    </row>
    <row r="803" spans="1:16" x14ac:dyDescent="0.25">
      <c r="A803" s="40">
        <v>12124</v>
      </c>
      <c r="B803" s="40" t="s">
        <v>23</v>
      </c>
      <c r="C803" s="16" t="s">
        <v>660</v>
      </c>
      <c r="D803" s="52" t="s">
        <v>1481</v>
      </c>
      <c r="E803" s="197">
        <v>32.5</v>
      </c>
      <c r="F803" s="17">
        <f t="shared" si="81"/>
        <v>1.2752599568373553</v>
      </c>
      <c r="G803" s="17">
        <f t="shared" si="85"/>
        <v>36.400000000000006</v>
      </c>
      <c r="H803" s="255">
        <v>0.12</v>
      </c>
      <c r="I803" s="46"/>
      <c r="J803" s="18">
        <v>6</v>
      </c>
      <c r="K803" s="46"/>
      <c r="L803" s="19">
        <f t="shared" si="76"/>
        <v>0</v>
      </c>
      <c r="M803" s="23">
        <f t="shared" si="82"/>
        <v>0</v>
      </c>
      <c r="N803" s="19">
        <f t="shared" si="83"/>
        <v>0</v>
      </c>
      <c r="O803" s="19">
        <f t="shared" si="84"/>
        <v>36.400000000000006</v>
      </c>
      <c r="P803" s="53"/>
    </row>
    <row r="804" spans="1:16" x14ac:dyDescent="0.25">
      <c r="A804" s="40">
        <v>12125</v>
      </c>
      <c r="B804" s="40" t="s">
        <v>23</v>
      </c>
      <c r="C804" s="16" t="s">
        <v>661</v>
      </c>
      <c r="D804" s="52" t="s">
        <v>1482</v>
      </c>
      <c r="E804" s="197">
        <v>26.1</v>
      </c>
      <c r="F804" s="17">
        <f t="shared" si="81"/>
        <v>1.0241318422601531</v>
      </c>
      <c r="G804" s="17">
        <f t="shared" si="85"/>
        <v>29.232000000000003</v>
      </c>
      <c r="H804" s="255">
        <v>0.12</v>
      </c>
      <c r="I804" s="46"/>
      <c r="J804" s="18">
        <v>6</v>
      </c>
      <c r="K804" s="46"/>
      <c r="L804" s="19">
        <f t="shared" si="76"/>
        <v>0</v>
      </c>
      <c r="M804" s="23">
        <f t="shared" si="82"/>
        <v>0</v>
      </c>
      <c r="N804" s="19">
        <f t="shared" si="83"/>
        <v>0</v>
      </c>
      <c r="O804" s="19">
        <f t="shared" si="84"/>
        <v>29.232000000000003</v>
      </c>
      <c r="P804" s="53"/>
    </row>
    <row r="805" spans="1:16" x14ac:dyDescent="0.25">
      <c r="A805" s="40">
        <v>12127</v>
      </c>
      <c r="B805" s="40" t="s">
        <v>79</v>
      </c>
      <c r="C805" s="16" t="s">
        <v>662</v>
      </c>
      <c r="D805" s="52" t="s">
        <v>1483</v>
      </c>
      <c r="E805" s="197">
        <v>26.1</v>
      </c>
      <c r="F805" s="17">
        <f t="shared" si="81"/>
        <v>1.0241318422601531</v>
      </c>
      <c r="G805" s="17">
        <f t="shared" si="85"/>
        <v>29.232000000000003</v>
      </c>
      <c r="H805" s="255">
        <v>0.12</v>
      </c>
      <c r="I805" s="46"/>
      <c r="J805" s="18">
        <v>6</v>
      </c>
      <c r="K805" s="46"/>
      <c r="L805" s="19">
        <f t="shared" si="76"/>
        <v>0</v>
      </c>
      <c r="M805" s="23">
        <f t="shared" si="82"/>
        <v>0</v>
      </c>
      <c r="N805" s="19">
        <f t="shared" si="83"/>
        <v>0</v>
      </c>
      <c r="O805" s="19">
        <f t="shared" si="84"/>
        <v>29.232000000000003</v>
      </c>
      <c r="P805" s="53"/>
    </row>
    <row r="806" spans="1:16" x14ac:dyDescent="0.25">
      <c r="A806" s="40">
        <v>12128</v>
      </c>
      <c r="B806" s="40" t="s">
        <v>23</v>
      </c>
      <c r="C806" s="16" t="s">
        <v>663</v>
      </c>
      <c r="D806" s="52" t="s">
        <v>1484</v>
      </c>
      <c r="E806" s="197">
        <v>26.1</v>
      </c>
      <c r="F806" s="17">
        <f t="shared" si="81"/>
        <v>1.0241318422601531</v>
      </c>
      <c r="G806" s="17">
        <f t="shared" si="85"/>
        <v>29.232000000000003</v>
      </c>
      <c r="H806" s="255">
        <v>0.12</v>
      </c>
      <c r="I806" s="46"/>
      <c r="J806" s="18">
        <v>6</v>
      </c>
      <c r="K806" s="46"/>
      <c r="L806" s="19">
        <f t="shared" si="76"/>
        <v>0</v>
      </c>
      <c r="M806" s="23">
        <f t="shared" si="82"/>
        <v>0</v>
      </c>
      <c r="N806" s="19">
        <f t="shared" si="83"/>
        <v>0</v>
      </c>
      <c r="O806" s="19">
        <f t="shared" si="84"/>
        <v>29.232000000000003</v>
      </c>
      <c r="P806" s="53"/>
    </row>
    <row r="807" spans="1:16" x14ac:dyDescent="0.25">
      <c r="A807" s="40">
        <v>12130</v>
      </c>
      <c r="B807" s="40" t="s">
        <v>23</v>
      </c>
      <c r="C807" s="16" t="s">
        <v>664</v>
      </c>
      <c r="D807" s="52" t="s">
        <v>1485</v>
      </c>
      <c r="E807" s="197">
        <v>26.1</v>
      </c>
      <c r="F807" s="17">
        <f t="shared" si="81"/>
        <v>1.0241318422601531</v>
      </c>
      <c r="G807" s="17">
        <f t="shared" si="85"/>
        <v>29.232000000000003</v>
      </c>
      <c r="H807" s="255">
        <v>0.12</v>
      </c>
      <c r="I807" s="46"/>
      <c r="J807" s="18">
        <v>6</v>
      </c>
      <c r="K807" s="46"/>
      <c r="L807" s="19">
        <f t="shared" si="76"/>
        <v>0</v>
      </c>
      <c r="M807" s="23">
        <f t="shared" si="82"/>
        <v>0</v>
      </c>
      <c r="N807" s="19">
        <f t="shared" si="83"/>
        <v>0</v>
      </c>
      <c r="O807" s="19">
        <f t="shared" si="84"/>
        <v>29.232000000000003</v>
      </c>
      <c r="P807" s="53"/>
    </row>
    <row r="808" spans="1:16" x14ac:dyDescent="0.25">
      <c r="A808" s="40">
        <v>12402</v>
      </c>
      <c r="B808" s="40" t="s">
        <v>23</v>
      </c>
      <c r="C808" s="16" t="s">
        <v>665</v>
      </c>
      <c r="D808" s="52" t="s">
        <v>1486</v>
      </c>
      <c r="E808" s="197">
        <v>34.1</v>
      </c>
      <c r="F808" s="17">
        <f t="shared" si="81"/>
        <v>1.3380419854816559</v>
      </c>
      <c r="G808" s="17">
        <f t="shared" si="85"/>
        <v>38.192000000000007</v>
      </c>
      <c r="H808" s="255">
        <v>0.12</v>
      </c>
      <c r="I808" s="46"/>
      <c r="J808" s="18">
        <v>10</v>
      </c>
      <c r="K808" s="46"/>
      <c r="L808" s="19">
        <f t="shared" si="76"/>
        <v>0</v>
      </c>
      <c r="M808" s="23">
        <f t="shared" si="82"/>
        <v>0</v>
      </c>
      <c r="N808" s="19">
        <f t="shared" si="83"/>
        <v>0</v>
      </c>
      <c r="O808" s="19">
        <f t="shared" si="84"/>
        <v>38.192000000000007</v>
      </c>
      <c r="P808" s="53"/>
    </row>
    <row r="809" spans="1:16" x14ac:dyDescent="0.25">
      <c r="A809" s="40">
        <v>12404</v>
      </c>
      <c r="B809" s="40" t="s">
        <v>23</v>
      </c>
      <c r="C809" s="16" t="s">
        <v>666</v>
      </c>
      <c r="D809" s="52" t="s">
        <v>1487</v>
      </c>
      <c r="E809" s="197">
        <v>33.1</v>
      </c>
      <c r="F809" s="17">
        <f t="shared" si="81"/>
        <v>1.2988032175789681</v>
      </c>
      <c r="G809" s="17">
        <f t="shared" si="85"/>
        <v>37.072000000000003</v>
      </c>
      <c r="H809" s="255">
        <v>0.12</v>
      </c>
      <c r="I809" s="46"/>
      <c r="J809" s="18">
        <v>10</v>
      </c>
      <c r="K809" s="46"/>
      <c r="L809" s="19">
        <f t="shared" ref="L809:L870" si="86">PRODUCT(E809,SUM(I809,PRODUCT(ABS(K809),J809)))</f>
        <v>0</v>
      </c>
      <c r="M809" s="23">
        <f t="shared" si="82"/>
        <v>0</v>
      </c>
      <c r="N809" s="19">
        <f t="shared" si="83"/>
        <v>0</v>
      </c>
      <c r="O809" s="19">
        <f t="shared" si="84"/>
        <v>37.072000000000003</v>
      </c>
      <c r="P809" s="53"/>
    </row>
    <row r="810" spans="1:16" x14ac:dyDescent="0.25">
      <c r="A810" s="40">
        <v>12406</v>
      </c>
      <c r="B810" s="40" t="s">
        <v>23</v>
      </c>
      <c r="C810" s="16" t="s">
        <v>1963</v>
      </c>
      <c r="D810" s="52">
        <v>4101530007401</v>
      </c>
      <c r="E810" s="197">
        <v>34.5</v>
      </c>
      <c r="F810" s="17">
        <f t="shared" si="81"/>
        <v>1.353737492642731</v>
      </c>
      <c r="G810" s="17">
        <f t="shared" si="85"/>
        <v>38.64</v>
      </c>
      <c r="H810" s="255">
        <v>0.12</v>
      </c>
      <c r="I810" s="46"/>
      <c r="J810" s="18">
        <v>10</v>
      </c>
      <c r="K810" s="46"/>
      <c r="L810" s="19">
        <f t="shared" si="86"/>
        <v>0</v>
      </c>
      <c r="M810" s="23">
        <f t="shared" si="82"/>
        <v>0</v>
      </c>
      <c r="N810" s="19">
        <f t="shared" si="83"/>
        <v>0</v>
      </c>
      <c r="O810" s="19">
        <f t="shared" si="84"/>
        <v>38.64</v>
      </c>
      <c r="P810" s="53"/>
    </row>
    <row r="811" spans="1:16" x14ac:dyDescent="0.25">
      <c r="A811" s="40">
        <v>12410</v>
      </c>
      <c r="B811" s="40" t="s">
        <v>23</v>
      </c>
      <c r="C811" s="16" t="s">
        <v>667</v>
      </c>
      <c r="D811" s="52" t="s">
        <v>1488</v>
      </c>
      <c r="E811" s="17">
        <v>27.9</v>
      </c>
      <c r="F811" s="17">
        <f t="shared" si="81"/>
        <v>1.0947616244849911</v>
      </c>
      <c r="G811" s="17">
        <f t="shared" si="85"/>
        <v>31.248000000000001</v>
      </c>
      <c r="H811" s="255">
        <v>0.12</v>
      </c>
      <c r="I811" s="46"/>
      <c r="J811" s="18">
        <v>10</v>
      </c>
      <c r="K811" s="46"/>
      <c r="L811" s="19">
        <f t="shared" si="86"/>
        <v>0</v>
      </c>
      <c r="M811" s="23">
        <f t="shared" si="82"/>
        <v>0</v>
      </c>
      <c r="N811" s="19">
        <f t="shared" si="83"/>
        <v>0</v>
      </c>
      <c r="O811" s="19">
        <f t="shared" si="84"/>
        <v>31.248000000000001</v>
      </c>
      <c r="P811" s="53"/>
    </row>
    <row r="812" spans="1:16" x14ac:dyDescent="0.25">
      <c r="A812" s="40">
        <v>12412</v>
      </c>
      <c r="B812" s="40" t="s">
        <v>23</v>
      </c>
      <c r="C812" s="16" t="s">
        <v>668</v>
      </c>
      <c r="D812" s="52" t="s">
        <v>1489</v>
      </c>
      <c r="E812" s="197">
        <v>28</v>
      </c>
      <c r="F812" s="17">
        <f t="shared" si="81"/>
        <v>1.0986855012752599</v>
      </c>
      <c r="G812" s="17">
        <f t="shared" si="85"/>
        <v>31.360000000000003</v>
      </c>
      <c r="H812" s="255">
        <v>0.12</v>
      </c>
      <c r="I812" s="46"/>
      <c r="J812" s="18">
        <v>10</v>
      </c>
      <c r="K812" s="46"/>
      <c r="L812" s="19">
        <f t="shared" si="86"/>
        <v>0</v>
      </c>
      <c r="M812" s="23">
        <f t="shared" si="82"/>
        <v>0</v>
      </c>
      <c r="N812" s="19">
        <f t="shared" si="83"/>
        <v>0</v>
      </c>
      <c r="O812" s="19">
        <f t="shared" si="84"/>
        <v>31.360000000000003</v>
      </c>
      <c r="P812" s="53"/>
    </row>
    <row r="813" spans="1:16" x14ac:dyDescent="0.25">
      <c r="A813" s="40">
        <v>12414</v>
      </c>
      <c r="B813" s="40" t="s">
        <v>23</v>
      </c>
      <c r="C813" s="16" t="s">
        <v>669</v>
      </c>
      <c r="D813" s="52" t="s">
        <v>1490</v>
      </c>
      <c r="E813" s="197">
        <v>34.299999999999997</v>
      </c>
      <c r="F813" s="17">
        <f t="shared" si="81"/>
        <v>1.3458897390621933</v>
      </c>
      <c r="G813" s="17">
        <f t="shared" si="85"/>
        <v>38.416000000000004</v>
      </c>
      <c r="H813" s="255">
        <v>0.12</v>
      </c>
      <c r="I813" s="46"/>
      <c r="J813" s="18">
        <v>6</v>
      </c>
      <c r="K813" s="46"/>
      <c r="L813" s="19">
        <f t="shared" si="86"/>
        <v>0</v>
      </c>
      <c r="M813" s="23">
        <f t="shared" si="82"/>
        <v>0</v>
      </c>
      <c r="N813" s="19">
        <f t="shared" si="83"/>
        <v>0</v>
      </c>
      <c r="O813" s="19">
        <f t="shared" si="84"/>
        <v>38.416000000000004</v>
      </c>
      <c r="P813" s="53"/>
    </row>
    <row r="814" spans="1:16" x14ac:dyDescent="0.25">
      <c r="A814" s="40">
        <v>12418</v>
      </c>
      <c r="B814" s="40" t="s">
        <v>23</v>
      </c>
      <c r="C814" s="16" t="s">
        <v>670</v>
      </c>
      <c r="D814" s="52" t="s">
        <v>1491</v>
      </c>
      <c r="E814" s="197">
        <v>30.4</v>
      </c>
      <c r="F814" s="17">
        <f t="shared" si="81"/>
        <v>1.1928585442417108</v>
      </c>
      <c r="G814" s="17">
        <f t="shared" si="85"/>
        <v>34.048000000000002</v>
      </c>
      <c r="H814" s="255">
        <v>0.12</v>
      </c>
      <c r="I814" s="46"/>
      <c r="J814" s="18">
        <v>12</v>
      </c>
      <c r="K814" s="46"/>
      <c r="L814" s="19">
        <f t="shared" si="86"/>
        <v>0</v>
      </c>
      <c r="M814" s="23">
        <f t="shared" si="82"/>
        <v>0</v>
      </c>
      <c r="N814" s="19">
        <f t="shared" si="83"/>
        <v>0</v>
      </c>
      <c r="O814" s="19">
        <f t="shared" si="84"/>
        <v>34.048000000000002</v>
      </c>
      <c r="P814" s="53"/>
    </row>
    <row r="815" spans="1:16" x14ac:dyDescent="0.25">
      <c r="A815" s="40">
        <v>12419</v>
      </c>
      <c r="B815" s="40" t="s">
        <v>23</v>
      </c>
      <c r="C815" s="16" t="s">
        <v>671</v>
      </c>
      <c r="D815" s="52" t="s">
        <v>1492</v>
      </c>
      <c r="E815" s="197">
        <v>28</v>
      </c>
      <c r="F815" s="17">
        <f t="shared" si="81"/>
        <v>1.0986855012752599</v>
      </c>
      <c r="G815" s="17">
        <f t="shared" si="85"/>
        <v>31.360000000000003</v>
      </c>
      <c r="H815" s="255">
        <v>0.12</v>
      </c>
      <c r="I815" s="46"/>
      <c r="J815" s="18">
        <v>12</v>
      </c>
      <c r="K815" s="46"/>
      <c r="L815" s="19">
        <f t="shared" si="86"/>
        <v>0</v>
      </c>
      <c r="M815" s="23">
        <f t="shared" si="82"/>
        <v>0</v>
      </c>
      <c r="N815" s="19">
        <f t="shared" si="83"/>
        <v>0</v>
      </c>
      <c r="O815" s="19">
        <f t="shared" si="84"/>
        <v>31.360000000000003</v>
      </c>
      <c r="P815" s="53"/>
    </row>
    <row r="816" spans="1:16" x14ac:dyDescent="0.25">
      <c r="A816" s="40">
        <v>12420</v>
      </c>
      <c r="B816" s="40" t="s">
        <v>23</v>
      </c>
      <c r="C816" s="16" t="s">
        <v>672</v>
      </c>
      <c r="D816" s="52" t="s">
        <v>1493</v>
      </c>
      <c r="E816" s="17">
        <v>17</v>
      </c>
      <c r="F816" s="17">
        <f t="shared" si="81"/>
        <v>0.66705905434569357</v>
      </c>
      <c r="G816" s="17">
        <f t="shared" si="85"/>
        <v>19.040000000000003</v>
      </c>
      <c r="H816" s="255">
        <v>0.12</v>
      </c>
      <c r="I816" s="46"/>
      <c r="J816" s="18">
        <v>8</v>
      </c>
      <c r="K816" s="46"/>
      <c r="L816" s="19">
        <f t="shared" si="86"/>
        <v>0</v>
      </c>
      <c r="M816" s="23">
        <f t="shared" si="82"/>
        <v>0</v>
      </c>
      <c r="N816" s="19">
        <f t="shared" si="83"/>
        <v>0</v>
      </c>
      <c r="O816" s="19">
        <f t="shared" si="84"/>
        <v>19.040000000000003</v>
      </c>
      <c r="P816" s="53" t="s">
        <v>2289</v>
      </c>
    </row>
    <row r="817" spans="1:19" x14ac:dyDescent="0.25">
      <c r="A817" s="40">
        <v>12423</v>
      </c>
      <c r="B817" s="40" t="s">
        <v>23</v>
      </c>
      <c r="C817" s="16" t="s">
        <v>673</v>
      </c>
      <c r="D817" s="52" t="s">
        <v>1494</v>
      </c>
      <c r="E817" s="197">
        <v>14</v>
      </c>
      <c r="F817" s="17">
        <f t="shared" si="81"/>
        <v>0.54934275063762994</v>
      </c>
      <c r="G817" s="17">
        <f t="shared" si="85"/>
        <v>15.680000000000001</v>
      </c>
      <c r="H817" s="255">
        <v>0.12</v>
      </c>
      <c r="I817" s="46"/>
      <c r="J817" s="18">
        <v>12</v>
      </c>
      <c r="K817" s="46"/>
      <c r="L817" s="19">
        <f t="shared" si="86"/>
        <v>0</v>
      </c>
      <c r="M817" s="23">
        <f t="shared" si="82"/>
        <v>0</v>
      </c>
      <c r="N817" s="19">
        <f t="shared" si="83"/>
        <v>0</v>
      </c>
      <c r="O817" s="19">
        <f t="shared" si="84"/>
        <v>15.680000000000001</v>
      </c>
      <c r="P817" s="53"/>
    </row>
    <row r="818" spans="1:19" x14ac:dyDescent="0.25">
      <c r="A818" s="40">
        <v>12429</v>
      </c>
      <c r="B818" s="40" t="s">
        <v>23</v>
      </c>
      <c r="C818" s="16" t="s">
        <v>674</v>
      </c>
      <c r="D818" s="52" t="s">
        <v>1495</v>
      </c>
      <c r="E818" s="197">
        <v>68.900000000000006</v>
      </c>
      <c r="F818" s="17">
        <f t="shared" si="81"/>
        <v>2.7035511084951938</v>
      </c>
      <c r="G818" s="17">
        <f t="shared" si="85"/>
        <v>77.168000000000021</v>
      </c>
      <c r="H818" s="255">
        <v>0.12</v>
      </c>
      <c r="I818" s="46"/>
      <c r="J818" s="18">
        <v>12</v>
      </c>
      <c r="K818" s="46"/>
      <c r="L818" s="19">
        <f t="shared" si="86"/>
        <v>0</v>
      </c>
      <c r="M818" s="23">
        <f t="shared" si="82"/>
        <v>0</v>
      </c>
      <c r="N818" s="19">
        <f t="shared" si="83"/>
        <v>0</v>
      </c>
      <c r="O818" s="19">
        <f t="shared" si="84"/>
        <v>77.168000000000021</v>
      </c>
      <c r="P818" s="53"/>
    </row>
    <row r="819" spans="1:19" x14ac:dyDescent="0.25">
      <c r="A819" s="40">
        <v>12430</v>
      </c>
      <c r="B819" s="40" t="s">
        <v>23</v>
      </c>
      <c r="C819" s="16" t="s">
        <v>675</v>
      </c>
      <c r="D819" s="52" t="s">
        <v>1496</v>
      </c>
      <c r="E819" s="197">
        <v>25.3</v>
      </c>
      <c r="F819" s="17">
        <f t="shared" si="81"/>
        <v>0.99274082793800278</v>
      </c>
      <c r="G819" s="17">
        <f t="shared" si="85"/>
        <v>28.336000000000002</v>
      </c>
      <c r="H819" s="255">
        <v>0.12</v>
      </c>
      <c r="I819" s="46"/>
      <c r="J819" s="18">
        <v>10</v>
      </c>
      <c r="K819" s="46"/>
      <c r="L819" s="19">
        <f t="shared" si="86"/>
        <v>0</v>
      </c>
      <c r="M819" s="23">
        <f t="shared" si="82"/>
        <v>0</v>
      </c>
      <c r="N819" s="19">
        <f t="shared" si="83"/>
        <v>0</v>
      </c>
      <c r="O819" s="19">
        <f t="shared" si="84"/>
        <v>28.336000000000002</v>
      </c>
      <c r="P819" s="53"/>
    </row>
    <row r="820" spans="1:19" x14ac:dyDescent="0.25">
      <c r="A820" s="40">
        <v>12431</v>
      </c>
      <c r="B820" s="40" t="s">
        <v>23</v>
      </c>
      <c r="C820" s="16" t="s">
        <v>676</v>
      </c>
      <c r="D820" s="52" t="s">
        <v>1497</v>
      </c>
      <c r="E820" s="197">
        <v>33</v>
      </c>
      <c r="F820" s="17">
        <f t="shared" si="81"/>
        <v>1.2948793407886994</v>
      </c>
      <c r="G820" s="17">
        <f t="shared" si="85"/>
        <v>36.96</v>
      </c>
      <c r="H820" s="255">
        <v>0.12</v>
      </c>
      <c r="I820" s="46"/>
      <c r="J820" s="18">
        <v>8</v>
      </c>
      <c r="K820" s="46"/>
      <c r="L820" s="19">
        <f t="shared" si="86"/>
        <v>0</v>
      </c>
      <c r="M820" s="23">
        <f t="shared" si="82"/>
        <v>0</v>
      </c>
      <c r="N820" s="19">
        <f t="shared" si="83"/>
        <v>0</v>
      </c>
      <c r="O820" s="19">
        <f t="shared" si="84"/>
        <v>36.96</v>
      </c>
      <c r="P820" s="53"/>
    </row>
    <row r="821" spans="1:19" x14ac:dyDescent="0.25">
      <c r="A821" s="40">
        <v>12432</v>
      </c>
      <c r="B821" s="40" t="s">
        <v>23</v>
      </c>
      <c r="C821" s="16" t="s">
        <v>677</v>
      </c>
      <c r="D821" s="52" t="s">
        <v>1498</v>
      </c>
      <c r="E821" s="197">
        <v>22.3</v>
      </c>
      <c r="F821" s="17">
        <f t="shared" si="81"/>
        <v>0.87502452422993926</v>
      </c>
      <c r="G821" s="17">
        <f t="shared" si="85"/>
        <v>24.976000000000003</v>
      </c>
      <c r="H821" s="255">
        <v>0.12</v>
      </c>
      <c r="I821" s="46"/>
      <c r="J821" s="18">
        <v>10</v>
      </c>
      <c r="K821" s="46"/>
      <c r="L821" s="19">
        <f t="shared" si="86"/>
        <v>0</v>
      </c>
      <c r="M821" s="23">
        <f t="shared" si="82"/>
        <v>0</v>
      </c>
      <c r="N821" s="19">
        <f t="shared" si="83"/>
        <v>0</v>
      </c>
      <c r="O821" s="19">
        <f t="shared" si="84"/>
        <v>24.976000000000003</v>
      </c>
      <c r="P821" s="53"/>
    </row>
    <row r="822" spans="1:19" x14ac:dyDescent="0.25">
      <c r="A822" s="40">
        <v>12435</v>
      </c>
      <c r="B822" s="40" t="s">
        <v>23</v>
      </c>
      <c r="C822" s="16" t="s">
        <v>2095</v>
      </c>
      <c r="D822" s="52">
        <v>4101530010258</v>
      </c>
      <c r="E822" s="197">
        <v>24.3</v>
      </c>
      <c r="F822" s="17">
        <f t="shared" si="81"/>
        <v>0.9535020600353149</v>
      </c>
      <c r="G822" s="17">
        <f t="shared" si="85"/>
        <v>27.216000000000005</v>
      </c>
      <c r="H822" s="255">
        <v>0.12</v>
      </c>
      <c r="I822" s="46"/>
      <c r="J822" s="18">
        <v>10</v>
      </c>
      <c r="K822" s="46"/>
      <c r="L822" s="19">
        <f t="shared" si="86"/>
        <v>0</v>
      </c>
      <c r="M822" s="23">
        <f t="shared" si="82"/>
        <v>0</v>
      </c>
      <c r="N822" s="19">
        <f t="shared" si="83"/>
        <v>0</v>
      </c>
      <c r="O822" s="19">
        <f t="shared" si="84"/>
        <v>27.216000000000005</v>
      </c>
      <c r="P822" s="53"/>
    </row>
    <row r="823" spans="1:19" x14ac:dyDescent="0.25">
      <c r="A823" s="40">
        <v>12438</v>
      </c>
      <c r="B823" s="40" t="s">
        <v>23</v>
      </c>
      <c r="C823" s="16" t="s">
        <v>678</v>
      </c>
      <c r="D823" s="52" t="s">
        <v>1499</v>
      </c>
      <c r="E823" s="197">
        <v>14.2</v>
      </c>
      <c r="F823" s="17">
        <f t="shared" si="81"/>
        <v>0.55719050421816751</v>
      </c>
      <c r="G823" s="17">
        <f t="shared" si="85"/>
        <v>15.904</v>
      </c>
      <c r="H823" s="255">
        <v>0.12</v>
      </c>
      <c r="I823" s="46"/>
      <c r="J823" s="18">
        <v>10</v>
      </c>
      <c r="K823" s="46"/>
      <c r="L823" s="19">
        <f t="shared" si="86"/>
        <v>0</v>
      </c>
      <c r="M823" s="23">
        <f t="shared" si="82"/>
        <v>0</v>
      </c>
      <c r="N823" s="19">
        <f t="shared" si="83"/>
        <v>0</v>
      </c>
      <c r="O823" s="19">
        <f t="shared" si="84"/>
        <v>15.904</v>
      </c>
      <c r="P823" s="53"/>
    </row>
    <row r="824" spans="1:19" x14ac:dyDescent="0.25">
      <c r="A824" s="40">
        <v>12439</v>
      </c>
      <c r="B824" s="40" t="s">
        <v>23</v>
      </c>
      <c r="C824" s="16" t="s">
        <v>679</v>
      </c>
      <c r="D824" s="52" t="s">
        <v>1500</v>
      </c>
      <c r="E824" s="197">
        <v>26.2</v>
      </c>
      <c r="F824" s="17">
        <f t="shared" si="81"/>
        <v>1.0280557190504218</v>
      </c>
      <c r="G824" s="17">
        <f t="shared" si="85"/>
        <v>29.344000000000001</v>
      </c>
      <c r="H824" s="255">
        <v>0.12</v>
      </c>
      <c r="I824" s="46"/>
      <c r="J824" s="18">
        <v>8</v>
      </c>
      <c r="K824" s="46"/>
      <c r="L824" s="19">
        <f t="shared" si="86"/>
        <v>0</v>
      </c>
      <c r="M824" s="23">
        <f t="shared" si="82"/>
        <v>0</v>
      </c>
      <c r="N824" s="19">
        <f t="shared" si="83"/>
        <v>0</v>
      </c>
      <c r="O824" s="19">
        <f t="shared" si="84"/>
        <v>29.344000000000001</v>
      </c>
      <c r="P824" s="53"/>
    </row>
    <row r="825" spans="1:19" s="202" customFormat="1" x14ac:dyDescent="0.25">
      <c r="A825" s="40">
        <v>12440</v>
      </c>
      <c r="B825" s="40" t="s">
        <v>23</v>
      </c>
      <c r="C825" s="16" t="s">
        <v>680</v>
      </c>
      <c r="D825" s="52" t="s">
        <v>1501</v>
      </c>
      <c r="E825" s="17">
        <v>8</v>
      </c>
      <c r="F825" s="17">
        <f t="shared" si="81"/>
        <v>0.31391014322150285</v>
      </c>
      <c r="G825" s="17">
        <f t="shared" si="85"/>
        <v>8.9600000000000009</v>
      </c>
      <c r="H825" s="255">
        <v>0.12</v>
      </c>
      <c r="I825" s="46"/>
      <c r="J825" s="18">
        <v>10</v>
      </c>
      <c r="K825" s="46"/>
      <c r="L825" s="19">
        <f t="shared" si="86"/>
        <v>0</v>
      </c>
      <c r="M825" s="23">
        <f t="shared" si="82"/>
        <v>0</v>
      </c>
      <c r="N825" s="19">
        <f t="shared" si="83"/>
        <v>0</v>
      </c>
      <c r="O825" s="19">
        <f t="shared" si="84"/>
        <v>8.9600000000000009</v>
      </c>
      <c r="P825" s="53"/>
      <c r="Q825"/>
      <c r="R825"/>
      <c r="S825"/>
    </row>
    <row r="826" spans="1:19" x14ac:dyDescent="0.25">
      <c r="A826" s="40">
        <v>12446</v>
      </c>
      <c r="B826" s="40" t="s">
        <v>23</v>
      </c>
      <c r="C826" s="16" t="s">
        <v>681</v>
      </c>
      <c r="D826" s="52" t="s">
        <v>1502</v>
      </c>
      <c r="E826" s="197">
        <v>10.7</v>
      </c>
      <c r="F826" s="17">
        <f t="shared" si="81"/>
        <v>0.41985481655876006</v>
      </c>
      <c r="G826" s="17">
        <f t="shared" si="85"/>
        <v>11.984</v>
      </c>
      <c r="H826" s="255">
        <v>0.12</v>
      </c>
      <c r="I826" s="46"/>
      <c r="J826" s="18">
        <v>10</v>
      </c>
      <c r="K826" s="46"/>
      <c r="L826" s="19">
        <f t="shared" si="86"/>
        <v>0</v>
      </c>
      <c r="M826" s="23">
        <f t="shared" si="82"/>
        <v>0</v>
      </c>
      <c r="N826" s="19">
        <f t="shared" si="83"/>
        <v>0</v>
      </c>
      <c r="O826" s="19">
        <f t="shared" si="84"/>
        <v>11.984</v>
      </c>
      <c r="P826" s="53"/>
    </row>
    <row r="827" spans="1:19" x14ac:dyDescent="0.25">
      <c r="A827" s="40">
        <v>12447</v>
      </c>
      <c r="B827" s="40" t="s">
        <v>23</v>
      </c>
      <c r="C827" s="16" t="s">
        <v>682</v>
      </c>
      <c r="D827" s="52" t="s">
        <v>1503</v>
      </c>
      <c r="E827" s="197">
        <v>10.7</v>
      </c>
      <c r="F827" s="17">
        <f t="shared" si="81"/>
        <v>0.41985481655876006</v>
      </c>
      <c r="G827" s="17">
        <f t="shared" si="85"/>
        <v>11.984</v>
      </c>
      <c r="H827" s="255">
        <v>0.12</v>
      </c>
      <c r="I827" s="46"/>
      <c r="J827" s="18">
        <v>10</v>
      </c>
      <c r="K827" s="46"/>
      <c r="L827" s="19">
        <f t="shared" si="86"/>
        <v>0</v>
      </c>
      <c r="M827" s="23">
        <f t="shared" si="82"/>
        <v>0</v>
      </c>
      <c r="N827" s="19">
        <f t="shared" si="83"/>
        <v>0</v>
      </c>
      <c r="O827" s="19">
        <f t="shared" si="84"/>
        <v>11.984</v>
      </c>
      <c r="P827" s="53"/>
    </row>
    <row r="828" spans="1:19" x14ac:dyDescent="0.25">
      <c r="A828" s="40">
        <v>12448</v>
      </c>
      <c r="B828" s="40" t="s">
        <v>23</v>
      </c>
      <c r="C828" s="16" t="s">
        <v>683</v>
      </c>
      <c r="D828" s="52" t="s">
        <v>1504</v>
      </c>
      <c r="E828" s="197">
        <v>10.7</v>
      </c>
      <c r="F828" s="17">
        <f t="shared" si="81"/>
        <v>0.41985481655876006</v>
      </c>
      <c r="G828" s="17">
        <f t="shared" si="85"/>
        <v>11.984</v>
      </c>
      <c r="H828" s="255">
        <v>0.12</v>
      </c>
      <c r="I828" s="46"/>
      <c r="J828" s="18">
        <v>10</v>
      </c>
      <c r="K828" s="46"/>
      <c r="L828" s="19">
        <f t="shared" si="86"/>
        <v>0</v>
      </c>
      <c r="M828" s="23">
        <f t="shared" si="82"/>
        <v>0</v>
      </c>
      <c r="N828" s="19">
        <f t="shared" si="83"/>
        <v>0</v>
      </c>
      <c r="O828" s="19">
        <f t="shared" si="84"/>
        <v>11.984</v>
      </c>
      <c r="P828" s="53"/>
    </row>
    <row r="829" spans="1:19" x14ac:dyDescent="0.25">
      <c r="A829" s="40">
        <v>12449</v>
      </c>
      <c r="B829" s="40" t="s">
        <v>23</v>
      </c>
      <c r="C829" s="16" t="s">
        <v>684</v>
      </c>
      <c r="D829" s="52" t="s">
        <v>1505</v>
      </c>
      <c r="E829" s="197">
        <v>10.7</v>
      </c>
      <c r="F829" s="17">
        <f t="shared" si="81"/>
        <v>0.41985481655876006</v>
      </c>
      <c r="G829" s="17">
        <f t="shared" si="85"/>
        <v>11.984</v>
      </c>
      <c r="H829" s="255">
        <v>0.12</v>
      </c>
      <c r="I829" s="46"/>
      <c r="J829" s="18">
        <v>10</v>
      </c>
      <c r="K829" s="46"/>
      <c r="L829" s="19">
        <f t="shared" si="86"/>
        <v>0</v>
      </c>
      <c r="M829" s="23">
        <f t="shared" si="82"/>
        <v>0</v>
      </c>
      <c r="N829" s="19">
        <f t="shared" si="83"/>
        <v>0</v>
      </c>
      <c r="O829" s="19">
        <f t="shared" si="84"/>
        <v>11.984</v>
      </c>
      <c r="P829" s="53"/>
    </row>
    <row r="830" spans="1:19" x14ac:dyDescent="0.25">
      <c r="A830" s="40">
        <v>12460</v>
      </c>
      <c r="B830" s="40" t="s">
        <v>23</v>
      </c>
      <c r="C830" s="16" t="s">
        <v>685</v>
      </c>
      <c r="D830" s="52" t="s">
        <v>1506</v>
      </c>
      <c r="E830" s="197">
        <v>12</v>
      </c>
      <c r="F830" s="17">
        <f t="shared" si="81"/>
        <v>0.4708652148322543</v>
      </c>
      <c r="G830" s="17">
        <f t="shared" si="85"/>
        <v>13.440000000000001</v>
      </c>
      <c r="H830" s="255">
        <v>0.12</v>
      </c>
      <c r="I830" s="46"/>
      <c r="J830" s="18">
        <v>10</v>
      </c>
      <c r="K830" s="46"/>
      <c r="L830" s="19">
        <f t="shared" si="86"/>
        <v>0</v>
      </c>
      <c r="M830" s="23">
        <f t="shared" si="82"/>
        <v>0</v>
      </c>
      <c r="N830" s="19">
        <f t="shared" si="83"/>
        <v>0</v>
      </c>
      <c r="O830" s="19">
        <f t="shared" si="84"/>
        <v>13.440000000000001</v>
      </c>
      <c r="P830" s="53"/>
    </row>
    <row r="831" spans="1:19" x14ac:dyDescent="0.25">
      <c r="A831" s="40">
        <v>12462</v>
      </c>
      <c r="B831" s="40" t="s">
        <v>23</v>
      </c>
      <c r="C831" s="16" t="s">
        <v>686</v>
      </c>
      <c r="D831" s="52" t="s">
        <v>1507</v>
      </c>
      <c r="E831" s="197">
        <v>12</v>
      </c>
      <c r="F831" s="17">
        <f t="shared" si="81"/>
        <v>0.4708652148322543</v>
      </c>
      <c r="G831" s="17">
        <f t="shared" si="85"/>
        <v>13.440000000000001</v>
      </c>
      <c r="H831" s="255">
        <v>0.12</v>
      </c>
      <c r="I831" s="46"/>
      <c r="J831" s="18">
        <v>10</v>
      </c>
      <c r="K831" s="46"/>
      <c r="L831" s="19">
        <f t="shared" si="86"/>
        <v>0</v>
      </c>
      <c r="M831" s="23">
        <f t="shared" si="82"/>
        <v>0</v>
      </c>
      <c r="N831" s="19">
        <f t="shared" si="83"/>
        <v>0</v>
      </c>
      <c r="O831" s="19">
        <f t="shared" si="84"/>
        <v>13.440000000000001</v>
      </c>
      <c r="P831" s="53"/>
    </row>
    <row r="832" spans="1:19" x14ac:dyDescent="0.25">
      <c r="A832" s="40">
        <v>12474</v>
      </c>
      <c r="B832" s="40" t="s">
        <v>23</v>
      </c>
      <c r="C832" s="16" t="s">
        <v>687</v>
      </c>
      <c r="D832" s="52" t="s">
        <v>1508</v>
      </c>
      <c r="E832" s="197">
        <v>15.8</v>
      </c>
      <c r="F832" s="17">
        <f t="shared" si="81"/>
        <v>0.61997253286246812</v>
      </c>
      <c r="G832" s="17">
        <f t="shared" si="85"/>
        <v>17.696000000000002</v>
      </c>
      <c r="H832" s="255">
        <v>0.12</v>
      </c>
      <c r="I832" s="46"/>
      <c r="J832" s="18">
        <v>10</v>
      </c>
      <c r="K832" s="46"/>
      <c r="L832" s="19">
        <f t="shared" si="86"/>
        <v>0</v>
      </c>
      <c r="M832" s="23">
        <f t="shared" si="82"/>
        <v>0</v>
      </c>
      <c r="N832" s="19">
        <f t="shared" si="83"/>
        <v>0</v>
      </c>
      <c r="O832" s="19">
        <f t="shared" si="84"/>
        <v>17.696000000000002</v>
      </c>
      <c r="P832" s="53"/>
    </row>
    <row r="833" spans="1:16" x14ac:dyDescent="0.25">
      <c r="A833" s="40">
        <v>12475</v>
      </c>
      <c r="B833" s="40" t="s">
        <v>23</v>
      </c>
      <c r="C833" s="16" t="s">
        <v>688</v>
      </c>
      <c r="D833" s="52" t="s">
        <v>1509</v>
      </c>
      <c r="E833" s="197">
        <v>15.8</v>
      </c>
      <c r="F833" s="17">
        <f t="shared" si="81"/>
        <v>0.61997253286246812</v>
      </c>
      <c r="G833" s="17">
        <f t="shared" si="85"/>
        <v>17.696000000000002</v>
      </c>
      <c r="H833" s="255">
        <v>0.12</v>
      </c>
      <c r="I833" s="46"/>
      <c r="J833" s="18">
        <v>10</v>
      </c>
      <c r="K833" s="46"/>
      <c r="L833" s="19">
        <f t="shared" si="86"/>
        <v>0</v>
      </c>
      <c r="M833" s="23">
        <f t="shared" si="82"/>
        <v>0</v>
      </c>
      <c r="N833" s="19">
        <f t="shared" si="83"/>
        <v>0</v>
      </c>
      <c r="O833" s="19">
        <f t="shared" si="84"/>
        <v>17.696000000000002</v>
      </c>
      <c r="P833" s="53"/>
    </row>
    <row r="834" spans="1:16" x14ac:dyDescent="0.25">
      <c r="A834" s="40">
        <v>12478</v>
      </c>
      <c r="B834" s="40" t="s">
        <v>23</v>
      </c>
      <c r="C834" s="16" t="s">
        <v>689</v>
      </c>
      <c r="D834" s="52" t="s">
        <v>1510</v>
      </c>
      <c r="E834" s="197">
        <v>15.8</v>
      </c>
      <c r="F834" s="17">
        <f t="shared" si="81"/>
        <v>0.61997253286246812</v>
      </c>
      <c r="G834" s="17">
        <f t="shared" si="85"/>
        <v>17.696000000000002</v>
      </c>
      <c r="H834" s="255">
        <v>0.12</v>
      </c>
      <c r="I834" s="46"/>
      <c r="J834" s="18">
        <v>10</v>
      </c>
      <c r="K834" s="46"/>
      <c r="L834" s="19">
        <f t="shared" si="86"/>
        <v>0</v>
      </c>
      <c r="M834" s="23">
        <f t="shared" si="82"/>
        <v>0</v>
      </c>
      <c r="N834" s="19">
        <f t="shared" si="83"/>
        <v>0</v>
      </c>
      <c r="O834" s="19">
        <f t="shared" si="84"/>
        <v>17.696000000000002</v>
      </c>
      <c r="P834" s="53"/>
    </row>
    <row r="835" spans="1:16" x14ac:dyDescent="0.25">
      <c r="A835" s="40">
        <v>12479</v>
      </c>
      <c r="B835" s="40" t="s">
        <v>23</v>
      </c>
      <c r="C835" s="16" t="s">
        <v>1964</v>
      </c>
      <c r="D835" s="52">
        <v>4101530010241</v>
      </c>
      <c r="E835" s="197">
        <v>15.8</v>
      </c>
      <c r="F835" s="17">
        <f t="shared" si="81"/>
        <v>0.61997253286246812</v>
      </c>
      <c r="G835" s="17">
        <f t="shared" si="85"/>
        <v>17.696000000000002</v>
      </c>
      <c r="H835" s="255">
        <v>0.12</v>
      </c>
      <c r="I835" s="46"/>
      <c r="J835" s="18">
        <v>10</v>
      </c>
      <c r="K835" s="46"/>
      <c r="L835" s="19">
        <f t="shared" si="86"/>
        <v>0</v>
      </c>
      <c r="M835" s="23">
        <f t="shared" si="82"/>
        <v>0</v>
      </c>
      <c r="N835" s="19">
        <f t="shared" si="83"/>
        <v>0</v>
      </c>
      <c r="O835" s="19">
        <f t="shared" si="84"/>
        <v>17.696000000000002</v>
      </c>
      <c r="P835" s="53"/>
    </row>
    <row r="836" spans="1:16" x14ac:dyDescent="0.25">
      <c r="A836" s="40">
        <v>12482</v>
      </c>
      <c r="B836" s="40" t="s">
        <v>23</v>
      </c>
      <c r="C836" s="16" t="s">
        <v>690</v>
      </c>
      <c r="D836" s="52" t="s">
        <v>1511</v>
      </c>
      <c r="E836" s="197">
        <v>8.1999999999999993</v>
      </c>
      <c r="F836" s="17">
        <f t="shared" si="81"/>
        <v>0.32175789680204042</v>
      </c>
      <c r="G836" s="17">
        <f t="shared" si="85"/>
        <v>9.1839999999999993</v>
      </c>
      <c r="H836" s="255">
        <v>0.12</v>
      </c>
      <c r="I836" s="46"/>
      <c r="J836" s="18">
        <v>10</v>
      </c>
      <c r="K836" s="46"/>
      <c r="L836" s="19">
        <f t="shared" si="86"/>
        <v>0</v>
      </c>
      <c r="M836" s="23">
        <f t="shared" si="82"/>
        <v>0</v>
      </c>
      <c r="N836" s="19">
        <f t="shared" si="83"/>
        <v>0</v>
      </c>
      <c r="O836" s="19">
        <f t="shared" si="84"/>
        <v>9.1839999999999993</v>
      </c>
      <c r="P836" s="53"/>
    </row>
    <row r="837" spans="1:16" x14ac:dyDescent="0.25">
      <c r="A837" s="40">
        <v>12484</v>
      </c>
      <c r="B837" s="40" t="s">
        <v>23</v>
      </c>
      <c r="C837" s="16" t="s">
        <v>691</v>
      </c>
      <c r="D837" s="52" t="s">
        <v>1512</v>
      </c>
      <c r="E837" s="197">
        <v>23.5</v>
      </c>
      <c r="F837" s="17">
        <f t="shared" si="81"/>
        <v>0.9221110457131646</v>
      </c>
      <c r="G837" s="17">
        <f t="shared" si="85"/>
        <v>26.320000000000004</v>
      </c>
      <c r="H837" s="255">
        <v>0.12</v>
      </c>
      <c r="I837" s="46"/>
      <c r="J837" s="18">
        <v>8</v>
      </c>
      <c r="K837" s="46"/>
      <c r="L837" s="19">
        <f t="shared" si="86"/>
        <v>0</v>
      </c>
      <c r="M837" s="23">
        <f t="shared" si="82"/>
        <v>0</v>
      </c>
      <c r="N837" s="19">
        <f t="shared" si="83"/>
        <v>0</v>
      </c>
      <c r="O837" s="19">
        <f t="shared" si="84"/>
        <v>26.320000000000004</v>
      </c>
      <c r="P837" s="53"/>
    </row>
    <row r="838" spans="1:16" x14ac:dyDescent="0.25">
      <c r="A838" s="40">
        <v>12496</v>
      </c>
      <c r="B838" s="40" t="s">
        <v>23</v>
      </c>
      <c r="C838" s="16" t="s">
        <v>692</v>
      </c>
      <c r="D838" s="52" t="s">
        <v>1513</v>
      </c>
      <c r="E838" s="197">
        <v>21.2</v>
      </c>
      <c r="F838" s="17">
        <f t="shared" ref="F838:F934" si="87">E838/$E$3</f>
        <v>0.83186187953698254</v>
      </c>
      <c r="G838" s="17">
        <f t="shared" si="85"/>
        <v>23.744</v>
      </c>
      <c r="H838" s="255">
        <v>0.12</v>
      </c>
      <c r="I838" s="46"/>
      <c r="J838" s="18">
        <v>8</v>
      </c>
      <c r="K838" s="46"/>
      <c r="L838" s="19">
        <f t="shared" si="86"/>
        <v>0</v>
      </c>
      <c r="M838" s="23">
        <f t="shared" ref="M838:M934" si="88">L838/$E$3</f>
        <v>0</v>
      </c>
      <c r="N838" s="19">
        <f t="shared" ref="N838:N934" si="89">PRODUCT(G838,SUM(I838,PRODUCT(ABS(K838),J838)))</f>
        <v>0</v>
      </c>
      <c r="O838" s="19">
        <f t="shared" ref="O838:O934" si="90">PRODUCT(G838,(1+$P$6/100))</f>
        <v>23.744</v>
      </c>
      <c r="P838" s="53"/>
    </row>
    <row r="839" spans="1:16" x14ac:dyDescent="0.25">
      <c r="A839" s="40">
        <v>12500</v>
      </c>
      <c r="B839" s="40" t="s">
        <v>23</v>
      </c>
      <c r="C839" s="16" t="s">
        <v>693</v>
      </c>
      <c r="D839" s="52" t="s">
        <v>1514</v>
      </c>
      <c r="E839" s="197">
        <v>20.5</v>
      </c>
      <c r="F839" s="17">
        <f t="shared" si="87"/>
        <v>0.80439474200510108</v>
      </c>
      <c r="G839" s="17">
        <f t="shared" si="85"/>
        <v>22.96</v>
      </c>
      <c r="H839" s="255">
        <v>0.12</v>
      </c>
      <c r="I839" s="46"/>
      <c r="J839" s="18">
        <v>12</v>
      </c>
      <c r="K839" s="46"/>
      <c r="L839" s="19">
        <f t="shared" si="86"/>
        <v>0</v>
      </c>
      <c r="M839" s="23">
        <f t="shared" si="88"/>
        <v>0</v>
      </c>
      <c r="N839" s="19">
        <f t="shared" si="89"/>
        <v>0</v>
      </c>
      <c r="O839" s="19">
        <f t="shared" si="90"/>
        <v>22.96</v>
      </c>
      <c r="P839" s="53"/>
    </row>
    <row r="840" spans="1:16" x14ac:dyDescent="0.25">
      <c r="A840" s="40">
        <v>12505</v>
      </c>
      <c r="B840" s="40" t="s">
        <v>23</v>
      </c>
      <c r="C840" s="16" t="s">
        <v>694</v>
      </c>
      <c r="D840" s="52" t="s">
        <v>1515</v>
      </c>
      <c r="E840" s="197">
        <v>17.8</v>
      </c>
      <c r="F840" s="17">
        <f t="shared" si="87"/>
        <v>0.69845006866784387</v>
      </c>
      <c r="G840" s="17">
        <f t="shared" si="85"/>
        <v>19.936000000000003</v>
      </c>
      <c r="H840" s="255">
        <v>0.12</v>
      </c>
      <c r="I840" s="46"/>
      <c r="J840" s="18">
        <v>8</v>
      </c>
      <c r="K840" s="46"/>
      <c r="L840" s="19">
        <f t="shared" si="86"/>
        <v>0</v>
      </c>
      <c r="M840" s="23">
        <f t="shared" si="88"/>
        <v>0</v>
      </c>
      <c r="N840" s="19">
        <f t="shared" si="89"/>
        <v>0</v>
      </c>
      <c r="O840" s="19">
        <f t="shared" si="90"/>
        <v>19.936000000000003</v>
      </c>
      <c r="P840" s="53"/>
    </row>
    <row r="841" spans="1:16" x14ac:dyDescent="0.25">
      <c r="A841" s="40">
        <v>12506</v>
      </c>
      <c r="B841" s="40" t="s">
        <v>23</v>
      </c>
      <c r="C841" s="16" t="s">
        <v>695</v>
      </c>
      <c r="D841" s="52" t="s">
        <v>1516</v>
      </c>
      <c r="E841" s="197">
        <v>15.9</v>
      </c>
      <c r="F841" s="17">
        <f t="shared" si="87"/>
        <v>0.62389640965273696</v>
      </c>
      <c r="G841" s="17">
        <f t="shared" si="85"/>
        <v>17.808000000000003</v>
      </c>
      <c r="H841" s="255">
        <v>0.12</v>
      </c>
      <c r="I841" s="46"/>
      <c r="J841" s="18">
        <v>8</v>
      </c>
      <c r="K841" s="46"/>
      <c r="L841" s="19">
        <f t="shared" si="86"/>
        <v>0</v>
      </c>
      <c r="M841" s="23">
        <f t="shared" si="88"/>
        <v>0</v>
      </c>
      <c r="N841" s="19">
        <f t="shared" si="89"/>
        <v>0</v>
      </c>
      <c r="O841" s="19">
        <f t="shared" si="90"/>
        <v>17.808000000000003</v>
      </c>
      <c r="P841" s="53"/>
    </row>
    <row r="842" spans="1:16" x14ac:dyDescent="0.25">
      <c r="A842" s="40">
        <v>12507</v>
      </c>
      <c r="B842" s="40" t="s">
        <v>23</v>
      </c>
      <c r="C842" s="16" t="s">
        <v>696</v>
      </c>
      <c r="D842" s="52" t="s">
        <v>1517</v>
      </c>
      <c r="E842" s="197">
        <v>15.9</v>
      </c>
      <c r="F842" s="17">
        <f t="shared" si="87"/>
        <v>0.62389640965273696</v>
      </c>
      <c r="G842" s="17">
        <f t="shared" si="85"/>
        <v>17.808000000000003</v>
      </c>
      <c r="H842" s="255">
        <v>0.12</v>
      </c>
      <c r="I842" s="46"/>
      <c r="J842" s="18">
        <v>8</v>
      </c>
      <c r="K842" s="46"/>
      <c r="L842" s="19">
        <f t="shared" si="86"/>
        <v>0</v>
      </c>
      <c r="M842" s="23">
        <f t="shared" si="88"/>
        <v>0</v>
      </c>
      <c r="N842" s="19">
        <f t="shared" si="89"/>
        <v>0</v>
      </c>
      <c r="O842" s="19">
        <f t="shared" si="90"/>
        <v>17.808000000000003</v>
      </c>
      <c r="P842" s="53"/>
    </row>
    <row r="843" spans="1:16" x14ac:dyDescent="0.25">
      <c r="A843" s="40">
        <v>12508</v>
      </c>
      <c r="B843" s="40" t="s">
        <v>23</v>
      </c>
      <c r="C843" s="16" t="s">
        <v>697</v>
      </c>
      <c r="D843" s="52" t="s">
        <v>1518</v>
      </c>
      <c r="E843" s="197">
        <v>15.9</v>
      </c>
      <c r="F843" s="17">
        <f t="shared" si="87"/>
        <v>0.62389640965273696</v>
      </c>
      <c r="G843" s="17">
        <f t="shared" si="85"/>
        <v>17.808000000000003</v>
      </c>
      <c r="H843" s="255">
        <v>0.12</v>
      </c>
      <c r="I843" s="46"/>
      <c r="J843" s="18">
        <v>8</v>
      </c>
      <c r="K843" s="46"/>
      <c r="L843" s="19">
        <f t="shared" si="86"/>
        <v>0</v>
      </c>
      <c r="M843" s="23">
        <f t="shared" si="88"/>
        <v>0</v>
      </c>
      <c r="N843" s="19">
        <f t="shared" si="89"/>
        <v>0</v>
      </c>
      <c r="O843" s="19">
        <f t="shared" si="90"/>
        <v>17.808000000000003</v>
      </c>
      <c r="P843" s="53"/>
    </row>
    <row r="844" spans="1:16" x14ac:dyDescent="0.25">
      <c r="A844" s="40">
        <v>12509</v>
      </c>
      <c r="B844" s="40" t="s">
        <v>23</v>
      </c>
      <c r="C844" s="16" t="s">
        <v>698</v>
      </c>
      <c r="D844" s="52" t="s">
        <v>1519</v>
      </c>
      <c r="E844" s="197">
        <v>15.9</v>
      </c>
      <c r="F844" s="17">
        <f t="shared" si="87"/>
        <v>0.62389640965273696</v>
      </c>
      <c r="G844" s="17">
        <f t="shared" si="85"/>
        <v>17.808000000000003</v>
      </c>
      <c r="H844" s="255">
        <v>0.12</v>
      </c>
      <c r="I844" s="46"/>
      <c r="J844" s="18">
        <v>8</v>
      </c>
      <c r="K844" s="46"/>
      <c r="L844" s="19">
        <f t="shared" si="86"/>
        <v>0</v>
      </c>
      <c r="M844" s="23">
        <f t="shared" si="88"/>
        <v>0</v>
      </c>
      <c r="N844" s="19">
        <f t="shared" si="89"/>
        <v>0</v>
      </c>
      <c r="O844" s="19">
        <f t="shared" si="90"/>
        <v>17.808000000000003</v>
      </c>
      <c r="P844" s="53"/>
    </row>
    <row r="845" spans="1:16" x14ac:dyDescent="0.25">
      <c r="A845" s="40">
        <v>12510</v>
      </c>
      <c r="B845" s="40" t="s">
        <v>23</v>
      </c>
      <c r="C845" s="16" t="s">
        <v>699</v>
      </c>
      <c r="D845" s="52" t="s">
        <v>1520</v>
      </c>
      <c r="E845" s="197">
        <v>19.3</v>
      </c>
      <c r="F845" s="17">
        <f t="shared" si="87"/>
        <v>0.75730822052187563</v>
      </c>
      <c r="G845" s="17">
        <f t="shared" si="85"/>
        <v>21.616000000000003</v>
      </c>
      <c r="H845" s="255">
        <v>0.12</v>
      </c>
      <c r="I845" s="46"/>
      <c r="J845" s="18">
        <v>8</v>
      </c>
      <c r="K845" s="46"/>
      <c r="L845" s="19">
        <f t="shared" si="86"/>
        <v>0</v>
      </c>
      <c r="M845" s="23">
        <f t="shared" si="88"/>
        <v>0</v>
      </c>
      <c r="N845" s="19">
        <f t="shared" si="89"/>
        <v>0</v>
      </c>
      <c r="O845" s="19">
        <f t="shared" si="90"/>
        <v>21.616000000000003</v>
      </c>
      <c r="P845" s="53"/>
    </row>
    <row r="846" spans="1:16" x14ac:dyDescent="0.25">
      <c r="A846" s="40">
        <v>12512</v>
      </c>
      <c r="B846" s="40" t="s">
        <v>23</v>
      </c>
      <c r="C846" s="16" t="s">
        <v>700</v>
      </c>
      <c r="D846" s="52" t="s">
        <v>1521</v>
      </c>
      <c r="E846" s="197">
        <v>125.7</v>
      </c>
      <c r="F846" s="17">
        <f t="shared" si="87"/>
        <v>4.9323131253678634</v>
      </c>
      <c r="G846" s="17">
        <f t="shared" si="85"/>
        <v>140.78400000000002</v>
      </c>
      <c r="H846" s="255">
        <v>0.12</v>
      </c>
      <c r="I846" s="46"/>
      <c r="J846" s="18">
        <v>70</v>
      </c>
      <c r="K846" s="46"/>
      <c r="L846" s="19">
        <f t="shared" si="86"/>
        <v>0</v>
      </c>
      <c r="M846" s="23">
        <f t="shared" si="88"/>
        <v>0</v>
      </c>
      <c r="N846" s="19">
        <f t="shared" si="89"/>
        <v>0</v>
      </c>
      <c r="O846" s="19">
        <f t="shared" si="90"/>
        <v>140.78400000000002</v>
      </c>
      <c r="P846" s="53"/>
    </row>
    <row r="847" spans="1:16" x14ac:dyDescent="0.25">
      <c r="A847" s="40">
        <v>12513</v>
      </c>
      <c r="B847" s="40" t="s">
        <v>23</v>
      </c>
      <c r="C847" s="16" t="s">
        <v>701</v>
      </c>
      <c r="D847" s="52" t="s">
        <v>1522</v>
      </c>
      <c r="E847" s="197">
        <v>148.5</v>
      </c>
      <c r="F847" s="17">
        <f t="shared" si="87"/>
        <v>5.8269570335491467</v>
      </c>
      <c r="G847" s="17">
        <f t="shared" si="85"/>
        <v>166.32000000000002</v>
      </c>
      <c r="H847" s="255">
        <v>0.12</v>
      </c>
      <c r="I847" s="46"/>
      <c r="J847" s="18">
        <v>40</v>
      </c>
      <c r="K847" s="46"/>
      <c r="L847" s="19">
        <f t="shared" si="86"/>
        <v>0</v>
      </c>
      <c r="M847" s="23">
        <f t="shared" si="88"/>
        <v>0</v>
      </c>
      <c r="N847" s="19">
        <f t="shared" si="89"/>
        <v>0</v>
      </c>
      <c r="O847" s="19">
        <f t="shared" si="90"/>
        <v>166.32000000000002</v>
      </c>
      <c r="P847" s="53"/>
    </row>
    <row r="848" spans="1:16" x14ac:dyDescent="0.25">
      <c r="A848" s="40">
        <v>12514</v>
      </c>
      <c r="B848" s="40" t="s">
        <v>23</v>
      </c>
      <c r="C848" s="16" t="s">
        <v>702</v>
      </c>
      <c r="D848" s="52" t="s">
        <v>1523</v>
      </c>
      <c r="E848" s="197">
        <v>192.1</v>
      </c>
      <c r="F848" s="17">
        <f t="shared" si="87"/>
        <v>7.537767314106337</v>
      </c>
      <c r="G848" s="17">
        <f t="shared" ref="G848:G913" si="91">PRODUCT(E848,1.12)</f>
        <v>215.15200000000002</v>
      </c>
      <c r="H848" s="255">
        <v>0.12</v>
      </c>
      <c r="I848" s="46"/>
      <c r="J848" s="18">
        <v>40</v>
      </c>
      <c r="K848" s="46"/>
      <c r="L848" s="19">
        <f t="shared" si="86"/>
        <v>0</v>
      </c>
      <c r="M848" s="23">
        <f t="shared" si="88"/>
        <v>0</v>
      </c>
      <c r="N848" s="19">
        <f t="shared" si="89"/>
        <v>0</v>
      </c>
      <c r="O848" s="19">
        <f t="shared" si="90"/>
        <v>215.15200000000002</v>
      </c>
      <c r="P848" s="53"/>
    </row>
    <row r="849" spans="1:16" x14ac:dyDescent="0.25">
      <c r="A849" s="40">
        <v>12521</v>
      </c>
      <c r="B849" s="40" t="s">
        <v>23</v>
      </c>
      <c r="C849" s="16" t="s">
        <v>703</v>
      </c>
      <c r="D849" s="52" t="s">
        <v>1524</v>
      </c>
      <c r="E849" s="197">
        <v>215.3</v>
      </c>
      <c r="F849" s="17">
        <f t="shared" si="87"/>
        <v>8.4481067294486962</v>
      </c>
      <c r="G849" s="17">
        <f t="shared" si="91"/>
        <v>241.13600000000002</v>
      </c>
      <c r="H849" s="255">
        <v>0.12</v>
      </c>
      <c r="I849" s="46"/>
      <c r="J849" s="18">
        <v>12</v>
      </c>
      <c r="K849" s="46"/>
      <c r="L849" s="19">
        <f t="shared" si="86"/>
        <v>0</v>
      </c>
      <c r="M849" s="23">
        <f t="shared" si="88"/>
        <v>0</v>
      </c>
      <c r="N849" s="19">
        <f t="shared" si="89"/>
        <v>0</v>
      </c>
      <c r="O849" s="19">
        <f t="shared" si="90"/>
        <v>241.13600000000002</v>
      </c>
      <c r="P849" s="53"/>
    </row>
    <row r="850" spans="1:16" x14ac:dyDescent="0.25">
      <c r="A850" s="40">
        <v>12523</v>
      </c>
      <c r="B850" s="40" t="s">
        <v>23</v>
      </c>
      <c r="C850" s="16" t="s">
        <v>1989</v>
      </c>
      <c r="D850" s="52">
        <v>8594178590835</v>
      </c>
      <c r="E850" s="197">
        <v>357.5</v>
      </c>
      <c r="F850" s="17">
        <f t="shared" si="87"/>
        <v>14.027859525210909</v>
      </c>
      <c r="G850" s="17">
        <f t="shared" si="91"/>
        <v>400.40000000000003</v>
      </c>
      <c r="H850" s="255">
        <v>0.12</v>
      </c>
      <c r="I850" s="46"/>
      <c r="J850" s="18">
        <v>6</v>
      </c>
      <c r="K850" s="46"/>
      <c r="L850" s="19">
        <f t="shared" si="86"/>
        <v>0</v>
      </c>
      <c r="M850" s="23">
        <f t="shared" si="88"/>
        <v>0</v>
      </c>
      <c r="N850" s="19">
        <f t="shared" si="89"/>
        <v>0</v>
      </c>
      <c r="O850" s="19">
        <f t="shared" si="90"/>
        <v>400.40000000000003</v>
      </c>
      <c r="P850" s="53"/>
    </row>
    <row r="851" spans="1:16" x14ac:dyDescent="0.25">
      <c r="A851" s="40">
        <v>12540</v>
      </c>
      <c r="B851" s="40" t="s">
        <v>23</v>
      </c>
      <c r="C851" s="16" t="s">
        <v>704</v>
      </c>
      <c r="D851" s="52" t="s">
        <v>1525</v>
      </c>
      <c r="E851" s="17">
        <v>65</v>
      </c>
      <c r="F851" s="17">
        <f t="shared" si="87"/>
        <v>2.5505199136747105</v>
      </c>
      <c r="G851" s="17">
        <f t="shared" si="91"/>
        <v>72.800000000000011</v>
      </c>
      <c r="H851" s="255">
        <v>0.12</v>
      </c>
      <c r="I851" s="46"/>
      <c r="J851" s="18">
        <v>16</v>
      </c>
      <c r="K851" s="46"/>
      <c r="L851" s="19">
        <f t="shared" si="86"/>
        <v>0</v>
      </c>
      <c r="M851" s="23">
        <f t="shared" si="88"/>
        <v>0</v>
      </c>
      <c r="N851" s="19">
        <f t="shared" si="89"/>
        <v>0</v>
      </c>
      <c r="O851" s="19">
        <f t="shared" si="90"/>
        <v>72.800000000000011</v>
      </c>
      <c r="P851" s="53"/>
    </row>
    <row r="852" spans="1:16" x14ac:dyDescent="0.25">
      <c r="A852" s="40">
        <v>12546</v>
      </c>
      <c r="B852" s="40" t="s">
        <v>23</v>
      </c>
      <c r="C852" s="16" t="s">
        <v>705</v>
      </c>
      <c r="D852" s="52" t="s">
        <v>1526</v>
      </c>
      <c r="E852" s="197">
        <v>11.5</v>
      </c>
      <c r="F852" s="17">
        <f t="shared" si="87"/>
        <v>0.45124583088091036</v>
      </c>
      <c r="G852" s="17">
        <f>PRODUCT(E852,1.12)</f>
        <v>12.88</v>
      </c>
      <c r="H852" s="255">
        <v>0.12</v>
      </c>
      <c r="I852" s="46"/>
      <c r="J852" s="18">
        <v>8</v>
      </c>
      <c r="K852" s="46"/>
      <c r="L852" s="19">
        <f t="shared" si="86"/>
        <v>0</v>
      </c>
      <c r="M852" s="23">
        <f t="shared" si="88"/>
        <v>0</v>
      </c>
      <c r="N852" s="19">
        <f t="shared" si="89"/>
        <v>0</v>
      </c>
      <c r="O852" s="19">
        <f t="shared" si="90"/>
        <v>12.88</v>
      </c>
      <c r="P852" s="53"/>
    </row>
    <row r="853" spans="1:16" x14ac:dyDescent="0.25">
      <c r="A853" s="40">
        <v>12600</v>
      </c>
      <c r="B853" s="40" t="s">
        <v>23</v>
      </c>
      <c r="C853" s="16" t="s">
        <v>1969</v>
      </c>
      <c r="D853" s="52">
        <v>8594003963179</v>
      </c>
      <c r="E853" s="197">
        <v>40.5</v>
      </c>
      <c r="F853" s="17">
        <f t="shared" si="87"/>
        <v>1.5891701000588583</v>
      </c>
      <c r="G853" s="17">
        <f t="shared" si="91"/>
        <v>45.360000000000007</v>
      </c>
      <c r="H853" s="255">
        <v>0.12</v>
      </c>
      <c r="I853" s="46"/>
      <c r="J853" s="18">
        <v>16</v>
      </c>
      <c r="K853" s="46"/>
      <c r="L853" s="19">
        <f t="shared" si="86"/>
        <v>0</v>
      </c>
      <c r="M853" s="23">
        <f t="shared" si="88"/>
        <v>0</v>
      </c>
      <c r="N853" s="19">
        <f t="shared" si="89"/>
        <v>0</v>
      </c>
      <c r="O853" s="19">
        <f t="shared" si="90"/>
        <v>45.360000000000007</v>
      </c>
      <c r="P853" s="53"/>
    </row>
    <row r="854" spans="1:16" x14ac:dyDescent="0.25">
      <c r="A854" s="40">
        <v>12602</v>
      </c>
      <c r="B854" s="40" t="s">
        <v>23</v>
      </c>
      <c r="C854" s="16" t="s">
        <v>1970</v>
      </c>
      <c r="D854" s="52">
        <v>85934030</v>
      </c>
      <c r="E854" s="197">
        <v>14.7</v>
      </c>
      <c r="F854" s="17">
        <f t="shared" si="87"/>
        <v>0.57680988816951151</v>
      </c>
      <c r="G854" s="17">
        <f t="shared" si="91"/>
        <v>16.464000000000002</v>
      </c>
      <c r="H854" s="255">
        <v>0.12</v>
      </c>
      <c r="I854" s="46"/>
      <c r="J854" s="18">
        <v>8</v>
      </c>
      <c r="K854" s="46"/>
      <c r="L854" s="19">
        <f t="shared" si="86"/>
        <v>0</v>
      </c>
      <c r="M854" s="23">
        <f t="shared" si="88"/>
        <v>0</v>
      </c>
      <c r="N854" s="19">
        <f t="shared" si="89"/>
        <v>0</v>
      </c>
      <c r="O854" s="19">
        <f t="shared" si="90"/>
        <v>16.464000000000002</v>
      </c>
      <c r="P854" s="53"/>
    </row>
    <row r="855" spans="1:16" x14ac:dyDescent="0.25">
      <c r="A855" s="40">
        <v>12604</v>
      </c>
      <c r="B855" s="40" t="s">
        <v>23</v>
      </c>
      <c r="C855" s="16" t="s">
        <v>1971</v>
      </c>
      <c r="D855" s="52">
        <v>85924482</v>
      </c>
      <c r="E855" s="197">
        <v>18.2</v>
      </c>
      <c r="F855" s="17">
        <f t="shared" si="87"/>
        <v>0.71414557582891891</v>
      </c>
      <c r="G855" s="17">
        <f t="shared" si="91"/>
        <v>20.384</v>
      </c>
      <c r="H855" s="255">
        <v>0.12</v>
      </c>
      <c r="I855" s="46"/>
      <c r="J855" s="18">
        <v>8</v>
      </c>
      <c r="K855" s="46"/>
      <c r="L855" s="19">
        <f t="shared" si="86"/>
        <v>0</v>
      </c>
      <c r="M855" s="23">
        <f t="shared" si="88"/>
        <v>0</v>
      </c>
      <c r="N855" s="19">
        <f t="shared" si="89"/>
        <v>0</v>
      </c>
      <c r="O855" s="19">
        <f t="shared" si="90"/>
        <v>20.384</v>
      </c>
      <c r="P855" s="53"/>
    </row>
    <row r="856" spans="1:16" x14ac:dyDescent="0.25">
      <c r="A856" s="40">
        <v>12606</v>
      </c>
      <c r="B856" s="40" t="s">
        <v>23</v>
      </c>
      <c r="C856" s="16" t="s">
        <v>1972</v>
      </c>
      <c r="D856" s="52">
        <v>8594003964800</v>
      </c>
      <c r="E856" s="197">
        <v>12.1</v>
      </c>
      <c r="F856" s="17">
        <f t="shared" si="87"/>
        <v>0.47478909162252303</v>
      </c>
      <c r="G856" s="17">
        <f t="shared" si="91"/>
        <v>13.552000000000001</v>
      </c>
      <c r="H856" s="255">
        <v>0.12</v>
      </c>
      <c r="I856" s="46"/>
      <c r="J856" s="18">
        <v>10</v>
      </c>
      <c r="K856" s="46"/>
      <c r="L856" s="19">
        <f t="shared" si="86"/>
        <v>0</v>
      </c>
      <c r="M856" s="23">
        <f t="shared" si="88"/>
        <v>0</v>
      </c>
      <c r="N856" s="19">
        <f t="shared" si="89"/>
        <v>0</v>
      </c>
      <c r="O856" s="19">
        <f t="shared" si="90"/>
        <v>13.552000000000001</v>
      </c>
      <c r="P856" s="53"/>
    </row>
    <row r="857" spans="1:16" x14ac:dyDescent="0.25">
      <c r="A857" s="40">
        <v>12608</v>
      </c>
      <c r="B857" s="40" t="s">
        <v>23</v>
      </c>
      <c r="C857" s="16" t="s">
        <v>1973</v>
      </c>
      <c r="D857" s="52">
        <v>85958838</v>
      </c>
      <c r="E857" s="197">
        <v>12.5</v>
      </c>
      <c r="F857" s="17">
        <f t="shared" si="87"/>
        <v>0.49048459878359818</v>
      </c>
      <c r="G857" s="17">
        <f t="shared" si="91"/>
        <v>14.000000000000002</v>
      </c>
      <c r="H857" s="255">
        <v>0.12</v>
      </c>
      <c r="I857" s="46"/>
      <c r="J857" s="18">
        <v>12</v>
      </c>
      <c r="K857" s="46"/>
      <c r="L857" s="19">
        <f t="shared" si="86"/>
        <v>0</v>
      </c>
      <c r="M857" s="23">
        <f t="shared" si="88"/>
        <v>0</v>
      </c>
      <c r="N857" s="19">
        <f t="shared" si="89"/>
        <v>0</v>
      </c>
      <c r="O857" s="19">
        <f t="shared" si="90"/>
        <v>14.000000000000002</v>
      </c>
      <c r="P857" s="53"/>
    </row>
    <row r="858" spans="1:16" x14ac:dyDescent="0.25">
      <c r="A858" s="40">
        <v>12612</v>
      </c>
      <c r="B858" s="40" t="s">
        <v>23</v>
      </c>
      <c r="C858" s="16" t="s">
        <v>1974</v>
      </c>
      <c r="D858" s="52">
        <v>8594003969171</v>
      </c>
      <c r="E858" s="197">
        <v>14.5</v>
      </c>
      <c r="F858" s="17">
        <f t="shared" si="87"/>
        <v>0.56896213458897393</v>
      </c>
      <c r="G858" s="17">
        <f t="shared" si="91"/>
        <v>16.240000000000002</v>
      </c>
      <c r="H858" s="255">
        <v>0.12</v>
      </c>
      <c r="I858" s="46"/>
      <c r="J858" s="18">
        <v>10</v>
      </c>
      <c r="K858" s="46"/>
      <c r="L858" s="19">
        <f t="shared" si="86"/>
        <v>0</v>
      </c>
      <c r="M858" s="23">
        <f t="shared" si="88"/>
        <v>0</v>
      </c>
      <c r="N858" s="19">
        <f t="shared" si="89"/>
        <v>0</v>
      </c>
      <c r="O858" s="19">
        <f t="shared" si="90"/>
        <v>16.240000000000002</v>
      </c>
      <c r="P858" s="53"/>
    </row>
    <row r="859" spans="1:16" x14ac:dyDescent="0.25">
      <c r="A859" s="40">
        <v>12614</v>
      </c>
      <c r="B859" s="40" t="s">
        <v>23</v>
      </c>
      <c r="C859" s="16" t="s">
        <v>1975</v>
      </c>
      <c r="D859" s="52">
        <v>8594003969140</v>
      </c>
      <c r="E859" s="197">
        <v>14.5</v>
      </c>
      <c r="F859" s="17">
        <f t="shared" si="87"/>
        <v>0.56896213458897393</v>
      </c>
      <c r="G859" s="17">
        <f t="shared" si="91"/>
        <v>16.240000000000002</v>
      </c>
      <c r="H859" s="255">
        <v>0.12</v>
      </c>
      <c r="I859" s="46"/>
      <c r="J859" s="18">
        <v>10</v>
      </c>
      <c r="K859" s="46"/>
      <c r="L859" s="19">
        <f t="shared" si="86"/>
        <v>0</v>
      </c>
      <c r="M859" s="23">
        <f t="shared" si="88"/>
        <v>0</v>
      </c>
      <c r="N859" s="19">
        <f t="shared" si="89"/>
        <v>0</v>
      </c>
      <c r="O859" s="19">
        <f t="shared" si="90"/>
        <v>16.240000000000002</v>
      </c>
      <c r="P859" s="53"/>
    </row>
    <row r="860" spans="1:16" x14ac:dyDescent="0.25">
      <c r="A860" s="40">
        <v>12616</v>
      </c>
      <c r="B860" s="40" t="s">
        <v>23</v>
      </c>
      <c r="C860" s="16" t="s">
        <v>1976</v>
      </c>
      <c r="D860" s="52">
        <v>8594003963759</v>
      </c>
      <c r="E860" s="197">
        <v>14.5</v>
      </c>
      <c r="F860" s="17">
        <f t="shared" si="87"/>
        <v>0.56896213458897393</v>
      </c>
      <c r="G860" s="17">
        <f t="shared" si="91"/>
        <v>16.240000000000002</v>
      </c>
      <c r="H860" s="255">
        <v>0.12</v>
      </c>
      <c r="I860" s="46"/>
      <c r="J860" s="18">
        <v>10</v>
      </c>
      <c r="K860" s="46"/>
      <c r="L860" s="19">
        <f t="shared" si="86"/>
        <v>0</v>
      </c>
      <c r="M860" s="23">
        <f t="shared" si="88"/>
        <v>0</v>
      </c>
      <c r="N860" s="19">
        <f t="shared" si="89"/>
        <v>0</v>
      </c>
      <c r="O860" s="19">
        <f t="shared" si="90"/>
        <v>16.240000000000002</v>
      </c>
      <c r="P860" s="53"/>
    </row>
    <row r="861" spans="1:16" x14ac:dyDescent="0.25">
      <c r="A861" s="40">
        <v>12618</v>
      </c>
      <c r="B861" s="40" t="s">
        <v>23</v>
      </c>
      <c r="C861" s="16" t="s">
        <v>1977</v>
      </c>
      <c r="D861" s="52">
        <v>8594003969157</v>
      </c>
      <c r="E861" s="197">
        <v>14.5</v>
      </c>
      <c r="F861" s="17">
        <f t="shared" si="87"/>
        <v>0.56896213458897393</v>
      </c>
      <c r="G861" s="17">
        <f t="shared" si="91"/>
        <v>16.240000000000002</v>
      </c>
      <c r="H861" s="255">
        <v>0.12</v>
      </c>
      <c r="I861" s="46"/>
      <c r="J861" s="18">
        <v>10</v>
      </c>
      <c r="K861" s="46"/>
      <c r="L861" s="19">
        <f t="shared" si="86"/>
        <v>0</v>
      </c>
      <c r="M861" s="23">
        <f t="shared" si="88"/>
        <v>0</v>
      </c>
      <c r="N861" s="19">
        <f t="shared" si="89"/>
        <v>0</v>
      </c>
      <c r="O861" s="19">
        <f t="shared" si="90"/>
        <v>16.240000000000002</v>
      </c>
      <c r="P861" s="53"/>
    </row>
    <row r="862" spans="1:16" x14ac:dyDescent="0.25">
      <c r="A862" s="40">
        <v>12620</v>
      </c>
      <c r="B862" s="40" t="s">
        <v>23</v>
      </c>
      <c r="C862" s="16" t="s">
        <v>2160</v>
      </c>
      <c r="D862" s="52">
        <v>8594003964435</v>
      </c>
      <c r="E862" s="197">
        <v>15.2</v>
      </c>
      <c r="F862" s="17">
        <f t="shared" si="87"/>
        <v>0.59642927212085539</v>
      </c>
      <c r="G862" s="17">
        <f t="shared" si="91"/>
        <v>17.024000000000001</v>
      </c>
      <c r="H862" s="255">
        <v>0.12</v>
      </c>
      <c r="I862" s="46"/>
      <c r="J862" s="18">
        <v>6</v>
      </c>
      <c r="K862" s="46"/>
      <c r="L862" s="19">
        <f t="shared" si="86"/>
        <v>0</v>
      </c>
      <c r="M862" s="23">
        <f t="shared" si="88"/>
        <v>0</v>
      </c>
      <c r="N862" s="19">
        <f t="shared" si="89"/>
        <v>0</v>
      </c>
      <c r="O862" s="19">
        <f t="shared" si="90"/>
        <v>17.024000000000001</v>
      </c>
      <c r="P862" s="53"/>
    </row>
    <row r="863" spans="1:16" x14ac:dyDescent="0.25">
      <c r="A863" s="40">
        <v>12622</v>
      </c>
      <c r="B863" s="40" t="s">
        <v>23</v>
      </c>
      <c r="C863" s="16" t="s">
        <v>2053</v>
      </c>
      <c r="D863" s="52">
        <v>85909816</v>
      </c>
      <c r="E863" s="197">
        <v>22.6</v>
      </c>
      <c r="F863" s="17">
        <f t="shared" si="87"/>
        <v>0.88679615460074557</v>
      </c>
      <c r="G863" s="17">
        <f t="shared" si="91"/>
        <v>25.312000000000005</v>
      </c>
      <c r="H863" s="255">
        <v>0.12</v>
      </c>
      <c r="I863" s="46"/>
      <c r="J863" s="18">
        <v>12</v>
      </c>
      <c r="K863" s="46"/>
      <c r="L863" s="19">
        <f t="shared" si="86"/>
        <v>0</v>
      </c>
      <c r="M863" s="23">
        <f t="shared" si="88"/>
        <v>0</v>
      </c>
      <c r="N863" s="19">
        <f t="shared" si="89"/>
        <v>0</v>
      </c>
      <c r="O863" s="19">
        <f t="shared" si="90"/>
        <v>25.312000000000005</v>
      </c>
      <c r="P863" s="53"/>
    </row>
    <row r="864" spans="1:16" x14ac:dyDescent="0.25">
      <c r="A864" s="40">
        <v>12624</v>
      </c>
      <c r="B864" s="40" t="s">
        <v>23</v>
      </c>
      <c r="C864" s="16" t="s">
        <v>1978</v>
      </c>
      <c r="D864" s="52">
        <v>8594003964565</v>
      </c>
      <c r="E864" s="197">
        <v>26.3</v>
      </c>
      <c r="F864" s="17">
        <f t="shared" si="87"/>
        <v>1.0319795958406905</v>
      </c>
      <c r="G864" s="17">
        <f t="shared" si="91"/>
        <v>29.456000000000003</v>
      </c>
      <c r="H864" s="255">
        <v>0.12</v>
      </c>
      <c r="I864" s="46"/>
      <c r="J864" s="18">
        <v>15</v>
      </c>
      <c r="K864" s="46"/>
      <c r="L864" s="19">
        <f t="shared" si="86"/>
        <v>0</v>
      </c>
      <c r="M864" s="23">
        <f t="shared" si="88"/>
        <v>0</v>
      </c>
      <c r="N864" s="19">
        <f t="shared" si="89"/>
        <v>0</v>
      </c>
      <c r="O864" s="19">
        <f t="shared" si="90"/>
        <v>29.456000000000003</v>
      </c>
      <c r="P864" s="53"/>
    </row>
    <row r="865" spans="1:16" x14ac:dyDescent="0.25">
      <c r="A865" s="40">
        <v>12626</v>
      </c>
      <c r="B865" s="40" t="s">
        <v>23</v>
      </c>
      <c r="C865" s="16" t="s">
        <v>1979</v>
      </c>
      <c r="D865" s="52">
        <v>8594003964527</v>
      </c>
      <c r="E865" s="197">
        <v>26.3</v>
      </c>
      <c r="F865" s="17">
        <f t="shared" si="87"/>
        <v>1.0319795958406905</v>
      </c>
      <c r="G865" s="17">
        <f t="shared" si="91"/>
        <v>29.456000000000003</v>
      </c>
      <c r="H865" s="255">
        <v>0.12</v>
      </c>
      <c r="I865" s="46"/>
      <c r="J865" s="18">
        <v>15</v>
      </c>
      <c r="K865" s="46"/>
      <c r="L865" s="19">
        <f t="shared" si="86"/>
        <v>0</v>
      </c>
      <c r="M865" s="23">
        <f t="shared" si="88"/>
        <v>0</v>
      </c>
      <c r="N865" s="19">
        <f t="shared" si="89"/>
        <v>0</v>
      </c>
      <c r="O865" s="19">
        <f t="shared" si="90"/>
        <v>29.456000000000003</v>
      </c>
      <c r="P865" s="53"/>
    </row>
    <row r="866" spans="1:16" x14ac:dyDescent="0.25">
      <c r="A866" s="40">
        <v>12628</v>
      </c>
      <c r="B866" s="40" t="s">
        <v>23</v>
      </c>
      <c r="C866" s="16" t="s">
        <v>1980</v>
      </c>
      <c r="D866" s="52">
        <v>8594003964633</v>
      </c>
      <c r="E866" s="197">
        <v>24.7</v>
      </c>
      <c r="F866" s="17">
        <f t="shared" si="87"/>
        <v>0.96919756719639005</v>
      </c>
      <c r="G866" s="17">
        <f t="shared" si="91"/>
        <v>27.664000000000001</v>
      </c>
      <c r="H866" s="255">
        <v>0.12</v>
      </c>
      <c r="I866" s="46"/>
      <c r="J866" s="18">
        <v>12</v>
      </c>
      <c r="K866" s="46"/>
      <c r="L866" s="19">
        <f t="shared" si="86"/>
        <v>0</v>
      </c>
      <c r="M866" s="23">
        <f t="shared" si="88"/>
        <v>0</v>
      </c>
      <c r="N866" s="19">
        <f t="shared" si="89"/>
        <v>0</v>
      </c>
      <c r="O866" s="19">
        <f t="shared" si="90"/>
        <v>27.664000000000001</v>
      </c>
      <c r="P866" s="53"/>
    </row>
    <row r="867" spans="1:16" x14ac:dyDescent="0.25">
      <c r="A867" s="40">
        <v>12630</v>
      </c>
      <c r="B867" s="40" t="s">
        <v>23</v>
      </c>
      <c r="C867" s="16" t="s">
        <v>1982</v>
      </c>
      <c r="D867" s="52">
        <v>8594003961533</v>
      </c>
      <c r="E867" s="197">
        <v>53.9</v>
      </c>
      <c r="F867" s="17">
        <f t="shared" si="87"/>
        <v>2.1149695899548755</v>
      </c>
      <c r="G867" s="17">
        <f t="shared" si="91"/>
        <v>60.368000000000002</v>
      </c>
      <c r="H867" s="255">
        <v>0.12</v>
      </c>
      <c r="I867" s="46"/>
      <c r="J867" s="18">
        <v>12</v>
      </c>
      <c r="K867" s="46"/>
      <c r="L867" s="19">
        <f t="shared" si="86"/>
        <v>0</v>
      </c>
      <c r="M867" s="23">
        <f t="shared" si="88"/>
        <v>0</v>
      </c>
      <c r="N867" s="19">
        <f t="shared" si="89"/>
        <v>0</v>
      </c>
      <c r="O867" s="19">
        <f t="shared" si="90"/>
        <v>60.368000000000002</v>
      </c>
      <c r="P867" s="53"/>
    </row>
    <row r="868" spans="1:16" x14ac:dyDescent="0.25">
      <c r="A868" s="40">
        <v>12632</v>
      </c>
      <c r="B868" s="40" t="s">
        <v>23</v>
      </c>
      <c r="C868" s="16" t="s">
        <v>1981</v>
      </c>
      <c r="D868" s="52">
        <v>8594003961540</v>
      </c>
      <c r="E868" s="197">
        <v>54.6</v>
      </c>
      <c r="F868" s="17">
        <f t="shared" si="87"/>
        <v>2.1424367274867571</v>
      </c>
      <c r="G868" s="17">
        <f t="shared" si="91"/>
        <v>61.152000000000008</v>
      </c>
      <c r="H868" s="255">
        <v>0.12</v>
      </c>
      <c r="I868" s="46"/>
      <c r="J868" s="18">
        <v>12</v>
      </c>
      <c r="K868" s="46"/>
      <c r="L868" s="19">
        <f t="shared" si="86"/>
        <v>0</v>
      </c>
      <c r="M868" s="23">
        <f t="shared" si="88"/>
        <v>0</v>
      </c>
      <c r="N868" s="19">
        <f t="shared" si="89"/>
        <v>0</v>
      </c>
      <c r="O868" s="19">
        <f t="shared" si="90"/>
        <v>61.152000000000008</v>
      </c>
      <c r="P868" s="53"/>
    </row>
    <row r="869" spans="1:16" x14ac:dyDescent="0.25">
      <c r="A869" s="40">
        <v>13000</v>
      </c>
      <c r="B869" s="40" t="s">
        <v>15</v>
      </c>
      <c r="C869" s="16" t="s">
        <v>706</v>
      </c>
      <c r="D869" s="52" t="s">
        <v>1527</v>
      </c>
      <c r="E869" s="197">
        <v>68.8</v>
      </c>
      <c r="F869" s="17">
        <f t="shared" si="87"/>
        <v>2.6996272317049246</v>
      </c>
      <c r="G869" s="17">
        <f t="shared" si="91"/>
        <v>77.055999999999997</v>
      </c>
      <c r="H869" s="255">
        <v>0.12</v>
      </c>
      <c r="I869" s="46"/>
      <c r="J869" s="18">
        <v>1</v>
      </c>
      <c r="K869" s="46"/>
      <c r="L869" s="19">
        <f t="shared" si="86"/>
        <v>0</v>
      </c>
      <c r="M869" s="23">
        <f t="shared" si="88"/>
        <v>0</v>
      </c>
      <c r="N869" s="19">
        <f t="shared" si="89"/>
        <v>0</v>
      </c>
      <c r="O869" s="19">
        <f t="shared" si="90"/>
        <v>77.055999999999997</v>
      </c>
      <c r="P869" s="53"/>
    </row>
    <row r="870" spans="1:16" x14ac:dyDescent="0.25">
      <c r="A870" s="40">
        <v>13001</v>
      </c>
      <c r="B870" s="40" t="s">
        <v>15</v>
      </c>
      <c r="C870" s="16" t="s">
        <v>2063</v>
      </c>
      <c r="D870" s="52">
        <v>8594052882285</v>
      </c>
      <c r="E870" s="197">
        <v>58</v>
      </c>
      <c r="F870" s="17">
        <f t="shared" si="87"/>
        <v>2.2758485383558957</v>
      </c>
      <c r="G870" s="17">
        <f t="shared" si="91"/>
        <v>64.960000000000008</v>
      </c>
      <c r="H870" s="255">
        <v>0.12</v>
      </c>
      <c r="I870" s="46"/>
      <c r="J870" s="18">
        <v>1</v>
      </c>
      <c r="K870" s="46"/>
      <c r="L870" s="19">
        <f t="shared" si="86"/>
        <v>0</v>
      </c>
      <c r="M870" s="23">
        <f t="shared" si="88"/>
        <v>0</v>
      </c>
      <c r="N870" s="19">
        <f t="shared" si="89"/>
        <v>0</v>
      </c>
      <c r="O870" s="19">
        <f t="shared" si="90"/>
        <v>64.960000000000008</v>
      </c>
      <c r="P870" s="53"/>
    </row>
    <row r="871" spans="1:16" x14ac:dyDescent="0.25">
      <c r="A871" s="40">
        <v>13900</v>
      </c>
      <c r="B871" s="40" t="s">
        <v>23</v>
      </c>
      <c r="C871" s="16" t="s">
        <v>707</v>
      </c>
      <c r="D871" s="52" t="s">
        <v>1528</v>
      </c>
      <c r="E871" s="197">
        <v>32.200000000000003</v>
      </c>
      <c r="F871" s="17">
        <f t="shared" si="87"/>
        <v>1.2634883264665491</v>
      </c>
      <c r="G871" s="17">
        <f t="shared" si="91"/>
        <v>36.064000000000007</v>
      </c>
      <c r="H871" s="255">
        <v>0.12</v>
      </c>
      <c r="I871" s="46"/>
      <c r="J871" s="18">
        <v>6</v>
      </c>
      <c r="K871" s="46"/>
      <c r="L871" s="19">
        <f t="shared" ref="L871:L927" si="92">PRODUCT(E871,SUM(I871,PRODUCT(ABS(K871),J871)))</f>
        <v>0</v>
      </c>
      <c r="M871" s="23">
        <f t="shared" si="88"/>
        <v>0</v>
      </c>
      <c r="N871" s="19">
        <f t="shared" si="89"/>
        <v>0</v>
      </c>
      <c r="O871" s="19">
        <f t="shared" si="90"/>
        <v>36.064000000000007</v>
      </c>
      <c r="P871" s="53"/>
    </row>
    <row r="872" spans="1:16" x14ac:dyDescent="0.25">
      <c r="A872" s="40">
        <v>13902</v>
      </c>
      <c r="B872" s="40" t="s">
        <v>23</v>
      </c>
      <c r="C872" s="16" t="s">
        <v>708</v>
      </c>
      <c r="D872" s="52" t="s">
        <v>1529</v>
      </c>
      <c r="E872" s="17">
        <v>35.4</v>
      </c>
      <c r="F872" s="17">
        <f t="shared" si="87"/>
        <v>1.3890523837551501</v>
      </c>
      <c r="G872" s="17">
        <f t="shared" si="91"/>
        <v>39.648000000000003</v>
      </c>
      <c r="H872" s="255">
        <v>0.12</v>
      </c>
      <c r="I872" s="46"/>
      <c r="J872" s="18">
        <v>6</v>
      </c>
      <c r="K872" s="46"/>
      <c r="L872" s="19">
        <f t="shared" si="92"/>
        <v>0</v>
      </c>
      <c r="M872" s="23">
        <f t="shared" si="88"/>
        <v>0</v>
      </c>
      <c r="N872" s="19">
        <f t="shared" si="89"/>
        <v>0</v>
      </c>
      <c r="O872" s="19">
        <f t="shared" si="90"/>
        <v>39.648000000000003</v>
      </c>
      <c r="P872" s="53"/>
    </row>
    <row r="873" spans="1:16" x14ac:dyDescent="0.25">
      <c r="A873" s="40">
        <v>13904</v>
      </c>
      <c r="B873" s="40" t="s">
        <v>23</v>
      </c>
      <c r="C873" s="16" t="s">
        <v>709</v>
      </c>
      <c r="D873" s="52" t="s">
        <v>1530</v>
      </c>
      <c r="E873" s="197">
        <v>36</v>
      </c>
      <c r="F873" s="17">
        <f t="shared" si="87"/>
        <v>1.4125956444967629</v>
      </c>
      <c r="G873" s="17">
        <f t="shared" si="91"/>
        <v>40.320000000000007</v>
      </c>
      <c r="H873" s="255">
        <v>0.12</v>
      </c>
      <c r="I873" s="46"/>
      <c r="J873" s="18">
        <v>6</v>
      </c>
      <c r="K873" s="46"/>
      <c r="L873" s="19">
        <f t="shared" si="92"/>
        <v>0</v>
      </c>
      <c r="M873" s="23">
        <f t="shared" si="88"/>
        <v>0</v>
      </c>
      <c r="N873" s="19">
        <f t="shared" si="89"/>
        <v>0</v>
      </c>
      <c r="O873" s="19">
        <f t="shared" si="90"/>
        <v>40.320000000000007</v>
      </c>
      <c r="P873" s="53"/>
    </row>
    <row r="874" spans="1:16" x14ac:dyDescent="0.25">
      <c r="A874" s="40">
        <v>13906</v>
      </c>
      <c r="B874" s="40" t="s">
        <v>23</v>
      </c>
      <c r="C874" s="16" t="s">
        <v>710</v>
      </c>
      <c r="D874" s="52" t="s">
        <v>1531</v>
      </c>
      <c r="E874" s="197">
        <v>37.4</v>
      </c>
      <c r="F874" s="17">
        <f t="shared" si="87"/>
        <v>1.4675299195605258</v>
      </c>
      <c r="G874" s="17">
        <f t="shared" si="91"/>
        <v>41.888000000000005</v>
      </c>
      <c r="H874" s="255">
        <v>0.12</v>
      </c>
      <c r="I874" s="46"/>
      <c r="J874" s="18">
        <v>8</v>
      </c>
      <c r="K874" s="46"/>
      <c r="L874" s="19">
        <f t="shared" si="92"/>
        <v>0</v>
      </c>
      <c r="M874" s="23">
        <f t="shared" si="88"/>
        <v>0</v>
      </c>
      <c r="N874" s="19">
        <f t="shared" si="89"/>
        <v>0</v>
      </c>
      <c r="O874" s="19">
        <f t="shared" si="90"/>
        <v>41.888000000000005</v>
      </c>
      <c r="P874" s="53"/>
    </row>
    <row r="875" spans="1:16" x14ac:dyDescent="0.25">
      <c r="A875" s="40">
        <v>13920</v>
      </c>
      <c r="B875" s="40" t="s">
        <v>15</v>
      </c>
      <c r="C875" s="16" t="s">
        <v>711</v>
      </c>
      <c r="D875" s="52" t="s">
        <v>1532</v>
      </c>
      <c r="E875" s="197">
        <v>48.9</v>
      </c>
      <c r="F875" s="17">
        <f t="shared" si="87"/>
        <v>1.9187757504414362</v>
      </c>
      <c r="G875" s="17">
        <f t="shared" si="91"/>
        <v>54.768000000000001</v>
      </c>
      <c r="H875" s="255">
        <v>0.12</v>
      </c>
      <c r="I875" s="46"/>
      <c r="J875" s="18">
        <v>8</v>
      </c>
      <c r="K875" s="46"/>
      <c r="L875" s="19">
        <f t="shared" si="92"/>
        <v>0</v>
      </c>
      <c r="M875" s="23">
        <f t="shared" si="88"/>
        <v>0</v>
      </c>
      <c r="N875" s="19">
        <f t="shared" si="89"/>
        <v>0</v>
      </c>
      <c r="O875" s="19">
        <f t="shared" si="90"/>
        <v>54.768000000000001</v>
      </c>
      <c r="P875" s="53"/>
    </row>
    <row r="876" spans="1:16" x14ac:dyDescent="0.25">
      <c r="A876" s="40">
        <v>13922</v>
      </c>
      <c r="B876" s="40" t="s">
        <v>15</v>
      </c>
      <c r="C876" s="16" t="s">
        <v>1884</v>
      </c>
      <c r="D876" s="52">
        <v>4000358051842</v>
      </c>
      <c r="E876" s="197">
        <v>55.2</v>
      </c>
      <c r="F876" s="17">
        <f t="shared" si="87"/>
        <v>2.1659799882283699</v>
      </c>
      <c r="G876" s="17">
        <f t="shared" si="91"/>
        <v>61.824000000000012</v>
      </c>
      <c r="H876" s="255">
        <v>0.12</v>
      </c>
      <c r="I876" s="46"/>
      <c r="J876" s="18">
        <v>8</v>
      </c>
      <c r="K876" s="46"/>
      <c r="L876" s="19">
        <f t="shared" si="92"/>
        <v>0</v>
      </c>
      <c r="M876" s="23">
        <f t="shared" si="88"/>
        <v>0</v>
      </c>
      <c r="N876" s="19">
        <f t="shared" si="89"/>
        <v>0</v>
      </c>
      <c r="O876" s="19">
        <f t="shared" si="90"/>
        <v>61.824000000000012</v>
      </c>
      <c r="P876" s="53"/>
    </row>
    <row r="877" spans="1:16" x14ac:dyDescent="0.25">
      <c r="A877" s="40">
        <v>13924</v>
      </c>
      <c r="B877" s="40" t="s">
        <v>15</v>
      </c>
      <c r="C877" s="16" t="s">
        <v>1885</v>
      </c>
      <c r="D877" s="52">
        <v>4000358001687</v>
      </c>
      <c r="E877" s="197">
        <v>59.7</v>
      </c>
      <c r="F877" s="17">
        <f t="shared" si="87"/>
        <v>2.3425544437904651</v>
      </c>
      <c r="G877" s="17">
        <f t="shared" si="91"/>
        <v>66.864000000000004</v>
      </c>
      <c r="H877" s="255">
        <v>0.12</v>
      </c>
      <c r="I877" s="46"/>
      <c r="J877" s="18">
        <v>6</v>
      </c>
      <c r="K877" s="46"/>
      <c r="L877" s="19">
        <f t="shared" si="92"/>
        <v>0</v>
      </c>
      <c r="M877" s="23">
        <f t="shared" si="88"/>
        <v>0</v>
      </c>
      <c r="N877" s="19">
        <f t="shared" si="89"/>
        <v>0</v>
      </c>
      <c r="O877" s="19">
        <f t="shared" si="90"/>
        <v>66.864000000000004</v>
      </c>
      <c r="P877" s="53"/>
    </row>
    <row r="878" spans="1:16" x14ac:dyDescent="0.25">
      <c r="A878" s="40">
        <v>13980</v>
      </c>
      <c r="B878" s="40" t="s">
        <v>23</v>
      </c>
      <c r="C878" s="16" t="s">
        <v>712</v>
      </c>
      <c r="D878" s="52" t="s">
        <v>1533</v>
      </c>
      <c r="E878" s="197">
        <v>12</v>
      </c>
      <c r="F878" s="17">
        <f t="shared" si="87"/>
        <v>0.4708652148322543</v>
      </c>
      <c r="G878" s="17">
        <f t="shared" si="91"/>
        <v>13.440000000000001</v>
      </c>
      <c r="H878" s="255">
        <v>0.12</v>
      </c>
      <c r="I878" s="46"/>
      <c r="J878" s="18">
        <v>48</v>
      </c>
      <c r="K878" s="46"/>
      <c r="L878" s="19">
        <f t="shared" si="92"/>
        <v>0</v>
      </c>
      <c r="M878" s="23">
        <f t="shared" si="88"/>
        <v>0</v>
      </c>
      <c r="N878" s="19">
        <f t="shared" si="89"/>
        <v>0</v>
      </c>
      <c r="O878" s="19">
        <f t="shared" si="90"/>
        <v>13.440000000000001</v>
      </c>
      <c r="P878" s="53"/>
    </row>
    <row r="879" spans="1:16" x14ac:dyDescent="0.25">
      <c r="A879" s="40">
        <v>13982</v>
      </c>
      <c r="B879" s="40" t="s">
        <v>23</v>
      </c>
      <c r="C879" s="16" t="s">
        <v>713</v>
      </c>
      <c r="D879" s="52" t="s">
        <v>1534</v>
      </c>
      <c r="E879" s="197">
        <v>12.6</v>
      </c>
      <c r="F879" s="17">
        <f t="shared" si="87"/>
        <v>0.49440847557386697</v>
      </c>
      <c r="G879" s="17">
        <f t="shared" si="91"/>
        <v>14.112</v>
      </c>
      <c r="H879" s="255">
        <v>0.12</v>
      </c>
      <c r="I879" s="46"/>
      <c r="J879" s="18">
        <v>48</v>
      </c>
      <c r="K879" s="46"/>
      <c r="L879" s="19">
        <f t="shared" si="92"/>
        <v>0</v>
      </c>
      <c r="M879" s="23">
        <f t="shared" si="88"/>
        <v>0</v>
      </c>
      <c r="N879" s="19">
        <f t="shared" si="89"/>
        <v>0</v>
      </c>
      <c r="O879" s="19">
        <f t="shared" si="90"/>
        <v>14.112</v>
      </c>
      <c r="P879" s="53"/>
    </row>
    <row r="880" spans="1:16" x14ac:dyDescent="0.25">
      <c r="A880" s="40">
        <v>13984</v>
      </c>
      <c r="B880" s="40" t="s">
        <v>23</v>
      </c>
      <c r="C880" s="16" t="s">
        <v>714</v>
      </c>
      <c r="D880" s="52" t="s">
        <v>1535</v>
      </c>
      <c r="E880" s="17">
        <v>18.2</v>
      </c>
      <c r="F880" s="17">
        <f t="shared" si="87"/>
        <v>0.71414557582891891</v>
      </c>
      <c r="G880" s="17">
        <f t="shared" si="91"/>
        <v>20.384</v>
      </c>
      <c r="H880" s="255">
        <v>0.12</v>
      </c>
      <c r="I880" s="46"/>
      <c r="J880" s="18">
        <v>48</v>
      </c>
      <c r="K880" s="46"/>
      <c r="L880" s="19">
        <f t="shared" si="92"/>
        <v>0</v>
      </c>
      <c r="M880" s="23">
        <f t="shared" si="88"/>
        <v>0</v>
      </c>
      <c r="N880" s="19">
        <f t="shared" si="89"/>
        <v>0</v>
      </c>
      <c r="O880" s="19">
        <f t="shared" si="90"/>
        <v>20.384</v>
      </c>
      <c r="P880" s="53"/>
    </row>
    <row r="881" spans="1:16" x14ac:dyDescent="0.25">
      <c r="A881" s="40">
        <v>13986</v>
      </c>
      <c r="B881" s="40" t="s">
        <v>23</v>
      </c>
      <c r="C881" s="16" t="s">
        <v>715</v>
      </c>
      <c r="D881" s="52" t="s">
        <v>1536</v>
      </c>
      <c r="E881" s="197">
        <v>23</v>
      </c>
      <c r="F881" s="17">
        <f t="shared" si="87"/>
        <v>0.90249166176182072</v>
      </c>
      <c r="G881" s="17">
        <f t="shared" si="91"/>
        <v>25.76</v>
      </c>
      <c r="H881" s="255">
        <v>0.12</v>
      </c>
      <c r="I881" s="46"/>
      <c r="J881" s="18">
        <v>48</v>
      </c>
      <c r="K881" s="46"/>
      <c r="L881" s="19">
        <f t="shared" si="92"/>
        <v>0</v>
      </c>
      <c r="M881" s="23">
        <f t="shared" si="88"/>
        <v>0</v>
      </c>
      <c r="N881" s="19">
        <f t="shared" si="89"/>
        <v>0</v>
      </c>
      <c r="O881" s="19">
        <f t="shared" si="90"/>
        <v>25.76</v>
      </c>
      <c r="P881" s="53"/>
    </row>
    <row r="882" spans="1:16" x14ac:dyDescent="0.25">
      <c r="A882" s="40">
        <v>13990</v>
      </c>
      <c r="B882" s="40" t="s">
        <v>23</v>
      </c>
      <c r="C882" s="16" t="s">
        <v>716</v>
      </c>
      <c r="D882" s="52" t="s">
        <v>1537</v>
      </c>
      <c r="E882" s="17">
        <v>22.1</v>
      </c>
      <c r="F882" s="17">
        <f t="shared" si="87"/>
        <v>0.86717677064940168</v>
      </c>
      <c r="G882" s="17">
        <f t="shared" si="91"/>
        <v>24.752000000000002</v>
      </c>
      <c r="H882" s="255">
        <v>0.12</v>
      </c>
      <c r="I882" s="46"/>
      <c r="J882" s="18">
        <v>44</v>
      </c>
      <c r="K882" s="46"/>
      <c r="L882" s="19">
        <f t="shared" si="92"/>
        <v>0</v>
      </c>
      <c r="M882" s="23">
        <f t="shared" si="88"/>
        <v>0</v>
      </c>
      <c r="N882" s="19">
        <f t="shared" si="89"/>
        <v>0</v>
      </c>
      <c r="O882" s="19">
        <f t="shared" si="90"/>
        <v>24.752000000000002</v>
      </c>
      <c r="P882" s="53"/>
    </row>
    <row r="883" spans="1:16" x14ac:dyDescent="0.25">
      <c r="A883" s="40">
        <v>13992</v>
      </c>
      <c r="B883" s="40" t="s">
        <v>23</v>
      </c>
      <c r="C883" s="16" t="s">
        <v>2064</v>
      </c>
      <c r="D883" s="52">
        <v>8594052884432</v>
      </c>
      <c r="E883" s="17">
        <v>20</v>
      </c>
      <c r="F883" s="17">
        <f t="shared" si="87"/>
        <v>0.78477535805375709</v>
      </c>
      <c r="G883" s="17">
        <f t="shared" si="91"/>
        <v>22.400000000000002</v>
      </c>
      <c r="H883" s="255">
        <v>0.12</v>
      </c>
      <c r="I883" s="46"/>
      <c r="J883" s="18">
        <v>48</v>
      </c>
      <c r="K883" s="46"/>
      <c r="L883" s="19">
        <f t="shared" si="92"/>
        <v>0</v>
      </c>
      <c r="M883" s="23">
        <f t="shared" si="88"/>
        <v>0</v>
      </c>
      <c r="N883" s="19">
        <f t="shared" si="89"/>
        <v>0</v>
      </c>
      <c r="O883" s="19">
        <f t="shared" si="90"/>
        <v>22.400000000000002</v>
      </c>
      <c r="P883" s="53"/>
    </row>
    <row r="884" spans="1:16" x14ac:dyDescent="0.25">
      <c r="A884" s="40">
        <v>13994</v>
      </c>
      <c r="B884" s="40" t="s">
        <v>23</v>
      </c>
      <c r="C884" s="16" t="s">
        <v>2065</v>
      </c>
      <c r="D884" s="52">
        <v>8594052884449</v>
      </c>
      <c r="E884" s="17">
        <v>20</v>
      </c>
      <c r="F884" s="17">
        <f t="shared" si="87"/>
        <v>0.78477535805375709</v>
      </c>
      <c r="G884" s="17">
        <f t="shared" si="91"/>
        <v>22.400000000000002</v>
      </c>
      <c r="H884" s="255">
        <v>0.12</v>
      </c>
      <c r="I884" s="46"/>
      <c r="J884" s="18">
        <v>48</v>
      </c>
      <c r="K884" s="46"/>
      <c r="L884" s="19">
        <f t="shared" si="92"/>
        <v>0</v>
      </c>
      <c r="M884" s="23">
        <f t="shared" si="88"/>
        <v>0</v>
      </c>
      <c r="N884" s="19">
        <f t="shared" si="89"/>
        <v>0</v>
      </c>
      <c r="O884" s="19">
        <f t="shared" si="90"/>
        <v>22.400000000000002</v>
      </c>
      <c r="P884" s="53"/>
    </row>
    <row r="885" spans="1:16" x14ac:dyDescent="0.25">
      <c r="A885" s="40">
        <v>14024</v>
      </c>
      <c r="B885" s="40" t="s">
        <v>23</v>
      </c>
      <c r="C885" s="16" t="s">
        <v>717</v>
      </c>
      <c r="D885" s="52" t="s">
        <v>1538</v>
      </c>
      <c r="E885" s="197">
        <v>33.4</v>
      </c>
      <c r="F885" s="17">
        <f t="shared" si="87"/>
        <v>1.3105748479497743</v>
      </c>
      <c r="G885" s="17">
        <f t="shared" si="91"/>
        <v>37.408000000000001</v>
      </c>
      <c r="H885" s="255">
        <v>0.12</v>
      </c>
      <c r="I885" s="46"/>
      <c r="J885" s="18">
        <v>10</v>
      </c>
      <c r="K885" s="46"/>
      <c r="L885" s="19">
        <f t="shared" si="92"/>
        <v>0</v>
      </c>
      <c r="M885" s="23">
        <f t="shared" si="88"/>
        <v>0</v>
      </c>
      <c r="N885" s="19">
        <f t="shared" si="89"/>
        <v>0</v>
      </c>
      <c r="O885" s="19">
        <f t="shared" si="90"/>
        <v>37.408000000000001</v>
      </c>
      <c r="P885" s="53"/>
    </row>
    <row r="886" spans="1:16" x14ac:dyDescent="0.25">
      <c r="A886" s="40">
        <v>14031</v>
      </c>
      <c r="B886" s="40" t="s">
        <v>23</v>
      </c>
      <c r="C886" s="16" t="s">
        <v>718</v>
      </c>
      <c r="D886" s="52" t="s">
        <v>1539</v>
      </c>
      <c r="E886" s="197">
        <v>28.6</v>
      </c>
      <c r="F886" s="17">
        <f t="shared" si="87"/>
        <v>1.1222287620168727</v>
      </c>
      <c r="G886" s="17">
        <f t="shared" si="91"/>
        <v>32.032000000000004</v>
      </c>
      <c r="H886" s="255">
        <v>0.12</v>
      </c>
      <c r="I886" s="46"/>
      <c r="J886" s="18">
        <v>6</v>
      </c>
      <c r="K886" s="46"/>
      <c r="L886" s="19">
        <f t="shared" si="92"/>
        <v>0</v>
      </c>
      <c r="M886" s="23">
        <f t="shared" si="88"/>
        <v>0</v>
      </c>
      <c r="N886" s="19">
        <f t="shared" si="89"/>
        <v>0</v>
      </c>
      <c r="O886" s="19">
        <f t="shared" si="90"/>
        <v>32.032000000000004</v>
      </c>
      <c r="P886" s="53"/>
    </row>
    <row r="887" spans="1:16" x14ac:dyDescent="0.25">
      <c r="A887" s="40">
        <v>14032</v>
      </c>
      <c r="B887" s="40" t="s">
        <v>23</v>
      </c>
      <c r="C887" s="16" t="s">
        <v>719</v>
      </c>
      <c r="D887" s="52" t="s">
        <v>1540</v>
      </c>
      <c r="E887" s="197">
        <v>28.5</v>
      </c>
      <c r="F887" s="17">
        <f t="shared" si="87"/>
        <v>1.118304885226604</v>
      </c>
      <c r="G887" s="17">
        <f t="shared" si="91"/>
        <v>31.92</v>
      </c>
      <c r="H887" s="255">
        <v>0.12</v>
      </c>
      <c r="I887" s="46"/>
      <c r="J887" s="18">
        <v>6</v>
      </c>
      <c r="K887" s="46"/>
      <c r="L887" s="19">
        <f t="shared" si="92"/>
        <v>0</v>
      </c>
      <c r="M887" s="23">
        <f t="shared" si="88"/>
        <v>0</v>
      </c>
      <c r="N887" s="19">
        <f t="shared" si="89"/>
        <v>0</v>
      </c>
      <c r="O887" s="19">
        <f t="shared" si="90"/>
        <v>31.92</v>
      </c>
      <c r="P887" s="53"/>
    </row>
    <row r="888" spans="1:16" x14ac:dyDescent="0.25">
      <c r="A888" s="40">
        <v>14033</v>
      </c>
      <c r="B888" s="40" t="s">
        <v>23</v>
      </c>
      <c r="C888" s="16" t="s">
        <v>720</v>
      </c>
      <c r="D888" s="52" t="s">
        <v>1541</v>
      </c>
      <c r="E888" s="197">
        <v>37.1</v>
      </c>
      <c r="F888" s="17">
        <f t="shared" si="87"/>
        <v>1.4557582891897196</v>
      </c>
      <c r="G888" s="17">
        <f t="shared" si="91"/>
        <v>41.552000000000007</v>
      </c>
      <c r="H888" s="255">
        <v>0.12</v>
      </c>
      <c r="I888" s="46"/>
      <c r="J888" s="18">
        <v>6</v>
      </c>
      <c r="K888" s="46"/>
      <c r="L888" s="19">
        <f t="shared" si="92"/>
        <v>0</v>
      </c>
      <c r="M888" s="23">
        <f t="shared" si="88"/>
        <v>0</v>
      </c>
      <c r="N888" s="19">
        <f t="shared" si="89"/>
        <v>0</v>
      </c>
      <c r="O888" s="19">
        <f t="shared" si="90"/>
        <v>41.552000000000007</v>
      </c>
      <c r="P888" s="53"/>
    </row>
    <row r="889" spans="1:16" x14ac:dyDescent="0.25">
      <c r="A889" s="40">
        <v>14034</v>
      </c>
      <c r="B889" s="40" t="s">
        <v>23</v>
      </c>
      <c r="C889" s="16" t="s">
        <v>721</v>
      </c>
      <c r="D889" s="52" t="s">
        <v>1542</v>
      </c>
      <c r="E889" s="197">
        <v>28.3</v>
      </c>
      <c r="F889" s="17">
        <f t="shared" si="87"/>
        <v>1.1104571316460663</v>
      </c>
      <c r="G889" s="17">
        <f t="shared" si="91"/>
        <v>31.696000000000005</v>
      </c>
      <c r="H889" s="255">
        <v>0.12</v>
      </c>
      <c r="I889" s="46"/>
      <c r="J889" s="18">
        <v>6</v>
      </c>
      <c r="K889" s="46"/>
      <c r="L889" s="19">
        <f t="shared" si="92"/>
        <v>0</v>
      </c>
      <c r="M889" s="23">
        <f t="shared" si="88"/>
        <v>0</v>
      </c>
      <c r="N889" s="19">
        <f t="shared" si="89"/>
        <v>0</v>
      </c>
      <c r="O889" s="19">
        <f t="shared" si="90"/>
        <v>31.696000000000005</v>
      </c>
      <c r="P889" s="53"/>
    </row>
    <row r="890" spans="1:16" x14ac:dyDescent="0.25">
      <c r="A890" s="40">
        <v>14035</v>
      </c>
      <c r="B890" s="40" t="s">
        <v>23</v>
      </c>
      <c r="C890" s="16" t="s">
        <v>722</v>
      </c>
      <c r="D890" s="52" t="s">
        <v>1543</v>
      </c>
      <c r="E890" s="197">
        <v>27.4</v>
      </c>
      <c r="F890" s="17">
        <f t="shared" si="87"/>
        <v>1.0751422405336473</v>
      </c>
      <c r="G890" s="17">
        <f t="shared" si="91"/>
        <v>30.688000000000002</v>
      </c>
      <c r="H890" s="255">
        <v>0.12</v>
      </c>
      <c r="I890" s="46"/>
      <c r="J890" s="18">
        <v>6</v>
      </c>
      <c r="K890" s="46"/>
      <c r="L890" s="19">
        <f t="shared" si="92"/>
        <v>0</v>
      </c>
      <c r="M890" s="23">
        <f t="shared" si="88"/>
        <v>0</v>
      </c>
      <c r="N890" s="19">
        <f t="shared" si="89"/>
        <v>0</v>
      </c>
      <c r="O890" s="19">
        <f t="shared" si="90"/>
        <v>30.688000000000002</v>
      </c>
      <c r="P890" s="53"/>
    </row>
    <row r="891" spans="1:16" x14ac:dyDescent="0.25">
      <c r="A891" s="40">
        <v>14037</v>
      </c>
      <c r="B891" s="40" t="s">
        <v>23</v>
      </c>
      <c r="C891" s="16" t="s">
        <v>723</v>
      </c>
      <c r="D891" s="52" t="s">
        <v>1544</v>
      </c>
      <c r="E891" s="197">
        <v>37.1</v>
      </c>
      <c r="F891" s="17">
        <f t="shared" si="87"/>
        <v>1.4557582891897196</v>
      </c>
      <c r="G891" s="17">
        <f t="shared" si="91"/>
        <v>41.552000000000007</v>
      </c>
      <c r="H891" s="255">
        <v>0.12</v>
      </c>
      <c r="I891" s="46"/>
      <c r="J891" s="18">
        <v>6</v>
      </c>
      <c r="K891" s="46"/>
      <c r="L891" s="19">
        <f t="shared" si="92"/>
        <v>0</v>
      </c>
      <c r="M891" s="23">
        <f t="shared" si="88"/>
        <v>0</v>
      </c>
      <c r="N891" s="19">
        <f t="shared" si="89"/>
        <v>0</v>
      </c>
      <c r="O891" s="19">
        <f t="shared" si="90"/>
        <v>41.552000000000007</v>
      </c>
      <c r="P891" s="53"/>
    </row>
    <row r="892" spans="1:16" x14ac:dyDescent="0.25">
      <c r="A892" s="40">
        <v>14050</v>
      </c>
      <c r="B892" s="40" t="s">
        <v>23</v>
      </c>
      <c r="C892" s="16" t="s">
        <v>724</v>
      </c>
      <c r="D892" s="52" t="s">
        <v>1545</v>
      </c>
      <c r="E892" s="197">
        <v>33.299999999999997</v>
      </c>
      <c r="F892" s="17">
        <f t="shared" si="87"/>
        <v>1.3066509711595056</v>
      </c>
      <c r="G892" s="17">
        <f t="shared" si="91"/>
        <v>37.295999999999999</v>
      </c>
      <c r="H892" s="255">
        <v>0.12</v>
      </c>
      <c r="I892" s="46"/>
      <c r="J892" s="18">
        <v>20</v>
      </c>
      <c r="K892" s="46"/>
      <c r="L892" s="19">
        <f t="shared" si="92"/>
        <v>0</v>
      </c>
      <c r="M892" s="23">
        <f t="shared" si="88"/>
        <v>0</v>
      </c>
      <c r="N892" s="19">
        <f t="shared" si="89"/>
        <v>0</v>
      </c>
      <c r="O892" s="19">
        <f t="shared" si="90"/>
        <v>37.295999999999999</v>
      </c>
      <c r="P892" s="53"/>
    </row>
    <row r="893" spans="1:16" x14ac:dyDescent="0.25">
      <c r="A893" s="40">
        <v>14056</v>
      </c>
      <c r="B893" s="40" t="s">
        <v>23</v>
      </c>
      <c r="C893" s="16" t="s">
        <v>725</v>
      </c>
      <c r="D893" s="52" t="s">
        <v>1546</v>
      </c>
      <c r="E893" s="197">
        <v>33.299999999999997</v>
      </c>
      <c r="F893" s="17">
        <f t="shared" si="87"/>
        <v>1.3066509711595056</v>
      </c>
      <c r="G893" s="17">
        <f t="shared" si="91"/>
        <v>37.295999999999999</v>
      </c>
      <c r="H893" s="255">
        <v>0.12</v>
      </c>
      <c r="I893" s="46"/>
      <c r="J893" s="18">
        <v>20</v>
      </c>
      <c r="K893" s="46"/>
      <c r="L893" s="19">
        <f t="shared" si="92"/>
        <v>0</v>
      </c>
      <c r="M893" s="23">
        <f t="shared" si="88"/>
        <v>0</v>
      </c>
      <c r="N893" s="19">
        <f t="shared" si="89"/>
        <v>0</v>
      </c>
      <c r="O893" s="19">
        <f t="shared" si="90"/>
        <v>37.295999999999999</v>
      </c>
      <c r="P893" s="53"/>
    </row>
    <row r="894" spans="1:16" x14ac:dyDescent="0.25">
      <c r="A894" s="40">
        <v>14070</v>
      </c>
      <c r="B894" s="40" t="s">
        <v>23</v>
      </c>
      <c r="C894" s="16" t="s">
        <v>726</v>
      </c>
      <c r="D894" s="52" t="s">
        <v>1547</v>
      </c>
      <c r="E894" s="197">
        <v>19.600000000000001</v>
      </c>
      <c r="F894" s="17">
        <f t="shared" si="87"/>
        <v>0.76907985089268205</v>
      </c>
      <c r="G894" s="17">
        <f t="shared" si="91"/>
        <v>21.952000000000005</v>
      </c>
      <c r="H894" s="255">
        <v>0.12</v>
      </c>
      <c r="I894" s="46"/>
      <c r="J894" s="18">
        <v>26</v>
      </c>
      <c r="K894" s="46"/>
      <c r="L894" s="19">
        <f t="shared" si="92"/>
        <v>0</v>
      </c>
      <c r="M894" s="23">
        <f t="shared" si="88"/>
        <v>0</v>
      </c>
      <c r="N894" s="19">
        <f t="shared" si="89"/>
        <v>0</v>
      </c>
      <c r="O894" s="19">
        <f t="shared" si="90"/>
        <v>21.952000000000005</v>
      </c>
      <c r="P894" s="53"/>
    </row>
    <row r="895" spans="1:16" x14ac:dyDescent="0.25">
      <c r="A895" s="40">
        <v>14071</v>
      </c>
      <c r="B895" s="40" t="s">
        <v>23</v>
      </c>
      <c r="C895" s="16" t="s">
        <v>1965</v>
      </c>
      <c r="D895" s="52">
        <v>5998858701604</v>
      </c>
      <c r="E895" s="197">
        <v>21.5</v>
      </c>
      <c r="F895" s="17">
        <f t="shared" si="87"/>
        <v>0.84363350990778896</v>
      </c>
      <c r="G895" s="17">
        <f t="shared" si="91"/>
        <v>24.080000000000002</v>
      </c>
      <c r="H895" s="255">
        <v>0.12</v>
      </c>
      <c r="I895" s="46"/>
      <c r="J895" s="18">
        <v>26</v>
      </c>
      <c r="K895" s="46"/>
      <c r="L895" s="19">
        <f t="shared" si="92"/>
        <v>0</v>
      </c>
      <c r="M895" s="23">
        <f t="shared" si="88"/>
        <v>0</v>
      </c>
      <c r="N895" s="19">
        <f t="shared" si="89"/>
        <v>0</v>
      </c>
      <c r="O895" s="19">
        <f t="shared" si="90"/>
        <v>24.080000000000002</v>
      </c>
      <c r="P895" s="53"/>
    </row>
    <row r="896" spans="1:16" x14ac:dyDescent="0.25">
      <c r="A896" s="40">
        <v>14074</v>
      </c>
      <c r="B896" s="40" t="s">
        <v>23</v>
      </c>
      <c r="C896" s="16" t="s">
        <v>727</v>
      </c>
      <c r="D896" s="52" t="s">
        <v>1548</v>
      </c>
      <c r="E896" s="197">
        <v>20.6</v>
      </c>
      <c r="F896" s="17">
        <f t="shared" si="87"/>
        <v>0.80831861879536993</v>
      </c>
      <c r="G896" s="17">
        <f t="shared" si="91"/>
        <v>23.072000000000003</v>
      </c>
      <c r="H896" s="255">
        <v>0.12</v>
      </c>
      <c r="I896" s="46"/>
      <c r="J896" s="18">
        <v>12</v>
      </c>
      <c r="K896" s="46"/>
      <c r="L896" s="19">
        <f t="shared" si="92"/>
        <v>0</v>
      </c>
      <c r="M896" s="23">
        <f t="shared" si="88"/>
        <v>0</v>
      </c>
      <c r="N896" s="19">
        <f t="shared" si="89"/>
        <v>0</v>
      </c>
      <c r="O896" s="19">
        <f t="shared" si="90"/>
        <v>23.072000000000003</v>
      </c>
      <c r="P896" s="53"/>
    </row>
    <row r="897" spans="1:16" x14ac:dyDescent="0.25">
      <c r="A897" s="40">
        <v>14075</v>
      </c>
      <c r="B897" s="40" t="s">
        <v>23</v>
      </c>
      <c r="C897" s="16" t="s">
        <v>2141</v>
      </c>
      <c r="D897" s="52">
        <v>5998858717506</v>
      </c>
      <c r="E897" s="197">
        <v>20.7</v>
      </c>
      <c r="F897" s="17">
        <f t="shared" si="87"/>
        <v>0.81224249558563855</v>
      </c>
      <c r="G897" s="17">
        <f t="shared" si="91"/>
        <v>23.184000000000001</v>
      </c>
      <c r="H897" s="255">
        <v>0.12</v>
      </c>
      <c r="I897" s="46"/>
      <c r="J897" s="18">
        <v>12</v>
      </c>
      <c r="K897" s="46"/>
      <c r="L897" s="19">
        <f t="shared" si="92"/>
        <v>0</v>
      </c>
      <c r="M897" s="23">
        <f t="shared" si="88"/>
        <v>0</v>
      </c>
      <c r="N897" s="19">
        <f t="shared" si="89"/>
        <v>0</v>
      </c>
      <c r="O897" s="19">
        <f t="shared" si="90"/>
        <v>23.184000000000001</v>
      </c>
      <c r="P897" s="53"/>
    </row>
    <row r="898" spans="1:16" x14ac:dyDescent="0.25">
      <c r="A898" s="40">
        <v>14077</v>
      </c>
      <c r="B898" s="40" t="s">
        <v>23</v>
      </c>
      <c r="C898" s="16" t="s">
        <v>2009</v>
      </c>
      <c r="D898" s="52">
        <v>5998858701666</v>
      </c>
      <c r="E898" s="197">
        <v>16.100000000000001</v>
      </c>
      <c r="F898" s="17">
        <f t="shared" si="87"/>
        <v>0.63174416323327454</v>
      </c>
      <c r="G898" s="17">
        <f t="shared" si="91"/>
        <v>18.032000000000004</v>
      </c>
      <c r="H898" s="255">
        <v>0.12</v>
      </c>
      <c r="I898" s="46"/>
      <c r="J898" s="18">
        <v>7</v>
      </c>
      <c r="K898" s="46"/>
      <c r="L898" s="19">
        <f t="shared" si="92"/>
        <v>0</v>
      </c>
      <c r="M898" s="23">
        <f t="shared" si="88"/>
        <v>0</v>
      </c>
      <c r="N898" s="19">
        <f t="shared" si="89"/>
        <v>0</v>
      </c>
      <c r="O898" s="19">
        <f t="shared" si="90"/>
        <v>18.032000000000004</v>
      </c>
      <c r="P898" s="53"/>
    </row>
    <row r="899" spans="1:16" x14ac:dyDescent="0.25">
      <c r="A899" s="40">
        <v>14078</v>
      </c>
      <c r="B899" s="40" t="s">
        <v>23</v>
      </c>
      <c r="C899" s="16" t="s">
        <v>2010</v>
      </c>
      <c r="D899" s="52">
        <v>5998858701673</v>
      </c>
      <c r="E899" s="197">
        <v>16.100000000000001</v>
      </c>
      <c r="F899" s="17">
        <f t="shared" si="87"/>
        <v>0.63174416323327454</v>
      </c>
      <c r="G899" s="17">
        <f t="shared" si="91"/>
        <v>18.032000000000004</v>
      </c>
      <c r="H899" s="255">
        <v>0.12</v>
      </c>
      <c r="I899" s="46"/>
      <c r="J899" s="18">
        <v>7</v>
      </c>
      <c r="K899" s="46"/>
      <c r="L899" s="19">
        <f t="shared" si="92"/>
        <v>0</v>
      </c>
      <c r="M899" s="23">
        <f t="shared" si="88"/>
        <v>0</v>
      </c>
      <c r="N899" s="19">
        <f t="shared" si="89"/>
        <v>0</v>
      </c>
      <c r="O899" s="19">
        <f t="shared" si="90"/>
        <v>18.032000000000004</v>
      </c>
      <c r="P899" s="53"/>
    </row>
    <row r="900" spans="1:16" x14ac:dyDescent="0.25">
      <c r="A900" s="40">
        <v>14079</v>
      </c>
      <c r="B900" s="40" t="s">
        <v>23</v>
      </c>
      <c r="C900" s="16" t="s">
        <v>2011</v>
      </c>
      <c r="D900" s="52">
        <v>5998858701635</v>
      </c>
      <c r="E900" s="197">
        <v>16.8</v>
      </c>
      <c r="F900" s="17">
        <f t="shared" si="87"/>
        <v>0.65921130076515599</v>
      </c>
      <c r="G900" s="17">
        <f t="shared" si="91"/>
        <v>18.816000000000003</v>
      </c>
      <c r="H900" s="255">
        <v>0.12</v>
      </c>
      <c r="I900" s="46"/>
      <c r="J900" s="18">
        <v>12</v>
      </c>
      <c r="K900" s="46"/>
      <c r="L900" s="19">
        <f t="shared" si="92"/>
        <v>0</v>
      </c>
      <c r="M900" s="23">
        <f t="shared" si="88"/>
        <v>0</v>
      </c>
      <c r="N900" s="19">
        <f t="shared" si="89"/>
        <v>0</v>
      </c>
      <c r="O900" s="19">
        <f t="shared" si="90"/>
        <v>18.816000000000003</v>
      </c>
      <c r="P900" s="53"/>
    </row>
    <row r="901" spans="1:16" x14ac:dyDescent="0.25">
      <c r="A901" s="40">
        <v>14080</v>
      </c>
      <c r="B901" s="40" t="s">
        <v>23</v>
      </c>
      <c r="C901" s="16" t="s">
        <v>728</v>
      </c>
      <c r="D901" s="52" t="s">
        <v>1549</v>
      </c>
      <c r="E901" s="197">
        <v>17.5</v>
      </c>
      <c r="F901" s="17">
        <f t="shared" si="87"/>
        <v>0.68667843829703745</v>
      </c>
      <c r="G901" s="17">
        <f t="shared" si="91"/>
        <v>19.600000000000001</v>
      </c>
      <c r="H901" s="255">
        <v>0.12</v>
      </c>
      <c r="I901" s="46"/>
      <c r="J901" s="18">
        <v>14</v>
      </c>
      <c r="K901" s="46"/>
      <c r="L901" s="19">
        <f t="shared" si="92"/>
        <v>0</v>
      </c>
      <c r="M901" s="23">
        <f t="shared" si="88"/>
        <v>0</v>
      </c>
      <c r="N901" s="19">
        <f t="shared" si="89"/>
        <v>0</v>
      </c>
      <c r="O901" s="19">
        <f t="shared" si="90"/>
        <v>19.600000000000001</v>
      </c>
      <c r="P901" s="53"/>
    </row>
    <row r="902" spans="1:16" x14ac:dyDescent="0.25">
      <c r="A902" s="40">
        <v>14086</v>
      </c>
      <c r="B902" s="40" t="s">
        <v>23</v>
      </c>
      <c r="C902" s="16" t="s">
        <v>729</v>
      </c>
      <c r="D902" s="52" t="s">
        <v>1550</v>
      </c>
      <c r="E902" s="197">
        <v>17.5</v>
      </c>
      <c r="F902" s="17">
        <f t="shared" si="87"/>
        <v>0.68667843829703745</v>
      </c>
      <c r="G902" s="17">
        <f t="shared" si="91"/>
        <v>19.600000000000001</v>
      </c>
      <c r="H902" s="255">
        <v>0.12</v>
      </c>
      <c r="I902" s="46"/>
      <c r="J902" s="18">
        <v>14</v>
      </c>
      <c r="K902" s="46"/>
      <c r="L902" s="19">
        <f t="shared" si="92"/>
        <v>0</v>
      </c>
      <c r="M902" s="23">
        <f t="shared" si="88"/>
        <v>0</v>
      </c>
      <c r="N902" s="19">
        <f t="shared" si="89"/>
        <v>0</v>
      </c>
      <c r="O902" s="19">
        <f t="shared" si="90"/>
        <v>19.600000000000001</v>
      </c>
      <c r="P902" s="53"/>
    </row>
    <row r="903" spans="1:16" x14ac:dyDescent="0.25">
      <c r="A903" s="40">
        <v>14088</v>
      </c>
      <c r="B903" s="40" t="s">
        <v>23</v>
      </c>
      <c r="C903" s="250" t="s">
        <v>730</v>
      </c>
      <c r="D903" s="52" t="s">
        <v>1551</v>
      </c>
      <c r="E903" s="197">
        <v>17.5</v>
      </c>
      <c r="F903" s="17">
        <f t="shared" si="87"/>
        <v>0.68667843829703745</v>
      </c>
      <c r="G903" s="17">
        <f t="shared" si="91"/>
        <v>19.600000000000001</v>
      </c>
      <c r="H903" s="255">
        <v>0.12</v>
      </c>
      <c r="I903" s="46"/>
      <c r="J903" s="18">
        <v>14</v>
      </c>
      <c r="K903" s="46"/>
      <c r="L903" s="19">
        <f t="shared" si="92"/>
        <v>0</v>
      </c>
      <c r="M903" s="23">
        <f t="shared" si="88"/>
        <v>0</v>
      </c>
      <c r="N903" s="19">
        <f t="shared" si="89"/>
        <v>0</v>
      </c>
      <c r="O903" s="19">
        <f t="shared" si="90"/>
        <v>19.600000000000001</v>
      </c>
      <c r="P903" s="53"/>
    </row>
    <row r="904" spans="1:16" x14ac:dyDescent="0.25">
      <c r="A904" s="40">
        <v>14090</v>
      </c>
      <c r="B904" s="253" t="s">
        <v>15</v>
      </c>
      <c r="C904" s="252" t="s">
        <v>2165</v>
      </c>
      <c r="D904" s="249">
        <v>8594205870213</v>
      </c>
      <c r="E904" s="197">
        <v>26.1</v>
      </c>
      <c r="F904" s="17">
        <f t="shared" si="87"/>
        <v>1.0241318422601531</v>
      </c>
      <c r="G904" s="17">
        <f t="shared" si="91"/>
        <v>29.232000000000003</v>
      </c>
      <c r="H904" s="255">
        <v>0.12</v>
      </c>
      <c r="I904" s="46"/>
      <c r="J904" s="18">
        <v>48</v>
      </c>
      <c r="K904" s="46"/>
      <c r="L904" s="19">
        <f t="shared" si="92"/>
        <v>0</v>
      </c>
      <c r="M904" s="23">
        <f t="shared" si="88"/>
        <v>0</v>
      </c>
      <c r="N904" s="19">
        <f t="shared" si="89"/>
        <v>0</v>
      </c>
      <c r="O904" s="19">
        <f t="shared" si="90"/>
        <v>29.232000000000003</v>
      </c>
      <c r="P904" s="53"/>
    </row>
    <row r="905" spans="1:16" x14ac:dyDescent="0.25">
      <c r="A905" s="40">
        <v>14092</v>
      </c>
      <c r="B905" s="248" t="s">
        <v>15</v>
      </c>
      <c r="C905" s="251" t="s">
        <v>2166</v>
      </c>
      <c r="D905" s="249">
        <v>8594205870220</v>
      </c>
      <c r="E905" s="197">
        <v>27.3</v>
      </c>
      <c r="F905" s="17">
        <f t="shared" si="87"/>
        <v>1.0712183637433785</v>
      </c>
      <c r="G905" s="17">
        <f t="shared" si="91"/>
        <v>30.576000000000004</v>
      </c>
      <c r="H905" s="255">
        <v>0.12</v>
      </c>
      <c r="I905" s="46"/>
      <c r="J905" s="18">
        <v>48</v>
      </c>
      <c r="K905" s="46"/>
      <c r="L905" s="19">
        <f t="shared" si="92"/>
        <v>0</v>
      </c>
      <c r="M905" s="23">
        <f t="shared" si="88"/>
        <v>0</v>
      </c>
      <c r="N905" s="19">
        <f t="shared" si="89"/>
        <v>0</v>
      </c>
      <c r="O905" s="19">
        <f t="shared" si="90"/>
        <v>30.576000000000004</v>
      </c>
      <c r="P905" s="53"/>
    </row>
    <row r="906" spans="1:16" x14ac:dyDescent="0.25">
      <c r="A906" s="40">
        <v>14094</v>
      </c>
      <c r="B906" s="248" t="s">
        <v>15</v>
      </c>
      <c r="C906" s="251" t="s">
        <v>2167</v>
      </c>
      <c r="D906" s="249">
        <v>8594205870237</v>
      </c>
      <c r="E906" s="197">
        <v>26.1</v>
      </c>
      <c r="F906" s="17">
        <f t="shared" si="87"/>
        <v>1.0241318422601531</v>
      </c>
      <c r="G906" s="17">
        <f t="shared" si="91"/>
        <v>29.232000000000003</v>
      </c>
      <c r="H906" s="255">
        <v>0.12</v>
      </c>
      <c r="I906" s="46"/>
      <c r="J906" s="18">
        <v>48</v>
      </c>
      <c r="K906" s="46"/>
      <c r="L906" s="19">
        <f t="shared" si="92"/>
        <v>0</v>
      </c>
      <c r="M906" s="23">
        <f t="shared" si="88"/>
        <v>0</v>
      </c>
      <c r="N906" s="19">
        <f t="shared" si="89"/>
        <v>0</v>
      </c>
      <c r="O906" s="19">
        <f t="shared" si="90"/>
        <v>29.232000000000003</v>
      </c>
      <c r="P906" s="53"/>
    </row>
    <row r="907" spans="1:16" x14ac:dyDescent="0.25">
      <c r="A907" s="40">
        <v>14096</v>
      </c>
      <c r="B907" s="248" t="s">
        <v>15</v>
      </c>
      <c r="C907" s="251" t="s">
        <v>2168</v>
      </c>
      <c r="D907" s="249">
        <v>8594205870244</v>
      </c>
      <c r="E907" s="197">
        <v>26.1</v>
      </c>
      <c r="F907" s="17">
        <f t="shared" si="87"/>
        <v>1.0241318422601531</v>
      </c>
      <c r="G907" s="17">
        <f t="shared" si="91"/>
        <v>29.232000000000003</v>
      </c>
      <c r="H907" s="255">
        <v>0.12</v>
      </c>
      <c r="I907" s="46"/>
      <c r="J907" s="18">
        <v>48</v>
      </c>
      <c r="K907" s="46"/>
      <c r="L907" s="19">
        <f t="shared" si="92"/>
        <v>0</v>
      </c>
      <c r="M907" s="23">
        <f t="shared" si="88"/>
        <v>0</v>
      </c>
      <c r="N907" s="19">
        <f t="shared" si="89"/>
        <v>0</v>
      </c>
      <c r="O907" s="19">
        <f t="shared" si="90"/>
        <v>29.232000000000003</v>
      </c>
      <c r="P907" s="53"/>
    </row>
    <row r="908" spans="1:16" x14ac:dyDescent="0.25">
      <c r="A908" s="40">
        <v>14097</v>
      </c>
      <c r="B908" s="248" t="s">
        <v>15</v>
      </c>
      <c r="C908" s="251" t="s">
        <v>2279</v>
      </c>
      <c r="D908" s="249">
        <v>8594205870169</v>
      </c>
      <c r="E908" s="197">
        <v>27.3</v>
      </c>
      <c r="F908" s="17">
        <f t="shared" si="87"/>
        <v>1.0712183637433785</v>
      </c>
      <c r="G908" s="17">
        <f t="shared" si="91"/>
        <v>30.576000000000004</v>
      </c>
      <c r="H908" s="255">
        <v>0.12</v>
      </c>
      <c r="I908" s="46"/>
      <c r="J908" s="18">
        <v>48</v>
      </c>
      <c r="K908" s="46"/>
      <c r="L908" s="19">
        <f t="shared" si="92"/>
        <v>0</v>
      </c>
      <c r="M908" s="23">
        <f t="shared" si="88"/>
        <v>0</v>
      </c>
      <c r="N908" s="19">
        <f t="shared" si="89"/>
        <v>0</v>
      </c>
      <c r="O908" s="19">
        <f t="shared" si="90"/>
        <v>30.576000000000004</v>
      </c>
      <c r="P908" s="53" t="s">
        <v>2191</v>
      </c>
    </row>
    <row r="909" spans="1:16" x14ac:dyDescent="0.25">
      <c r="A909" s="40">
        <v>14098</v>
      </c>
      <c r="B909" s="248" t="s">
        <v>15</v>
      </c>
      <c r="C909" s="251" t="s">
        <v>2169</v>
      </c>
      <c r="D909" s="249">
        <v>8594205870251</v>
      </c>
      <c r="E909" s="197">
        <v>29</v>
      </c>
      <c r="F909" s="17">
        <f t="shared" si="87"/>
        <v>1.1379242691779479</v>
      </c>
      <c r="G909" s="17">
        <f t="shared" si="91"/>
        <v>32.480000000000004</v>
      </c>
      <c r="H909" s="255">
        <v>0.12</v>
      </c>
      <c r="I909" s="46"/>
      <c r="J909" s="18">
        <v>48</v>
      </c>
      <c r="K909" s="46"/>
      <c r="L909" s="19">
        <f t="shared" si="92"/>
        <v>0</v>
      </c>
      <c r="M909" s="23">
        <f t="shared" si="88"/>
        <v>0</v>
      </c>
      <c r="N909" s="19">
        <f t="shared" si="89"/>
        <v>0</v>
      </c>
      <c r="O909" s="19">
        <f t="shared" si="90"/>
        <v>32.480000000000004</v>
      </c>
      <c r="P909" s="53"/>
    </row>
    <row r="910" spans="1:16" x14ac:dyDescent="0.25">
      <c r="A910" s="40">
        <v>14510</v>
      </c>
      <c r="B910" s="40" t="s">
        <v>23</v>
      </c>
      <c r="C910" s="20" t="s">
        <v>731</v>
      </c>
      <c r="D910" s="52" t="s">
        <v>1552</v>
      </c>
      <c r="E910" s="197">
        <v>12.3</v>
      </c>
      <c r="F910" s="17">
        <f t="shared" si="87"/>
        <v>0.48263684520306066</v>
      </c>
      <c r="G910" s="17">
        <f t="shared" si="91"/>
        <v>13.776000000000002</v>
      </c>
      <c r="H910" s="255">
        <v>0.12</v>
      </c>
      <c r="I910" s="46"/>
      <c r="J910" s="18">
        <v>40</v>
      </c>
      <c r="K910" s="46"/>
      <c r="L910" s="19">
        <f t="shared" si="92"/>
        <v>0</v>
      </c>
      <c r="M910" s="23">
        <f t="shared" si="88"/>
        <v>0</v>
      </c>
      <c r="N910" s="19">
        <f t="shared" si="89"/>
        <v>0</v>
      </c>
      <c r="O910" s="19">
        <f t="shared" si="90"/>
        <v>13.776000000000002</v>
      </c>
      <c r="P910" s="53"/>
    </row>
    <row r="911" spans="1:16" x14ac:dyDescent="0.25">
      <c r="A911" s="40">
        <v>14520</v>
      </c>
      <c r="B911" s="40" t="s">
        <v>23</v>
      </c>
      <c r="C911" s="16" t="s">
        <v>732</v>
      </c>
      <c r="D911" s="52" t="s">
        <v>1553</v>
      </c>
      <c r="E911" s="197">
        <v>35</v>
      </c>
      <c r="F911" s="17">
        <f t="shared" si="87"/>
        <v>1.3733568765940749</v>
      </c>
      <c r="G911" s="17">
        <f t="shared" si="91"/>
        <v>39.200000000000003</v>
      </c>
      <c r="H911" s="255">
        <v>0.12</v>
      </c>
      <c r="I911" s="46"/>
      <c r="J911" s="18">
        <v>15</v>
      </c>
      <c r="K911" s="46"/>
      <c r="L911" s="19">
        <f t="shared" si="92"/>
        <v>0</v>
      </c>
      <c r="M911" s="23">
        <f t="shared" si="88"/>
        <v>0</v>
      </c>
      <c r="N911" s="19">
        <f t="shared" si="89"/>
        <v>0</v>
      </c>
      <c r="O911" s="19">
        <f t="shared" si="90"/>
        <v>39.200000000000003</v>
      </c>
      <c r="P911" s="246"/>
    </row>
    <row r="912" spans="1:16" x14ac:dyDescent="0.25">
      <c r="A912" s="40">
        <v>14522</v>
      </c>
      <c r="B912" s="40" t="s">
        <v>15</v>
      </c>
      <c r="C912" s="16" t="s">
        <v>733</v>
      </c>
      <c r="D912" s="52" t="s">
        <v>1554</v>
      </c>
      <c r="E912" s="197">
        <v>20</v>
      </c>
      <c r="F912" s="17">
        <f t="shared" si="87"/>
        <v>0.78477535805375709</v>
      </c>
      <c r="G912" s="17">
        <f t="shared" si="91"/>
        <v>22.400000000000002</v>
      </c>
      <c r="H912" s="255">
        <v>0.12</v>
      </c>
      <c r="I912" s="46"/>
      <c r="J912" s="18">
        <v>15</v>
      </c>
      <c r="K912" s="46"/>
      <c r="L912" s="19">
        <f t="shared" si="92"/>
        <v>0</v>
      </c>
      <c r="M912" s="23">
        <f t="shared" si="88"/>
        <v>0</v>
      </c>
      <c r="N912" s="19">
        <f t="shared" si="89"/>
        <v>0</v>
      </c>
      <c r="O912" s="19">
        <f t="shared" si="90"/>
        <v>22.400000000000002</v>
      </c>
      <c r="P912" s="53"/>
    </row>
    <row r="913" spans="1:16" x14ac:dyDescent="0.25">
      <c r="A913" s="40">
        <v>14523</v>
      </c>
      <c r="B913" s="40" t="s">
        <v>15</v>
      </c>
      <c r="C913" s="16" t="s">
        <v>734</v>
      </c>
      <c r="D913" s="52" t="s">
        <v>1555</v>
      </c>
      <c r="E913" s="197">
        <v>69.5</v>
      </c>
      <c r="F913" s="17">
        <f t="shared" si="87"/>
        <v>2.7270943692368061</v>
      </c>
      <c r="G913" s="17">
        <f t="shared" si="91"/>
        <v>77.84</v>
      </c>
      <c r="H913" s="255">
        <v>0.12</v>
      </c>
      <c r="I913" s="46"/>
      <c r="J913" s="18">
        <v>1</v>
      </c>
      <c r="K913" s="46"/>
      <c r="L913" s="19">
        <f t="shared" si="92"/>
        <v>0</v>
      </c>
      <c r="M913" s="23">
        <f t="shared" si="88"/>
        <v>0</v>
      </c>
      <c r="N913" s="19">
        <f t="shared" si="89"/>
        <v>0</v>
      </c>
      <c r="O913" s="19">
        <f t="shared" si="90"/>
        <v>77.84</v>
      </c>
      <c r="P913" s="53"/>
    </row>
    <row r="914" spans="1:16" x14ac:dyDescent="0.25">
      <c r="A914" s="40">
        <v>14880</v>
      </c>
      <c r="B914" s="40" t="s">
        <v>23</v>
      </c>
      <c r="C914" s="16" t="s">
        <v>2036</v>
      </c>
      <c r="D914" s="52">
        <v>8594172970893</v>
      </c>
      <c r="E914" s="197">
        <v>36</v>
      </c>
      <c r="F914" s="17">
        <f t="shared" si="87"/>
        <v>1.4125956444967629</v>
      </c>
      <c r="G914" s="17">
        <f t="shared" ref="G914:G958" si="93">PRODUCT(E914,1.21)</f>
        <v>43.56</v>
      </c>
      <c r="H914" s="255">
        <v>0.21</v>
      </c>
      <c r="I914" s="46"/>
      <c r="J914" s="18">
        <v>8</v>
      </c>
      <c r="K914" s="46"/>
      <c r="L914" s="19">
        <f t="shared" si="92"/>
        <v>0</v>
      </c>
      <c r="M914" s="23">
        <f t="shared" si="88"/>
        <v>0</v>
      </c>
      <c r="N914" s="19">
        <f t="shared" si="89"/>
        <v>0</v>
      </c>
      <c r="O914" s="19">
        <f t="shared" si="90"/>
        <v>43.56</v>
      </c>
      <c r="P914" s="53"/>
    </row>
    <row r="915" spans="1:16" x14ac:dyDescent="0.25">
      <c r="A915" s="40">
        <v>14882</v>
      </c>
      <c r="B915" s="40" t="s">
        <v>23</v>
      </c>
      <c r="C915" s="16" t="s">
        <v>2037</v>
      </c>
      <c r="D915" s="52">
        <v>8594172970886</v>
      </c>
      <c r="E915" s="197">
        <v>38</v>
      </c>
      <c r="F915" s="17">
        <f t="shared" si="87"/>
        <v>1.4910731803021386</v>
      </c>
      <c r="G915" s="17">
        <f t="shared" si="93"/>
        <v>45.98</v>
      </c>
      <c r="H915" s="255">
        <v>0.21</v>
      </c>
      <c r="I915" s="46"/>
      <c r="J915" s="18">
        <v>8</v>
      </c>
      <c r="K915" s="46"/>
      <c r="L915" s="19">
        <f t="shared" si="92"/>
        <v>0</v>
      </c>
      <c r="M915" s="23">
        <f t="shared" si="88"/>
        <v>0</v>
      </c>
      <c r="N915" s="19">
        <f t="shared" si="89"/>
        <v>0</v>
      </c>
      <c r="O915" s="19">
        <f t="shared" si="90"/>
        <v>45.98</v>
      </c>
      <c r="P915" s="53"/>
    </row>
    <row r="916" spans="1:16" x14ac:dyDescent="0.25">
      <c r="A916" s="40">
        <v>14884</v>
      </c>
      <c r="B916" s="40" t="s">
        <v>15</v>
      </c>
      <c r="C916" s="16" t="s">
        <v>2038</v>
      </c>
      <c r="D916" s="52">
        <v>8594172971371</v>
      </c>
      <c r="E916" s="197">
        <v>23</v>
      </c>
      <c r="F916" s="54" t="s">
        <v>111</v>
      </c>
      <c r="G916" s="17">
        <f t="shared" si="93"/>
        <v>27.83</v>
      </c>
      <c r="H916" s="255">
        <v>0.21</v>
      </c>
      <c r="I916" s="46"/>
      <c r="J916" s="18">
        <v>24</v>
      </c>
      <c r="K916" s="46"/>
      <c r="L916" s="19">
        <f t="shared" si="92"/>
        <v>0</v>
      </c>
      <c r="M916" s="54" t="s">
        <v>111</v>
      </c>
      <c r="N916" s="19">
        <f t="shared" si="89"/>
        <v>0</v>
      </c>
      <c r="O916" s="19">
        <f t="shared" si="90"/>
        <v>27.83</v>
      </c>
      <c r="P916" s="53"/>
    </row>
    <row r="917" spans="1:16" x14ac:dyDescent="0.25">
      <c r="A917" s="40">
        <v>14886</v>
      </c>
      <c r="B917" s="40" t="s">
        <v>15</v>
      </c>
      <c r="C917" s="16" t="s">
        <v>2039</v>
      </c>
      <c r="D917" s="52">
        <v>8594172971364</v>
      </c>
      <c r="E917" s="197">
        <v>23</v>
      </c>
      <c r="F917" s="54" t="s">
        <v>111</v>
      </c>
      <c r="G917" s="17">
        <f t="shared" si="93"/>
        <v>27.83</v>
      </c>
      <c r="H917" s="255">
        <v>0.21</v>
      </c>
      <c r="I917" s="46"/>
      <c r="J917" s="18">
        <v>24</v>
      </c>
      <c r="K917" s="46"/>
      <c r="L917" s="19">
        <f t="shared" si="92"/>
        <v>0</v>
      </c>
      <c r="M917" s="54" t="s">
        <v>111</v>
      </c>
      <c r="N917" s="19">
        <f t="shared" si="89"/>
        <v>0</v>
      </c>
      <c r="O917" s="19">
        <f t="shared" si="90"/>
        <v>27.83</v>
      </c>
      <c r="P917" s="53"/>
    </row>
    <row r="918" spans="1:16" x14ac:dyDescent="0.25">
      <c r="A918" s="40">
        <v>14888</v>
      </c>
      <c r="B918" s="40" t="s">
        <v>15</v>
      </c>
      <c r="C918" s="16" t="s">
        <v>2040</v>
      </c>
      <c r="D918" s="52">
        <v>8594172971395</v>
      </c>
      <c r="E918" s="197">
        <v>23</v>
      </c>
      <c r="F918" s="54" t="s">
        <v>111</v>
      </c>
      <c r="G918" s="17">
        <f t="shared" si="93"/>
        <v>27.83</v>
      </c>
      <c r="H918" s="255">
        <v>0.21</v>
      </c>
      <c r="I918" s="46"/>
      <c r="J918" s="18">
        <v>24</v>
      </c>
      <c r="K918" s="46"/>
      <c r="L918" s="19">
        <f t="shared" si="92"/>
        <v>0</v>
      </c>
      <c r="M918" s="54" t="s">
        <v>111</v>
      </c>
      <c r="N918" s="19">
        <f t="shared" si="89"/>
        <v>0</v>
      </c>
      <c r="O918" s="19">
        <f t="shared" si="90"/>
        <v>27.83</v>
      </c>
      <c r="P918" s="53"/>
    </row>
    <row r="919" spans="1:16" x14ac:dyDescent="0.25">
      <c r="A919" s="40">
        <v>14890</v>
      </c>
      <c r="B919" s="40" t="s">
        <v>23</v>
      </c>
      <c r="C919" s="16" t="s">
        <v>2041</v>
      </c>
      <c r="D919" s="52">
        <v>8594041071423</v>
      </c>
      <c r="E919" s="197">
        <v>29.6</v>
      </c>
      <c r="F919" s="17">
        <f t="shared" si="87"/>
        <v>1.1614675299195607</v>
      </c>
      <c r="G919" s="17">
        <f t="shared" si="93"/>
        <v>35.816000000000003</v>
      </c>
      <c r="H919" s="255">
        <v>0.21</v>
      </c>
      <c r="I919" s="46"/>
      <c r="J919" s="18">
        <v>12</v>
      </c>
      <c r="K919" s="46"/>
      <c r="L919" s="19">
        <f t="shared" si="92"/>
        <v>0</v>
      </c>
      <c r="M919" s="23">
        <f t="shared" si="88"/>
        <v>0</v>
      </c>
      <c r="N919" s="19">
        <f t="shared" si="89"/>
        <v>0</v>
      </c>
      <c r="O919" s="19">
        <f t="shared" si="90"/>
        <v>35.816000000000003</v>
      </c>
      <c r="P919" s="53"/>
    </row>
    <row r="920" spans="1:16" x14ac:dyDescent="0.25">
      <c r="A920" s="40">
        <v>14891</v>
      </c>
      <c r="B920" s="40" t="s">
        <v>23</v>
      </c>
      <c r="C920" s="16" t="s">
        <v>2042</v>
      </c>
      <c r="D920" s="52">
        <v>8594041071447</v>
      </c>
      <c r="E920" s="197">
        <v>34.6</v>
      </c>
      <c r="F920" s="17">
        <f t="shared" si="87"/>
        <v>1.357661369433</v>
      </c>
      <c r="G920" s="17">
        <f t="shared" si="93"/>
        <v>41.866</v>
      </c>
      <c r="H920" s="255">
        <v>0.21</v>
      </c>
      <c r="I920" s="46"/>
      <c r="J920" s="18">
        <v>12</v>
      </c>
      <c r="K920" s="46"/>
      <c r="L920" s="19">
        <f t="shared" si="92"/>
        <v>0</v>
      </c>
      <c r="M920" s="23">
        <f t="shared" si="88"/>
        <v>0</v>
      </c>
      <c r="N920" s="19">
        <f t="shared" si="89"/>
        <v>0</v>
      </c>
      <c r="O920" s="19">
        <f t="shared" si="90"/>
        <v>41.866</v>
      </c>
      <c r="P920" s="53"/>
    </row>
    <row r="921" spans="1:16" x14ac:dyDescent="0.25">
      <c r="A921" s="40">
        <v>14892</v>
      </c>
      <c r="B921" s="40" t="s">
        <v>23</v>
      </c>
      <c r="C921" s="16" t="s">
        <v>2043</v>
      </c>
      <c r="D921" s="52">
        <v>8594041071430</v>
      </c>
      <c r="E921" s="197">
        <v>34.6</v>
      </c>
      <c r="F921" s="17">
        <f t="shared" si="87"/>
        <v>1.357661369433</v>
      </c>
      <c r="G921" s="17">
        <f t="shared" si="93"/>
        <v>41.866</v>
      </c>
      <c r="H921" s="255">
        <v>0.21</v>
      </c>
      <c r="I921" s="46"/>
      <c r="J921" s="18">
        <v>12</v>
      </c>
      <c r="K921" s="46"/>
      <c r="L921" s="19">
        <f t="shared" si="92"/>
        <v>0</v>
      </c>
      <c r="M921" s="23">
        <f t="shared" si="88"/>
        <v>0</v>
      </c>
      <c r="N921" s="19">
        <f t="shared" si="89"/>
        <v>0</v>
      </c>
      <c r="O921" s="19">
        <f t="shared" si="90"/>
        <v>41.866</v>
      </c>
      <c r="P921" s="53"/>
    </row>
    <row r="922" spans="1:16" x14ac:dyDescent="0.25">
      <c r="A922" s="40">
        <v>14910</v>
      </c>
      <c r="B922" s="40" t="s">
        <v>15</v>
      </c>
      <c r="C922" s="16" t="s">
        <v>2092</v>
      </c>
      <c r="D922" s="52">
        <v>745125954080</v>
      </c>
      <c r="E922" s="197">
        <v>59.3</v>
      </c>
      <c r="F922" s="17">
        <f t="shared" si="87"/>
        <v>2.3268589366293897</v>
      </c>
      <c r="G922" s="17">
        <f t="shared" si="93"/>
        <v>71.753</v>
      </c>
      <c r="H922" s="255">
        <v>0.21</v>
      </c>
      <c r="I922" s="46"/>
      <c r="J922" s="18">
        <v>24</v>
      </c>
      <c r="K922" s="46"/>
      <c r="L922" s="19">
        <f t="shared" si="92"/>
        <v>0</v>
      </c>
      <c r="M922" s="23">
        <f t="shared" si="88"/>
        <v>0</v>
      </c>
      <c r="N922" s="19">
        <f t="shared" si="89"/>
        <v>0</v>
      </c>
      <c r="O922" s="19">
        <f t="shared" si="90"/>
        <v>71.753</v>
      </c>
      <c r="P922" s="53"/>
    </row>
    <row r="923" spans="1:16" x14ac:dyDescent="0.25">
      <c r="A923" s="40">
        <v>14912</v>
      </c>
      <c r="B923" s="40" t="s">
        <v>15</v>
      </c>
      <c r="C923" s="16" t="s">
        <v>2093</v>
      </c>
      <c r="D923" s="52">
        <v>764460004960</v>
      </c>
      <c r="E923" s="197">
        <v>107.7</v>
      </c>
      <c r="F923" s="17">
        <f t="shared" si="87"/>
        <v>4.2260153031194818</v>
      </c>
      <c r="G923" s="17">
        <f t="shared" si="93"/>
        <v>130.31700000000001</v>
      </c>
      <c r="H923" s="255">
        <v>0.21</v>
      </c>
      <c r="I923" s="46"/>
      <c r="J923" s="18">
        <v>6</v>
      </c>
      <c r="K923" s="46"/>
      <c r="L923" s="19">
        <f t="shared" si="92"/>
        <v>0</v>
      </c>
      <c r="M923" s="23">
        <f t="shared" si="88"/>
        <v>0</v>
      </c>
      <c r="N923" s="19">
        <f t="shared" si="89"/>
        <v>0</v>
      </c>
      <c r="O923" s="19">
        <f t="shared" si="90"/>
        <v>130.31700000000001</v>
      </c>
      <c r="P923" s="53"/>
    </row>
    <row r="924" spans="1:16" x14ac:dyDescent="0.25">
      <c r="A924" s="40">
        <v>14990</v>
      </c>
      <c r="B924" s="40" t="s">
        <v>15</v>
      </c>
      <c r="C924" s="16" t="s">
        <v>2025</v>
      </c>
      <c r="D924" s="52">
        <v>8594161670056</v>
      </c>
      <c r="E924" s="197">
        <v>18.7</v>
      </c>
      <c r="F924" s="54" t="s">
        <v>111</v>
      </c>
      <c r="G924" s="17">
        <f t="shared" si="93"/>
        <v>22.626999999999999</v>
      </c>
      <c r="H924" s="255">
        <v>0.21</v>
      </c>
      <c r="I924" s="46"/>
      <c r="J924" s="18">
        <v>6</v>
      </c>
      <c r="K924" s="46"/>
      <c r="L924" s="19">
        <f t="shared" si="92"/>
        <v>0</v>
      </c>
      <c r="M924" s="23">
        <f t="shared" si="88"/>
        <v>0</v>
      </c>
      <c r="N924" s="19">
        <f t="shared" si="89"/>
        <v>0</v>
      </c>
      <c r="O924" s="19">
        <f t="shared" si="90"/>
        <v>22.626999999999999</v>
      </c>
      <c r="P924" s="53"/>
    </row>
    <row r="925" spans="1:16" x14ac:dyDescent="0.25">
      <c r="A925" s="40">
        <v>15000</v>
      </c>
      <c r="B925" s="40" t="s">
        <v>23</v>
      </c>
      <c r="C925" s="16" t="s">
        <v>735</v>
      </c>
      <c r="D925" s="52" t="s">
        <v>1556</v>
      </c>
      <c r="E925" s="197">
        <v>30.1</v>
      </c>
      <c r="F925" s="17">
        <f t="shared" si="87"/>
        <v>1.1810869138709046</v>
      </c>
      <c r="G925" s="17">
        <f t="shared" si="93"/>
        <v>36.420999999999999</v>
      </c>
      <c r="H925" s="255">
        <v>0.21</v>
      </c>
      <c r="I925" s="46"/>
      <c r="J925" s="18">
        <v>6</v>
      </c>
      <c r="K925" s="46"/>
      <c r="L925" s="19">
        <f t="shared" si="92"/>
        <v>0</v>
      </c>
      <c r="M925" s="23">
        <f t="shared" si="88"/>
        <v>0</v>
      </c>
      <c r="N925" s="19">
        <f t="shared" si="89"/>
        <v>0</v>
      </c>
      <c r="O925" s="19">
        <f t="shared" si="90"/>
        <v>36.420999999999999</v>
      </c>
      <c r="P925" s="53"/>
    </row>
    <row r="926" spans="1:16" x14ac:dyDescent="0.25">
      <c r="A926" s="40">
        <v>15006</v>
      </c>
      <c r="B926" s="40" t="s">
        <v>23</v>
      </c>
      <c r="C926" s="16" t="s">
        <v>736</v>
      </c>
      <c r="D926" s="52" t="s">
        <v>1557</v>
      </c>
      <c r="E926" s="17">
        <v>40.9</v>
      </c>
      <c r="F926" s="17">
        <f t="shared" si="87"/>
        <v>1.6048656072199332</v>
      </c>
      <c r="G926" s="17">
        <f t="shared" si="93"/>
        <v>49.488999999999997</v>
      </c>
      <c r="H926" s="255">
        <v>0.21</v>
      </c>
      <c r="I926" s="46"/>
      <c r="J926" s="18">
        <v>6</v>
      </c>
      <c r="K926" s="46"/>
      <c r="L926" s="19">
        <f t="shared" si="92"/>
        <v>0</v>
      </c>
      <c r="M926" s="23">
        <f t="shared" si="88"/>
        <v>0</v>
      </c>
      <c r="N926" s="19">
        <f t="shared" si="89"/>
        <v>0</v>
      </c>
      <c r="O926" s="19">
        <f t="shared" si="90"/>
        <v>49.488999999999997</v>
      </c>
      <c r="P926" s="53"/>
    </row>
    <row r="927" spans="1:16" x14ac:dyDescent="0.25">
      <c r="A927" s="40">
        <v>15050</v>
      </c>
      <c r="B927" s="40" t="s">
        <v>23</v>
      </c>
      <c r="C927" s="16" t="s">
        <v>737</v>
      </c>
      <c r="D927" s="52">
        <v>4106060030677</v>
      </c>
      <c r="E927" s="197">
        <v>48.1</v>
      </c>
      <c r="F927" s="17">
        <f t="shared" si="87"/>
        <v>1.8873847361192859</v>
      </c>
      <c r="G927" s="17">
        <f t="shared" si="93"/>
        <v>58.201000000000001</v>
      </c>
      <c r="H927" s="255">
        <v>0.21</v>
      </c>
      <c r="I927" s="46"/>
      <c r="J927" s="18">
        <v>6</v>
      </c>
      <c r="K927" s="46"/>
      <c r="L927" s="19">
        <f t="shared" si="92"/>
        <v>0</v>
      </c>
      <c r="M927" s="23">
        <f t="shared" si="88"/>
        <v>0</v>
      </c>
      <c r="N927" s="19">
        <f t="shared" si="89"/>
        <v>0</v>
      </c>
      <c r="O927" s="19">
        <f t="shared" si="90"/>
        <v>58.201000000000001</v>
      </c>
      <c r="P927" s="53" t="s">
        <v>1933</v>
      </c>
    </row>
    <row r="928" spans="1:16" x14ac:dyDescent="0.25">
      <c r="A928" s="40">
        <v>15050</v>
      </c>
      <c r="B928" s="40" t="s">
        <v>23</v>
      </c>
      <c r="C928" s="16" t="s">
        <v>738</v>
      </c>
      <c r="D928" s="52" t="s">
        <v>1558</v>
      </c>
      <c r="E928" s="197">
        <v>47.8</v>
      </c>
      <c r="F928" s="17">
        <f t="shared" si="87"/>
        <v>1.8756131057484795</v>
      </c>
      <c r="G928" s="17">
        <f t="shared" si="93"/>
        <v>57.837999999999994</v>
      </c>
      <c r="H928" s="255">
        <v>0.21</v>
      </c>
      <c r="I928" s="46" t="s">
        <v>101</v>
      </c>
      <c r="J928" s="18">
        <v>6</v>
      </c>
      <c r="K928" s="46" t="s">
        <v>101</v>
      </c>
      <c r="L928" s="19"/>
      <c r="M928" s="23">
        <f t="shared" si="88"/>
        <v>0</v>
      </c>
      <c r="N928" s="19"/>
      <c r="O928" s="19">
        <f t="shared" si="90"/>
        <v>57.837999999999994</v>
      </c>
      <c r="P928" s="53"/>
    </row>
    <row r="929" spans="1:16" x14ac:dyDescent="0.25">
      <c r="A929" s="40">
        <v>15100</v>
      </c>
      <c r="B929" s="40" t="s">
        <v>23</v>
      </c>
      <c r="C929" s="16" t="s">
        <v>739</v>
      </c>
      <c r="D929" s="52" t="s">
        <v>1559</v>
      </c>
      <c r="E929" s="197">
        <v>55</v>
      </c>
      <c r="F929" s="17">
        <f t="shared" si="87"/>
        <v>2.158132234647832</v>
      </c>
      <c r="G929" s="17">
        <f t="shared" si="93"/>
        <v>66.55</v>
      </c>
      <c r="H929" s="255">
        <v>0.21</v>
      </c>
      <c r="I929" s="46"/>
      <c r="J929" s="18">
        <v>6</v>
      </c>
      <c r="K929" s="46"/>
      <c r="L929" s="19">
        <f t="shared" ref="L929:L992" si="94">PRODUCT(E929,SUM(I929,PRODUCT(ABS(K929),J929)))</f>
        <v>0</v>
      </c>
      <c r="M929" s="23">
        <f t="shared" si="88"/>
        <v>0</v>
      </c>
      <c r="N929" s="19">
        <f t="shared" si="89"/>
        <v>0</v>
      </c>
      <c r="O929" s="19">
        <f t="shared" si="90"/>
        <v>66.55</v>
      </c>
      <c r="P929" s="53"/>
    </row>
    <row r="930" spans="1:16" x14ac:dyDescent="0.25">
      <c r="A930" s="40">
        <v>15102</v>
      </c>
      <c r="B930" s="40" t="s">
        <v>23</v>
      </c>
      <c r="C930" s="16" t="s">
        <v>740</v>
      </c>
      <c r="D930" s="52" t="s">
        <v>1560</v>
      </c>
      <c r="E930" s="197">
        <v>24.2</v>
      </c>
      <c r="F930" s="17">
        <f t="shared" si="87"/>
        <v>0.94957818324504606</v>
      </c>
      <c r="G930" s="17">
        <f t="shared" si="93"/>
        <v>29.282</v>
      </c>
      <c r="H930" s="255">
        <v>0.21</v>
      </c>
      <c r="I930" s="46"/>
      <c r="J930" s="18">
        <v>12</v>
      </c>
      <c r="K930" s="46"/>
      <c r="L930" s="19">
        <f t="shared" si="94"/>
        <v>0</v>
      </c>
      <c r="M930" s="23">
        <f t="shared" si="88"/>
        <v>0</v>
      </c>
      <c r="N930" s="19">
        <f t="shared" si="89"/>
        <v>0</v>
      </c>
      <c r="O930" s="19">
        <f t="shared" si="90"/>
        <v>29.282</v>
      </c>
      <c r="P930" s="53" t="s">
        <v>1663</v>
      </c>
    </row>
    <row r="931" spans="1:16" x14ac:dyDescent="0.25">
      <c r="A931" s="40">
        <v>15103</v>
      </c>
      <c r="B931" s="40" t="s">
        <v>23</v>
      </c>
      <c r="C931" s="16" t="s">
        <v>741</v>
      </c>
      <c r="D931" s="52" t="s">
        <v>1561</v>
      </c>
      <c r="E931" s="197">
        <v>63.7</v>
      </c>
      <c r="F931" s="17">
        <f t="shared" si="87"/>
        <v>2.4995095154012166</v>
      </c>
      <c r="G931" s="17">
        <f t="shared" si="93"/>
        <v>77.076999999999998</v>
      </c>
      <c r="H931" s="255">
        <v>0.21</v>
      </c>
      <c r="I931" s="46"/>
      <c r="J931" s="18">
        <v>6</v>
      </c>
      <c r="K931" s="46"/>
      <c r="L931" s="19">
        <f t="shared" si="94"/>
        <v>0</v>
      </c>
      <c r="M931" s="23">
        <f t="shared" si="88"/>
        <v>0</v>
      </c>
      <c r="N931" s="19">
        <f t="shared" si="89"/>
        <v>0</v>
      </c>
      <c r="O931" s="19">
        <f t="shared" si="90"/>
        <v>77.076999999999998</v>
      </c>
      <c r="P931" s="53"/>
    </row>
    <row r="932" spans="1:16" x14ac:dyDescent="0.25">
      <c r="A932" s="40">
        <v>15110</v>
      </c>
      <c r="B932" s="40" t="s">
        <v>23</v>
      </c>
      <c r="C932" s="16" t="s">
        <v>742</v>
      </c>
      <c r="D932" s="52" t="s">
        <v>1562</v>
      </c>
      <c r="E932" s="197">
        <v>58.6</v>
      </c>
      <c r="F932" s="17">
        <f t="shared" si="87"/>
        <v>2.2993917990975086</v>
      </c>
      <c r="G932" s="17">
        <f t="shared" si="93"/>
        <v>70.906000000000006</v>
      </c>
      <c r="H932" s="255">
        <v>0.21</v>
      </c>
      <c r="I932" s="46"/>
      <c r="J932" s="18">
        <v>6</v>
      </c>
      <c r="K932" s="46"/>
      <c r="L932" s="19">
        <f t="shared" si="94"/>
        <v>0</v>
      </c>
      <c r="M932" s="23">
        <f t="shared" si="88"/>
        <v>0</v>
      </c>
      <c r="N932" s="19">
        <f t="shared" si="89"/>
        <v>0</v>
      </c>
      <c r="O932" s="19">
        <f t="shared" si="90"/>
        <v>70.906000000000006</v>
      </c>
      <c r="P932" s="53"/>
    </row>
    <row r="933" spans="1:16" x14ac:dyDescent="0.25">
      <c r="A933" s="40">
        <v>15150</v>
      </c>
      <c r="B933" s="40" t="s">
        <v>23</v>
      </c>
      <c r="C933" s="16" t="s">
        <v>743</v>
      </c>
      <c r="D933" s="52" t="s">
        <v>1563</v>
      </c>
      <c r="E933" s="197">
        <v>61.5</v>
      </c>
      <c r="F933" s="17">
        <f t="shared" si="87"/>
        <v>2.4131842260153031</v>
      </c>
      <c r="G933" s="17">
        <f t="shared" si="93"/>
        <v>74.414999999999992</v>
      </c>
      <c r="H933" s="255">
        <v>0.21</v>
      </c>
      <c r="I933" s="46"/>
      <c r="J933" s="18">
        <v>6</v>
      </c>
      <c r="K933" s="46"/>
      <c r="L933" s="19">
        <f t="shared" si="94"/>
        <v>0</v>
      </c>
      <c r="M933" s="23">
        <f t="shared" si="88"/>
        <v>0</v>
      </c>
      <c r="N933" s="19">
        <f t="shared" si="89"/>
        <v>0</v>
      </c>
      <c r="O933" s="19">
        <f t="shared" si="90"/>
        <v>74.414999999999992</v>
      </c>
      <c r="P933" s="53"/>
    </row>
    <row r="934" spans="1:16" x14ac:dyDescent="0.25">
      <c r="A934" s="40">
        <v>15211</v>
      </c>
      <c r="B934" s="40" t="s">
        <v>23</v>
      </c>
      <c r="C934" s="16" t="s">
        <v>744</v>
      </c>
      <c r="D934" s="52" t="s">
        <v>1564</v>
      </c>
      <c r="E934" s="197">
        <v>51.7</v>
      </c>
      <c r="F934" s="17">
        <f t="shared" si="87"/>
        <v>2.0286443005689625</v>
      </c>
      <c r="G934" s="17">
        <f t="shared" si="93"/>
        <v>62.557000000000002</v>
      </c>
      <c r="H934" s="255">
        <v>0.21</v>
      </c>
      <c r="I934" s="46"/>
      <c r="J934" s="18">
        <v>6</v>
      </c>
      <c r="K934" s="46"/>
      <c r="L934" s="19">
        <f t="shared" si="94"/>
        <v>0</v>
      </c>
      <c r="M934" s="23">
        <f t="shared" si="88"/>
        <v>0</v>
      </c>
      <c r="N934" s="19">
        <f t="shared" si="89"/>
        <v>0</v>
      </c>
      <c r="O934" s="19">
        <f t="shared" si="90"/>
        <v>62.557000000000002</v>
      </c>
      <c r="P934" s="53"/>
    </row>
    <row r="935" spans="1:16" x14ac:dyDescent="0.25">
      <c r="A935" s="40">
        <v>15261</v>
      </c>
      <c r="B935" s="40" t="s">
        <v>23</v>
      </c>
      <c r="C935" s="16" t="s">
        <v>745</v>
      </c>
      <c r="D935" s="52" t="s">
        <v>1565</v>
      </c>
      <c r="E935" s="197">
        <v>80.7</v>
      </c>
      <c r="F935" s="17">
        <f t="shared" ref="F935:F1003" si="95">E935/$E$3</f>
        <v>3.1665685697469099</v>
      </c>
      <c r="G935" s="17">
        <f t="shared" si="93"/>
        <v>97.647000000000006</v>
      </c>
      <c r="H935" s="255">
        <v>0.21</v>
      </c>
      <c r="I935" s="46"/>
      <c r="J935" s="18">
        <v>6</v>
      </c>
      <c r="K935" s="46"/>
      <c r="L935" s="19">
        <f t="shared" si="94"/>
        <v>0</v>
      </c>
      <c r="M935" s="23">
        <f t="shared" ref="M935:M1003" si="96">L935/$E$3</f>
        <v>0</v>
      </c>
      <c r="N935" s="19">
        <f t="shared" ref="N935:N1003" si="97">PRODUCT(G935,SUM(I935,PRODUCT(ABS(K935),J935)))</f>
        <v>0</v>
      </c>
      <c r="O935" s="19">
        <f t="shared" ref="O935:O1003" si="98">PRODUCT(G935,(1+$P$6/100))</f>
        <v>97.647000000000006</v>
      </c>
      <c r="P935" s="53"/>
    </row>
    <row r="936" spans="1:16" x14ac:dyDescent="0.25">
      <c r="A936" s="40">
        <v>15300</v>
      </c>
      <c r="B936" s="40" t="s">
        <v>23</v>
      </c>
      <c r="C936" s="16" t="s">
        <v>1950</v>
      </c>
      <c r="D936" s="52">
        <v>4106060075722</v>
      </c>
      <c r="E936" s="197">
        <v>49.6</v>
      </c>
      <c r="F936" s="17">
        <f t="shared" si="95"/>
        <v>1.9462428879733178</v>
      </c>
      <c r="G936" s="17">
        <f t="shared" si="93"/>
        <v>60.015999999999998</v>
      </c>
      <c r="H936" s="255">
        <v>0.21</v>
      </c>
      <c r="I936" s="46"/>
      <c r="J936" s="18">
        <v>12</v>
      </c>
      <c r="K936" s="46"/>
      <c r="L936" s="19">
        <f t="shared" si="94"/>
        <v>0</v>
      </c>
      <c r="M936" s="23">
        <f t="shared" si="96"/>
        <v>0</v>
      </c>
      <c r="N936" s="19">
        <f t="shared" si="97"/>
        <v>0</v>
      </c>
      <c r="O936" s="19">
        <f t="shared" si="98"/>
        <v>60.015999999999998</v>
      </c>
      <c r="P936" s="53"/>
    </row>
    <row r="937" spans="1:16" x14ac:dyDescent="0.25">
      <c r="A937" s="40">
        <v>15302</v>
      </c>
      <c r="B937" s="40" t="s">
        <v>23</v>
      </c>
      <c r="C937" s="16" t="s">
        <v>2083</v>
      </c>
      <c r="D937" s="52">
        <v>4106060075524</v>
      </c>
      <c r="E937" s="197">
        <v>49.6</v>
      </c>
      <c r="F937" s="17">
        <f t="shared" si="95"/>
        <v>1.9462428879733178</v>
      </c>
      <c r="G937" s="17">
        <f t="shared" si="93"/>
        <v>60.015999999999998</v>
      </c>
      <c r="H937" s="255">
        <v>0.21</v>
      </c>
      <c r="I937" s="46"/>
      <c r="J937" s="18">
        <v>12</v>
      </c>
      <c r="K937" s="46"/>
      <c r="L937" s="19">
        <f t="shared" si="94"/>
        <v>0</v>
      </c>
      <c r="M937" s="23">
        <f t="shared" si="96"/>
        <v>0</v>
      </c>
      <c r="N937" s="19">
        <f t="shared" si="97"/>
        <v>0</v>
      </c>
      <c r="O937" s="19">
        <f t="shared" si="98"/>
        <v>60.015999999999998</v>
      </c>
      <c r="P937" s="53"/>
    </row>
    <row r="938" spans="1:16" x14ac:dyDescent="0.25">
      <c r="A938" s="40">
        <v>15304</v>
      </c>
      <c r="B938" s="40" t="s">
        <v>23</v>
      </c>
      <c r="C938" s="16" t="s">
        <v>2012</v>
      </c>
      <c r="D938" s="52">
        <v>4106060075593</v>
      </c>
      <c r="E938" s="197">
        <v>42.7</v>
      </c>
      <c r="F938" s="17">
        <f t="shared" si="95"/>
        <v>1.6754953894447715</v>
      </c>
      <c r="G938" s="17">
        <f t="shared" si="93"/>
        <v>51.667000000000002</v>
      </c>
      <c r="H938" s="255">
        <v>0.21</v>
      </c>
      <c r="I938" s="46"/>
      <c r="J938" s="18">
        <v>12</v>
      </c>
      <c r="K938" s="46"/>
      <c r="L938" s="19">
        <f t="shared" si="94"/>
        <v>0</v>
      </c>
      <c r="M938" s="23">
        <f t="shared" si="96"/>
        <v>0</v>
      </c>
      <c r="N938" s="19">
        <f t="shared" si="97"/>
        <v>0</v>
      </c>
      <c r="O938" s="19">
        <f t="shared" si="98"/>
        <v>51.667000000000002</v>
      </c>
      <c r="P938" s="53"/>
    </row>
    <row r="939" spans="1:16" x14ac:dyDescent="0.25">
      <c r="A939" s="40">
        <v>15306</v>
      </c>
      <c r="B939" s="40" t="s">
        <v>23</v>
      </c>
      <c r="C939" s="16" t="s">
        <v>1999</v>
      </c>
      <c r="D939" s="52" t="s">
        <v>1566</v>
      </c>
      <c r="E939" s="197">
        <v>62.5</v>
      </c>
      <c r="F939" s="17">
        <f t="shared" si="95"/>
        <v>2.4524229939179909</v>
      </c>
      <c r="G939" s="17">
        <f t="shared" si="93"/>
        <v>75.625</v>
      </c>
      <c r="H939" s="255">
        <v>0.21</v>
      </c>
      <c r="I939" s="46"/>
      <c r="J939" s="18">
        <v>12</v>
      </c>
      <c r="K939" s="46"/>
      <c r="L939" s="19">
        <f t="shared" si="94"/>
        <v>0</v>
      </c>
      <c r="M939" s="23">
        <f t="shared" si="96"/>
        <v>0</v>
      </c>
      <c r="N939" s="19">
        <f t="shared" si="97"/>
        <v>0</v>
      </c>
      <c r="O939" s="19">
        <f t="shared" si="98"/>
        <v>75.625</v>
      </c>
      <c r="P939" s="53"/>
    </row>
    <row r="940" spans="1:16" x14ac:dyDescent="0.25">
      <c r="A940" s="40">
        <v>15308</v>
      </c>
      <c r="B940" s="40" t="s">
        <v>23</v>
      </c>
      <c r="C940" s="16" t="s">
        <v>746</v>
      </c>
      <c r="D940" s="52" t="s">
        <v>1567</v>
      </c>
      <c r="E940" s="197">
        <v>65.099999999999994</v>
      </c>
      <c r="F940" s="17">
        <f t="shared" si="95"/>
        <v>2.5544437904649793</v>
      </c>
      <c r="G940" s="17">
        <f t="shared" si="93"/>
        <v>78.770999999999987</v>
      </c>
      <c r="H940" s="255">
        <v>0.21</v>
      </c>
      <c r="I940" s="46"/>
      <c r="J940" s="18">
        <v>12</v>
      </c>
      <c r="K940" s="46"/>
      <c r="L940" s="19">
        <f t="shared" si="94"/>
        <v>0</v>
      </c>
      <c r="M940" s="23">
        <f t="shared" si="96"/>
        <v>0</v>
      </c>
      <c r="N940" s="19">
        <f t="shared" si="97"/>
        <v>0</v>
      </c>
      <c r="O940" s="19">
        <f t="shared" si="98"/>
        <v>78.770999999999987</v>
      </c>
      <c r="P940" s="53"/>
    </row>
    <row r="941" spans="1:16" x14ac:dyDescent="0.25">
      <c r="A941" s="40">
        <v>15312</v>
      </c>
      <c r="B941" s="40" t="s">
        <v>23</v>
      </c>
      <c r="C941" s="16" t="s">
        <v>2013</v>
      </c>
      <c r="D941" s="52">
        <v>4106060075753</v>
      </c>
      <c r="E941" s="197">
        <v>55.4</v>
      </c>
      <c r="F941" s="17">
        <f t="shared" si="95"/>
        <v>2.1738277418089074</v>
      </c>
      <c r="G941" s="17">
        <f t="shared" si="93"/>
        <v>67.033999999999992</v>
      </c>
      <c r="H941" s="255">
        <v>0.21</v>
      </c>
      <c r="I941" s="46"/>
      <c r="J941" s="18">
        <v>12</v>
      </c>
      <c r="K941" s="46"/>
      <c r="L941" s="19">
        <f t="shared" si="94"/>
        <v>0</v>
      </c>
      <c r="M941" s="23">
        <f t="shared" si="96"/>
        <v>0</v>
      </c>
      <c r="N941" s="19">
        <f t="shared" si="97"/>
        <v>0</v>
      </c>
      <c r="O941" s="19">
        <f t="shared" si="98"/>
        <v>67.033999999999992</v>
      </c>
      <c r="P941" s="53"/>
    </row>
    <row r="942" spans="1:16" x14ac:dyDescent="0.25">
      <c r="A942" s="40">
        <v>15350</v>
      </c>
      <c r="B942" s="40" t="s">
        <v>23</v>
      </c>
      <c r="C942" s="16" t="s">
        <v>747</v>
      </c>
      <c r="D942" s="52" t="s">
        <v>1568</v>
      </c>
      <c r="E942" s="197">
        <v>27.5</v>
      </c>
      <c r="F942" s="17">
        <f t="shared" si="95"/>
        <v>1.079066117323916</v>
      </c>
      <c r="G942" s="17">
        <f t="shared" si="93"/>
        <v>33.274999999999999</v>
      </c>
      <c r="H942" s="255">
        <v>0.21</v>
      </c>
      <c r="I942" s="46"/>
      <c r="J942" s="18">
        <v>12</v>
      </c>
      <c r="K942" s="46"/>
      <c r="L942" s="19">
        <f t="shared" si="94"/>
        <v>0</v>
      </c>
      <c r="M942" s="23">
        <f t="shared" si="96"/>
        <v>0</v>
      </c>
      <c r="N942" s="19">
        <f t="shared" si="97"/>
        <v>0</v>
      </c>
      <c r="O942" s="19">
        <f t="shared" si="98"/>
        <v>33.274999999999999</v>
      </c>
      <c r="P942" s="53"/>
    </row>
    <row r="943" spans="1:16" x14ac:dyDescent="0.25">
      <c r="A943" s="40">
        <v>15351</v>
      </c>
      <c r="B943" s="40" t="s">
        <v>23</v>
      </c>
      <c r="C943" s="16" t="s">
        <v>748</v>
      </c>
      <c r="D943" s="52" t="s">
        <v>1569</v>
      </c>
      <c r="E943" s="197">
        <v>72.400000000000006</v>
      </c>
      <c r="F943" s="17">
        <f t="shared" si="95"/>
        <v>2.8408867961546012</v>
      </c>
      <c r="G943" s="17">
        <f t="shared" si="93"/>
        <v>87.603999999999999</v>
      </c>
      <c r="H943" s="255">
        <v>0.21</v>
      </c>
      <c r="I943" s="46"/>
      <c r="J943" s="18">
        <v>6</v>
      </c>
      <c r="K943" s="46"/>
      <c r="L943" s="19">
        <f t="shared" si="94"/>
        <v>0</v>
      </c>
      <c r="M943" s="23">
        <f t="shared" si="96"/>
        <v>0</v>
      </c>
      <c r="N943" s="19">
        <f t="shared" si="97"/>
        <v>0</v>
      </c>
      <c r="O943" s="19">
        <f t="shared" si="98"/>
        <v>87.603999999999999</v>
      </c>
      <c r="P943" s="53"/>
    </row>
    <row r="944" spans="1:16" x14ac:dyDescent="0.25">
      <c r="A944" s="40">
        <v>15352</v>
      </c>
      <c r="B944" s="40" t="s">
        <v>23</v>
      </c>
      <c r="C944" s="16" t="s">
        <v>749</v>
      </c>
      <c r="D944" s="52" t="s">
        <v>1570</v>
      </c>
      <c r="E944" s="197">
        <v>36.200000000000003</v>
      </c>
      <c r="F944" s="17">
        <f t="shared" si="95"/>
        <v>1.4204433980773006</v>
      </c>
      <c r="G944" s="17">
        <f t="shared" si="93"/>
        <v>43.802</v>
      </c>
      <c r="H944" s="255">
        <v>0.21</v>
      </c>
      <c r="I944" s="46"/>
      <c r="J944" s="18">
        <v>12</v>
      </c>
      <c r="K944" s="46"/>
      <c r="L944" s="19">
        <f t="shared" si="94"/>
        <v>0</v>
      </c>
      <c r="M944" s="23">
        <f t="shared" si="96"/>
        <v>0</v>
      </c>
      <c r="N944" s="19">
        <f t="shared" si="97"/>
        <v>0</v>
      </c>
      <c r="O944" s="19">
        <f t="shared" si="98"/>
        <v>43.802</v>
      </c>
      <c r="P944" s="53"/>
    </row>
    <row r="945" spans="1:16" x14ac:dyDescent="0.25">
      <c r="A945" s="40">
        <v>15354</v>
      </c>
      <c r="B945" s="40" t="s">
        <v>15</v>
      </c>
      <c r="C945" s="16" t="s">
        <v>750</v>
      </c>
      <c r="D945" s="52" t="s">
        <v>1571</v>
      </c>
      <c r="E945" s="197">
        <v>81.8</v>
      </c>
      <c r="F945" s="17">
        <f t="shared" si="95"/>
        <v>3.2097312144398664</v>
      </c>
      <c r="G945" s="17">
        <f t="shared" si="93"/>
        <v>98.977999999999994</v>
      </c>
      <c r="H945" s="255">
        <v>0.21</v>
      </c>
      <c r="I945" s="46"/>
      <c r="J945" s="18">
        <v>6</v>
      </c>
      <c r="K945" s="46"/>
      <c r="L945" s="19">
        <f t="shared" si="94"/>
        <v>0</v>
      </c>
      <c r="M945" s="23">
        <f t="shared" si="96"/>
        <v>0</v>
      </c>
      <c r="N945" s="19">
        <f t="shared" si="97"/>
        <v>0</v>
      </c>
      <c r="O945" s="19">
        <f t="shared" si="98"/>
        <v>98.977999999999994</v>
      </c>
      <c r="P945" s="53"/>
    </row>
    <row r="946" spans="1:16" x14ac:dyDescent="0.25">
      <c r="A946" s="40">
        <v>15356</v>
      </c>
      <c r="B946" s="40" t="s">
        <v>23</v>
      </c>
      <c r="C946" s="16" t="s">
        <v>751</v>
      </c>
      <c r="D946" s="52" t="s">
        <v>1572</v>
      </c>
      <c r="E946" s="197">
        <v>66.900000000000006</v>
      </c>
      <c r="F946" s="17">
        <f t="shared" si="95"/>
        <v>2.6250735726898178</v>
      </c>
      <c r="G946" s="17">
        <f t="shared" si="93"/>
        <v>80.948999999999998</v>
      </c>
      <c r="H946" s="255">
        <v>0.21</v>
      </c>
      <c r="I946" s="46"/>
      <c r="J946" s="18">
        <v>12</v>
      </c>
      <c r="K946" s="46"/>
      <c r="L946" s="19">
        <f t="shared" si="94"/>
        <v>0</v>
      </c>
      <c r="M946" s="23">
        <f t="shared" si="96"/>
        <v>0</v>
      </c>
      <c r="N946" s="19">
        <f t="shared" si="97"/>
        <v>0</v>
      </c>
      <c r="O946" s="19">
        <f t="shared" si="98"/>
        <v>80.948999999999998</v>
      </c>
      <c r="P946" s="53"/>
    </row>
    <row r="947" spans="1:16" x14ac:dyDescent="0.25">
      <c r="A947" s="40">
        <v>15358</v>
      </c>
      <c r="B947" s="40" t="s">
        <v>23</v>
      </c>
      <c r="C947" s="16" t="s">
        <v>2094</v>
      </c>
      <c r="D947" s="52">
        <v>4106060075135</v>
      </c>
      <c r="E947" s="197">
        <v>49.6</v>
      </c>
      <c r="F947" s="17">
        <f t="shared" si="95"/>
        <v>1.9462428879733178</v>
      </c>
      <c r="G947" s="17">
        <f t="shared" si="93"/>
        <v>60.015999999999998</v>
      </c>
      <c r="H947" s="255">
        <v>0.21</v>
      </c>
      <c r="I947" s="46"/>
      <c r="J947" s="18">
        <v>12</v>
      </c>
      <c r="K947" s="46"/>
      <c r="L947" s="19">
        <f t="shared" si="94"/>
        <v>0</v>
      </c>
      <c r="M947" s="23">
        <f t="shared" si="96"/>
        <v>0</v>
      </c>
      <c r="N947" s="19">
        <f t="shared" si="97"/>
        <v>0</v>
      </c>
      <c r="O947" s="19">
        <f t="shared" si="98"/>
        <v>60.015999999999998</v>
      </c>
      <c r="P947" s="53"/>
    </row>
    <row r="948" spans="1:16" x14ac:dyDescent="0.25">
      <c r="A948" s="40">
        <v>15498</v>
      </c>
      <c r="B948" s="40" t="s">
        <v>23</v>
      </c>
      <c r="C948" s="16" t="s">
        <v>752</v>
      </c>
      <c r="D948" s="52" t="s">
        <v>1573</v>
      </c>
      <c r="E948" s="197">
        <v>78.900000000000006</v>
      </c>
      <c r="F948" s="17">
        <f t="shared" si="95"/>
        <v>3.0959387875220723</v>
      </c>
      <c r="G948" s="17">
        <f t="shared" si="93"/>
        <v>95.469000000000008</v>
      </c>
      <c r="H948" s="255">
        <v>0.21</v>
      </c>
      <c r="I948" s="46"/>
      <c r="J948" s="18">
        <v>6</v>
      </c>
      <c r="K948" s="46"/>
      <c r="L948" s="19">
        <f t="shared" si="94"/>
        <v>0</v>
      </c>
      <c r="M948" s="23">
        <f t="shared" si="96"/>
        <v>0</v>
      </c>
      <c r="N948" s="19">
        <f t="shared" si="97"/>
        <v>0</v>
      </c>
      <c r="O948" s="19">
        <f t="shared" si="98"/>
        <v>95.469000000000008</v>
      </c>
      <c r="P948" s="53"/>
    </row>
    <row r="949" spans="1:16" x14ac:dyDescent="0.25">
      <c r="A949" s="40">
        <v>15500</v>
      </c>
      <c r="B949" s="40" t="s">
        <v>23</v>
      </c>
      <c r="C949" s="16" t="s">
        <v>753</v>
      </c>
      <c r="D949" s="52" t="s">
        <v>1574</v>
      </c>
      <c r="E949" s="197">
        <v>23.6</v>
      </c>
      <c r="F949" s="17">
        <f t="shared" si="95"/>
        <v>0.92603492250343344</v>
      </c>
      <c r="G949" s="17">
        <f t="shared" si="93"/>
        <v>28.556000000000001</v>
      </c>
      <c r="H949" s="255">
        <v>0.21</v>
      </c>
      <c r="I949" s="46"/>
      <c r="J949" s="18">
        <v>12</v>
      </c>
      <c r="K949" s="46"/>
      <c r="L949" s="19">
        <f t="shared" si="94"/>
        <v>0</v>
      </c>
      <c r="M949" s="23">
        <f t="shared" si="96"/>
        <v>0</v>
      </c>
      <c r="N949" s="19">
        <f t="shared" si="97"/>
        <v>0</v>
      </c>
      <c r="O949" s="19">
        <f t="shared" si="98"/>
        <v>28.556000000000001</v>
      </c>
      <c r="P949" s="53"/>
    </row>
    <row r="950" spans="1:16" x14ac:dyDescent="0.25">
      <c r="A950" s="40">
        <v>15545</v>
      </c>
      <c r="B950" s="40" t="s">
        <v>23</v>
      </c>
      <c r="C950" s="16" t="s">
        <v>754</v>
      </c>
      <c r="D950" s="52" t="s">
        <v>1575</v>
      </c>
      <c r="E950" s="197">
        <v>23.5</v>
      </c>
      <c r="F950" s="17">
        <f t="shared" si="95"/>
        <v>0.9221110457131646</v>
      </c>
      <c r="G950" s="17">
        <f t="shared" si="93"/>
        <v>28.434999999999999</v>
      </c>
      <c r="H950" s="255">
        <v>0.21</v>
      </c>
      <c r="I950" s="46"/>
      <c r="J950" s="18">
        <v>12</v>
      </c>
      <c r="K950" s="46"/>
      <c r="L950" s="19">
        <f t="shared" si="94"/>
        <v>0</v>
      </c>
      <c r="M950" s="23">
        <f t="shared" si="96"/>
        <v>0</v>
      </c>
      <c r="N950" s="19">
        <f t="shared" si="97"/>
        <v>0</v>
      </c>
      <c r="O950" s="19">
        <f t="shared" si="98"/>
        <v>28.434999999999999</v>
      </c>
      <c r="P950" s="53"/>
    </row>
    <row r="951" spans="1:16" x14ac:dyDescent="0.25">
      <c r="A951" s="40">
        <v>15749</v>
      </c>
      <c r="B951" s="40" t="s">
        <v>23</v>
      </c>
      <c r="C951" s="16" t="s">
        <v>755</v>
      </c>
      <c r="D951" s="52" t="s">
        <v>1576</v>
      </c>
      <c r="E951" s="197">
        <v>59.9</v>
      </c>
      <c r="F951" s="17">
        <f t="shared" si="95"/>
        <v>2.3504021973710025</v>
      </c>
      <c r="G951" s="17">
        <f t="shared" si="93"/>
        <v>72.478999999999999</v>
      </c>
      <c r="H951" s="255">
        <v>0.21</v>
      </c>
      <c r="I951" s="46"/>
      <c r="J951" s="18">
        <v>6</v>
      </c>
      <c r="K951" s="46"/>
      <c r="L951" s="19">
        <f t="shared" si="94"/>
        <v>0</v>
      </c>
      <c r="M951" s="23">
        <f t="shared" si="96"/>
        <v>0</v>
      </c>
      <c r="N951" s="19">
        <f t="shared" si="97"/>
        <v>0</v>
      </c>
      <c r="O951" s="19">
        <f t="shared" si="98"/>
        <v>72.478999999999999</v>
      </c>
      <c r="P951" s="53"/>
    </row>
    <row r="952" spans="1:16" x14ac:dyDescent="0.25">
      <c r="A952" s="40">
        <v>15750</v>
      </c>
      <c r="B952" s="40" t="s">
        <v>23</v>
      </c>
      <c r="C952" s="16" t="s">
        <v>756</v>
      </c>
      <c r="D952" s="52" t="s">
        <v>1577</v>
      </c>
      <c r="E952" s="197">
        <v>23.5</v>
      </c>
      <c r="F952" s="17">
        <f t="shared" si="95"/>
        <v>0.9221110457131646</v>
      </c>
      <c r="G952" s="17">
        <f t="shared" si="93"/>
        <v>28.434999999999999</v>
      </c>
      <c r="H952" s="255">
        <v>0.21</v>
      </c>
      <c r="I952" s="46"/>
      <c r="J952" s="18">
        <v>12</v>
      </c>
      <c r="K952" s="46"/>
      <c r="L952" s="19">
        <f t="shared" si="94"/>
        <v>0</v>
      </c>
      <c r="M952" s="23">
        <f t="shared" si="96"/>
        <v>0</v>
      </c>
      <c r="N952" s="19">
        <f t="shared" si="97"/>
        <v>0</v>
      </c>
      <c r="O952" s="19">
        <f t="shared" si="98"/>
        <v>28.434999999999999</v>
      </c>
      <c r="P952" s="53"/>
    </row>
    <row r="953" spans="1:16" x14ac:dyDescent="0.25">
      <c r="A953" s="40">
        <v>15756</v>
      </c>
      <c r="B953" s="40" t="s">
        <v>23</v>
      </c>
      <c r="C953" s="16" t="s">
        <v>757</v>
      </c>
      <c r="D953" s="52" t="s">
        <v>1578</v>
      </c>
      <c r="E953" s="197">
        <v>38</v>
      </c>
      <c r="F953" s="17">
        <f t="shared" si="95"/>
        <v>1.4910731803021386</v>
      </c>
      <c r="G953" s="17">
        <f t="shared" si="93"/>
        <v>45.98</v>
      </c>
      <c r="H953" s="255">
        <v>0.21</v>
      </c>
      <c r="I953" s="46"/>
      <c r="J953" s="18">
        <v>12</v>
      </c>
      <c r="K953" s="46"/>
      <c r="L953" s="19">
        <f t="shared" si="94"/>
        <v>0</v>
      </c>
      <c r="M953" s="23">
        <f t="shared" si="96"/>
        <v>0</v>
      </c>
      <c r="N953" s="19">
        <f t="shared" si="97"/>
        <v>0</v>
      </c>
      <c r="O953" s="19">
        <f t="shared" si="98"/>
        <v>45.98</v>
      </c>
      <c r="P953" s="53"/>
    </row>
    <row r="954" spans="1:16" x14ac:dyDescent="0.25">
      <c r="A954" s="40">
        <v>15758</v>
      </c>
      <c r="B954" s="40" t="s">
        <v>23</v>
      </c>
      <c r="C954" s="16" t="s">
        <v>758</v>
      </c>
      <c r="D954" s="52" t="s">
        <v>1579</v>
      </c>
      <c r="E954" s="197">
        <v>38</v>
      </c>
      <c r="F954" s="17">
        <f t="shared" si="95"/>
        <v>1.4910731803021386</v>
      </c>
      <c r="G954" s="17">
        <f t="shared" si="93"/>
        <v>45.98</v>
      </c>
      <c r="H954" s="255">
        <v>0.21</v>
      </c>
      <c r="I954" s="46"/>
      <c r="J954" s="18">
        <v>12</v>
      </c>
      <c r="K954" s="46"/>
      <c r="L954" s="19">
        <f t="shared" si="94"/>
        <v>0</v>
      </c>
      <c r="M954" s="23">
        <f t="shared" si="96"/>
        <v>0</v>
      </c>
      <c r="N954" s="19">
        <f t="shared" si="97"/>
        <v>0</v>
      </c>
      <c r="O954" s="19">
        <f t="shared" si="98"/>
        <v>45.98</v>
      </c>
      <c r="P954" s="53"/>
    </row>
    <row r="955" spans="1:16" x14ac:dyDescent="0.25">
      <c r="A955" s="40">
        <v>15760</v>
      </c>
      <c r="B955" s="40" t="s">
        <v>23</v>
      </c>
      <c r="C955" s="16" t="s">
        <v>759</v>
      </c>
      <c r="D955" s="52" t="s">
        <v>1580</v>
      </c>
      <c r="E955" s="197">
        <v>38</v>
      </c>
      <c r="F955" s="17">
        <f t="shared" si="95"/>
        <v>1.4910731803021386</v>
      </c>
      <c r="G955" s="17">
        <f t="shared" si="93"/>
        <v>45.98</v>
      </c>
      <c r="H955" s="255">
        <v>0.21</v>
      </c>
      <c r="I955" s="46"/>
      <c r="J955" s="18">
        <v>12</v>
      </c>
      <c r="K955" s="46"/>
      <c r="L955" s="19">
        <f t="shared" si="94"/>
        <v>0</v>
      </c>
      <c r="M955" s="23">
        <f t="shared" si="96"/>
        <v>0</v>
      </c>
      <c r="N955" s="19">
        <f t="shared" si="97"/>
        <v>0</v>
      </c>
      <c r="O955" s="19">
        <f t="shared" si="98"/>
        <v>45.98</v>
      </c>
      <c r="P955" s="53"/>
    </row>
    <row r="956" spans="1:16" x14ac:dyDescent="0.25">
      <c r="A956" s="40">
        <v>15762</v>
      </c>
      <c r="B956" s="40" t="s">
        <v>23</v>
      </c>
      <c r="C956" s="16" t="s">
        <v>2044</v>
      </c>
      <c r="D956" s="52">
        <v>4021829083131</v>
      </c>
      <c r="E956" s="197">
        <v>26.1</v>
      </c>
      <c r="F956" s="17">
        <f t="shared" si="95"/>
        <v>1.0241318422601531</v>
      </c>
      <c r="G956" s="17">
        <f t="shared" si="93"/>
        <v>31.581</v>
      </c>
      <c r="H956" s="255">
        <v>0.21</v>
      </c>
      <c r="I956" s="46"/>
      <c r="J956" s="18">
        <v>12</v>
      </c>
      <c r="K956" s="46"/>
      <c r="L956" s="19">
        <f t="shared" si="94"/>
        <v>0</v>
      </c>
      <c r="M956" s="23">
        <f t="shared" si="96"/>
        <v>0</v>
      </c>
      <c r="N956" s="19">
        <f t="shared" si="97"/>
        <v>0</v>
      </c>
      <c r="O956" s="19">
        <f t="shared" si="98"/>
        <v>31.581</v>
      </c>
      <c r="P956" s="53"/>
    </row>
    <row r="957" spans="1:16" x14ac:dyDescent="0.25">
      <c r="A957" s="40">
        <v>15764</v>
      </c>
      <c r="B957" s="40" t="s">
        <v>23</v>
      </c>
      <c r="C957" s="16" t="s">
        <v>2045</v>
      </c>
      <c r="D957" s="52">
        <v>4021829083117</v>
      </c>
      <c r="E957" s="197">
        <v>26.1</v>
      </c>
      <c r="F957" s="17">
        <f t="shared" si="95"/>
        <v>1.0241318422601531</v>
      </c>
      <c r="G957" s="17">
        <f t="shared" si="93"/>
        <v>31.581</v>
      </c>
      <c r="H957" s="255">
        <v>0.21</v>
      </c>
      <c r="I957" s="46"/>
      <c r="J957" s="18">
        <v>12</v>
      </c>
      <c r="K957" s="46"/>
      <c r="L957" s="19">
        <f t="shared" si="94"/>
        <v>0</v>
      </c>
      <c r="M957" s="23">
        <f t="shared" si="96"/>
        <v>0</v>
      </c>
      <c r="N957" s="19">
        <f t="shared" si="97"/>
        <v>0</v>
      </c>
      <c r="O957" s="19">
        <f t="shared" si="98"/>
        <v>31.581</v>
      </c>
      <c r="P957" s="53"/>
    </row>
    <row r="958" spans="1:16" x14ac:dyDescent="0.25">
      <c r="A958" s="40">
        <v>15766</v>
      </c>
      <c r="B958" s="40" t="s">
        <v>23</v>
      </c>
      <c r="C958" s="16" t="s">
        <v>2046</v>
      </c>
      <c r="D958" s="52">
        <v>4021829083124</v>
      </c>
      <c r="E958" s="197">
        <v>26.1</v>
      </c>
      <c r="F958" s="17">
        <f t="shared" si="95"/>
        <v>1.0241318422601531</v>
      </c>
      <c r="G958" s="17">
        <f t="shared" si="93"/>
        <v>31.581</v>
      </c>
      <c r="H958" s="255">
        <v>0.21</v>
      </c>
      <c r="I958" s="46"/>
      <c r="J958" s="18">
        <v>12</v>
      </c>
      <c r="K958" s="46"/>
      <c r="L958" s="19">
        <f t="shared" si="94"/>
        <v>0</v>
      </c>
      <c r="M958" s="23">
        <f t="shared" si="96"/>
        <v>0</v>
      </c>
      <c r="N958" s="19">
        <f t="shared" si="97"/>
        <v>0</v>
      </c>
      <c r="O958" s="19">
        <f t="shared" si="98"/>
        <v>31.581</v>
      </c>
      <c r="P958" s="53"/>
    </row>
    <row r="959" spans="1:16" x14ac:dyDescent="0.25">
      <c r="A959" s="40">
        <v>15902</v>
      </c>
      <c r="B959" s="40" t="s">
        <v>23</v>
      </c>
      <c r="C959" s="16" t="s">
        <v>2142</v>
      </c>
      <c r="D959" s="52">
        <v>8938507849179</v>
      </c>
      <c r="E959" s="197">
        <v>72.5</v>
      </c>
      <c r="F959" s="17">
        <f t="shared" si="95"/>
        <v>2.8448106729448694</v>
      </c>
      <c r="G959" s="17">
        <f>PRODUCT(E959,1.12)</f>
        <v>81.2</v>
      </c>
      <c r="H959" s="255">
        <v>0.12</v>
      </c>
      <c r="I959" s="46"/>
      <c r="J959" s="18">
        <v>12</v>
      </c>
      <c r="K959" s="46"/>
      <c r="L959" s="19">
        <f t="shared" si="94"/>
        <v>0</v>
      </c>
      <c r="M959" s="23">
        <f t="shared" si="96"/>
        <v>0</v>
      </c>
      <c r="N959" s="19">
        <f t="shared" si="97"/>
        <v>0</v>
      </c>
      <c r="O959" s="19">
        <f t="shared" si="98"/>
        <v>81.2</v>
      </c>
      <c r="P959" s="53"/>
    </row>
    <row r="960" spans="1:16" x14ac:dyDescent="0.25">
      <c r="A960" s="40">
        <v>15903</v>
      </c>
      <c r="B960" s="40" t="s">
        <v>23</v>
      </c>
      <c r="C960" s="16" t="s">
        <v>2143</v>
      </c>
      <c r="D960" s="52">
        <v>8938507849155</v>
      </c>
      <c r="E960" s="197">
        <v>33.799999999999997</v>
      </c>
      <c r="F960" s="17">
        <f t="shared" si="95"/>
        <v>1.3262703551108495</v>
      </c>
      <c r="G960" s="17">
        <f>PRODUCT(E960,1.12)</f>
        <v>37.856000000000002</v>
      </c>
      <c r="H960" s="255">
        <v>0.12</v>
      </c>
      <c r="I960" s="46"/>
      <c r="J960" s="18">
        <v>12</v>
      </c>
      <c r="K960" s="46"/>
      <c r="L960" s="19">
        <f t="shared" si="94"/>
        <v>0</v>
      </c>
      <c r="M960" s="23">
        <f t="shared" si="96"/>
        <v>0</v>
      </c>
      <c r="N960" s="19">
        <f t="shared" si="97"/>
        <v>0</v>
      </c>
      <c r="O960" s="19">
        <f t="shared" si="98"/>
        <v>37.856000000000002</v>
      </c>
      <c r="P960" s="53"/>
    </row>
    <row r="961" spans="1:16" x14ac:dyDescent="0.25">
      <c r="A961" s="40">
        <v>15908</v>
      </c>
      <c r="B961" s="40" t="s">
        <v>23</v>
      </c>
      <c r="C961" s="16" t="s">
        <v>760</v>
      </c>
      <c r="D961" s="52" t="s">
        <v>1581</v>
      </c>
      <c r="E961" s="197">
        <v>16.399999999999999</v>
      </c>
      <c r="F961" s="17">
        <f t="shared" si="95"/>
        <v>0.64351579360408084</v>
      </c>
      <c r="G961" s="17">
        <f t="shared" ref="G961:G995" si="99">PRODUCT(E961,1.21)</f>
        <v>19.843999999999998</v>
      </c>
      <c r="H961" s="255">
        <v>0.21</v>
      </c>
      <c r="I961" s="46"/>
      <c r="J961" s="18">
        <v>12</v>
      </c>
      <c r="K961" s="46"/>
      <c r="L961" s="19">
        <f t="shared" si="94"/>
        <v>0</v>
      </c>
      <c r="M961" s="23">
        <f t="shared" si="96"/>
        <v>0</v>
      </c>
      <c r="N961" s="19">
        <f t="shared" si="97"/>
        <v>0</v>
      </c>
      <c r="O961" s="19">
        <f t="shared" si="98"/>
        <v>19.843999999999998</v>
      </c>
      <c r="P961" s="53"/>
    </row>
    <row r="962" spans="1:16" x14ac:dyDescent="0.25">
      <c r="A962" s="40">
        <v>15910</v>
      </c>
      <c r="B962" s="40" t="s">
        <v>23</v>
      </c>
      <c r="C962" s="16" t="s">
        <v>761</v>
      </c>
      <c r="D962" s="52" t="s">
        <v>1582</v>
      </c>
      <c r="E962" s="197">
        <v>16.399999999999999</v>
      </c>
      <c r="F962" s="17">
        <f t="shared" si="95"/>
        <v>0.64351579360408084</v>
      </c>
      <c r="G962" s="17">
        <f t="shared" si="99"/>
        <v>19.843999999999998</v>
      </c>
      <c r="H962" s="255">
        <v>0.21</v>
      </c>
      <c r="I962" s="46"/>
      <c r="J962" s="18">
        <v>12</v>
      </c>
      <c r="K962" s="46"/>
      <c r="L962" s="19">
        <f t="shared" si="94"/>
        <v>0</v>
      </c>
      <c r="M962" s="23">
        <f t="shared" si="96"/>
        <v>0</v>
      </c>
      <c r="N962" s="19">
        <f t="shared" si="97"/>
        <v>0</v>
      </c>
      <c r="O962" s="19">
        <f t="shared" si="98"/>
        <v>19.843999999999998</v>
      </c>
      <c r="P962" s="53"/>
    </row>
    <row r="963" spans="1:16" x14ac:dyDescent="0.25">
      <c r="A963" s="40">
        <v>15911</v>
      </c>
      <c r="B963" s="40" t="s">
        <v>23</v>
      </c>
      <c r="C963" s="16" t="s">
        <v>762</v>
      </c>
      <c r="D963" s="52" t="s">
        <v>1583</v>
      </c>
      <c r="E963" s="197">
        <v>16.399999999999999</v>
      </c>
      <c r="F963" s="17">
        <f t="shared" si="95"/>
        <v>0.64351579360408084</v>
      </c>
      <c r="G963" s="17">
        <f t="shared" si="99"/>
        <v>19.843999999999998</v>
      </c>
      <c r="H963" s="255">
        <v>0.21</v>
      </c>
      <c r="I963" s="46"/>
      <c r="J963" s="18">
        <v>12</v>
      </c>
      <c r="K963" s="46"/>
      <c r="L963" s="19">
        <f t="shared" si="94"/>
        <v>0</v>
      </c>
      <c r="M963" s="23">
        <f t="shared" si="96"/>
        <v>0</v>
      </c>
      <c r="N963" s="19">
        <f t="shared" si="97"/>
        <v>0</v>
      </c>
      <c r="O963" s="19">
        <f t="shared" si="98"/>
        <v>19.843999999999998</v>
      </c>
      <c r="P963" s="53"/>
    </row>
    <row r="964" spans="1:16" x14ac:dyDescent="0.25">
      <c r="A964" s="40">
        <v>15912</v>
      </c>
      <c r="B964" s="40" t="s">
        <v>23</v>
      </c>
      <c r="C964" s="16" t="s">
        <v>763</v>
      </c>
      <c r="D964" s="52" t="s">
        <v>1584</v>
      </c>
      <c r="E964" s="197">
        <v>16.399999999999999</v>
      </c>
      <c r="F964" s="17">
        <f t="shared" si="95"/>
        <v>0.64351579360408084</v>
      </c>
      <c r="G964" s="17">
        <f t="shared" si="99"/>
        <v>19.843999999999998</v>
      </c>
      <c r="H964" s="255">
        <v>0.21</v>
      </c>
      <c r="I964" s="46"/>
      <c r="J964" s="18">
        <v>12</v>
      </c>
      <c r="K964" s="46"/>
      <c r="L964" s="19">
        <f t="shared" si="94"/>
        <v>0</v>
      </c>
      <c r="M964" s="23">
        <f t="shared" si="96"/>
        <v>0</v>
      </c>
      <c r="N964" s="19">
        <f t="shared" si="97"/>
        <v>0</v>
      </c>
      <c r="O964" s="19">
        <f t="shared" si="98"/>
        <v>19.843999999999998</v>
      </c>
      <c r="P964" s="53"/>
    </row>
    <row r="965" spans="1:16" x14ac:dyDescent="0.25">
      <c r="A965" s="40">
        <v>15913</v>
      </c>
      <c r="B965" s="40" t="s">
        <v>23</v>
      </c>
      <c r="C965" s="16" t="s">
        <v>764</v>
      </c>
      <c r="D965" s="52" t="s">
        <v>1585</v>
      </c>
      <c r="E965" s="197">
        <v>16.399999999999999</v>
      </c>
      <c r="F965" s="17">
        <f t="shared" si="95"/>
        <v>0.64351579360408084</v>
      </c>
      <c r="G965" s="17">
        <f t="shared" si="99"/>
        <v>19.843999999999998</v>
      </c>
      <c r="H965" s="255">
        <v>0.21</v>
      </c>
      <c r="I965" s="46"/>
      <c r="J965" s="18">
        <v>12</v>
      </c>
      <c r="K965" s="46"/>
      <c r="L965" s="19">
        <f t="shared" si="94"/>
        <v>0</v>
      </c>
      <c r="M965" s="23">
        <f t="shared" si="96"/>
        <v>0</v>
      </c>
      <c r="N965" s="19">
        <f t="shared" si="97"/>
        <v>0</v>
      </c>
      <c r="O965" s="19">
        <f t="shared" si="98"/>
        <v>19.843999999999998</v>
      </c>
      <c r="P965" s="53"/>
    </row>
    <row r="966" spans="1:16" x14ac:dyDescent="0.25">
      <c r="A966" s="40">
        <v>15914</v>
      </c>
      <c r="B966" s="40" t="s">
        <v>23</v>
      </c>
      <c r="C966" s="16" t="s">
        <v>765</v>
      </c>
      <c r="D966" s="52" t="s">
        <v>1586</v>
      </c>
      <c r="E966" s="197">
        <v>16.399999999999999</v>
      </c>
      <c r="F966" s="17">
        <f t="shared" si="95"/>
        <v>0.64351579360408084</v>
      </c>
      <c r="G966" s="17">
        <f t="shared" si="99"/>
        <v>19.843999999999998</v>
      </c>
      <c r="H966" s="255">
        <v>0.21</v>
      </c>
      <c r="I966" s="46"/>
      <c r="J966" s="18">
        <v>12</v>
      </c>
      <c r="K966" s="46"/>
      <c r="L966" s="19">
        <f t="shared" si="94"/>
        <v>0</v>
      </c>
      <c r="M966" s="23">
        <f t="shared" si="96"/>
        <v>0</v>
      </c>
      <c r="N966" s="19">
        <f t="shared" si="97"/>
        <v>0</v>
      </c>
      <c r="O966" s="19">
        <f t="shared" si="98"/>
        <v>19.843999999999998</v>
      </c>
      <c r="P966" s="53"/>
    </row>
    <row r="967" spans="1:16" x14ac:dyDescent="0.25">
      <c r="A967" s="40">
        <v>15915</v>
      </c>
      <c r="B967" s="40" t="s">
        <v>23</v>
      </c>
      <c r="C967" s="16" t="s">
        <v>766</v>
      </c>
      <c r="D967" s="52" t="s">
        <v>1587</v>
      </c>
      <c r="E967" s="197">
        <v>16.399999999999999</v>
      </c>
      <c r="F967" s="17">
        <f t="shared" si="95"/>
        <v>0.64351579360408084</v>
      </c>
      <c r="G967" s="17">
        <f t="shared" si="99"/>
        <v>19.843999999999998</v>
      </c>
      <c r="H967" s="255">
        <v>0.21</v>
      </c>
      <c r="I967" s="46"/>
      <c r="J967" s="18">
        <v>12</v>
      </c>
      <c r="K967" s="46"/>
      <c r="L967" s="19">
        <f t="shared" si="94"/>
        <v>0</v>
      </c>
      <c r="M967" s="23">
        <f t="shared" si="96"/>
        <v>0</v>
      </c>
      <c r="N967" s="19">
        <f t="shared" si="97"/>
        <v>0</v>
      </c>
      <c r="O967" s="19">
        <f t="shared" si="98"/>
        <v>19.843999999999998</v>
      </c>
      <c r="P967" s="53"/>
    </row>
    <row r="968" spans="1:16" x14ac:dyDescent="0.25">
      <c r="A968" s="40">
        <v>15916</v>
      </c>
      <c r="B968" s="40" t="s">
        <v>23</v>
      </c>
      <c r="C968" s="16" t="s">
        <v>767</v>
      </c>
      <c r="D968" s="52" t="s">
        <v>1588</v>
      </c>
      <c r="E968" s="197">
        <v>16.399999999999999</v>
      </c>
      <c r="F968" s="17">
        <f t="shared" si="95"/>
        <v>0.64351579360408084</v>
      </c>
      <c r="G968" s="17">
        <f t="shared" si="99"/>
        <v>19.843999999999998</v>
      </c>
      <c r="H968" s="255">
        <v>0.21</v>
      </c>
      <c r="I968" s="46"/>
      <c r="J968" s="18">
        <v>12</v>
      </c>
      <c r="K968" s="46"/>
      <c r="L968" s="19">
        <f t="shared" si="94"/>
        <v>0</v>
      </c>
      <c r="M968" s="23">
        <f t="shared" si="96"/>
        <v>0</v>
      </c>
      <c r="N968" s="19">
        <f t="shared" si="97"/>
        <v>0</v>
      </c>
      <c r="O968" s="19">
        <f t="shared" si="98"/>
        <v>19.843999999999998</v>
      </c>
      <c r="P968" s="53"/>
    </row>
    <row r="969" spans="1:16" x14ac:dyDescent="0.25">
      <c r="A969" s="40">
        <v>15917</v>
      </c>
      <c r="B969" s="40" t="s">
        <v>23</v>
      </c>
      <c r="C969" s="16" t="s">
        <v>768</v>
      </c>
      <c r="D969" s="52" t="s">
        <v>1589</v>
      </c>
      <c r="E969" s="197">
        <v>16.399999999999999</v>
      </c>
      <c r="F969" s="17">
        <f t="shared" si="95"/>
        <v>0.64351579360408084</v>
      </c>
      <c r="G969" s="17">
        <f t="shared" si="99"/>
        <v>19.843999999999998</v>
      </c>
      <c r="H969" s="255">
        <v>0.21</v>
      </c>
      <c r="I969" s="46"/>
      <c r="J969" s="18">
        <v>12</v>
      </c>
      <c r="K969" s="46"/>
      <c r="L969" s="19">
        <f t="shared" si="94"/>
        <v>0</v>
      </c>
      <c r="M969" s="23">
        <f t="shared" si="96"/>
        <v>0</v>
      </c>
      <c r="N969" s="19">
        <f t="shared" si="97"/>
        <v>0</v>
      </c>
      <c r="O969" s="19">
        <f t="shared" si="98"/>
        <v>19.843999999999998</v>
      </c>
      <c r="P969" s="53"/>
    </row>
    <row r="970" spans="1:16" x14ac:dyDescent="0.25">
      <c r="A970" s="40">
        <v>15918</v>
      </c>
      <c r="B970" s="40" t="s">
        <v>23</v>
      </c>
      <c r="C970" s="16" t="s">
        <v>769</v>
      </c>
      <c r="D970" s="52" t="s">
        <v>1590</v>
      </c>
      <c r="E970" s="197">
        <v>16.399999999999999</v>
      </c>
      <c r="F970" s="17">
        <f t="shared" si="95"/>
        <v>0.64351579360408084</v>
      </c>
      <c r="G970" s="17">
        <f t="shared" si="99"/>
        <v>19.843999999999998</v>
      </c>
      <c r="H970" s="255">
        <v>0.21</v>
      </c>
      <c r="I970" s="46"/>
      <c r="J970" s="18">
        <v>12</v>
      </c>
      <c r="K970" s="46"/>
      <c r="L970" s="19">
        <f t="shared" si="94"/>
        <v>0</v>
      </c>
      <c r="M970" s="23">
        <f t="shared" si="96"/>
        <v>0</v>
      </c>
      <c r="N970" s="19">
        <f t="shared" si="97"/>
        <v>0</v>
      </c>
      <c r="O970" s="19">
        <f t="shared" si="98"/>
        <v>19.843999999999998</v>
      </c>
      <c r="P970" s="53"/>
    </row>
    <row r="971" spans="1:16" x14ac:dyDescent="0.25">
      <c r="A971" s="40">
        <v>15920</v>
      </c>
      <c r="B971" s="40" t="s">
        <v>23</v>
      </c>
      <c r="C971" s="16" t="s">
        <v>770</v>
      </c>
      <c r="D971" s="52" t="s">
        <v>1591</v>
      </c>
      <c r="E971" s="197">
        <v>16.399999999999999</v>
      </c>
      <c r="F971" s="17">
        <f t="shared" si="95"/>
        <v>0.64351579360408084</v>
      </c>
      <c r="G971" s="17">
        <f t="shared" si="99"/>
        <v>19.843999999999998</v>
      </c>
      <c r="H971" s="255">
        <v>0.21</v>
      </c>
      <c r="I971" s="46"/>
      <c r="J971" s="18">
        <v>12</v>
      </c>
      <c r="K971" s="46"/>
      <c r="L971" s="19">
        <f t="shared" si="94"/>
        <v>0</v>
      </c>
      <c r="M971" s="23">
        <f t="shared" si="96"/>
        <v>0</v>
      </c>
      <c r="N971" s="19">
        <f t="shared" si="97"/>
        <v>0</v>
      </c>
      <c r="O971" s="19">
        <f t="shared" si="98"/>
        <v>19.843999999999998</v>
      </c>
      <c r="P971" s="53"/>
    </row>
    <row r="972" spans="1:16" x14ac:dyDescent="0.25">
      <c r="A972" s="40">
        <v>15940</v>
      </c>
      <c r="B972" s="40" t="s">
        <v>23</v>
      </c>
      <c r="C972" s="16" t="s">
        <v>771</v>
      </c>
      <c r="D972" s="52" t="s">
        <v>1592</v>
      </c>
      <c r="E972" s="197">
        <v>19.8</v>
      </c>
      <c r="F972" s="17">
        <f t="shared" si="95"/>
        <v>0.77692760447321962</v>
      </c>
      <c r="G972" s="17">
        <f t="shared" si="99"/>
        <v>23.957999999999998</v>
      </c>
      <c r="H972" s="255">
        <v>0.21</v>
      </c>
      <c r="I972" s="46"/>
      <c r="J972" s="18">
        <v>12</v>
      </c>
      <c r="K972" s="46"/>
      <c r="L972" s="19">
        <f t="shared" si="94"/>
        <v>0</v>
      </c>
      <c r="M972" s="23">
        <f t="shared" si="96"/>
        <v>0</v>
      </c>
      <c r="N972" s="19">
        <f t="shared" si="97"/>
        <v>0</v>
      </c>
      <c r="O972" s="19">
        <f t="shared" si="98"/>
        <v>23.957999999999998</v>
      </c>
      <c r="P972" s="53"/>
    </row>
    <row r="973" spans="1:16" x14ac:dyDescent="0.25">
      <c r="A973" s="40">
        <v>16000</v>
      </c>
      <c r="B973" s="40" t="s">
        <v>23</v>
      </c>
      <c r="C973" s="16" t="s">
        <v>772</v>
      </c>
      <c r="D973" s="52" t="s">
        <v>1593</v>
      </c>
      <c r="E973" s="197">
        <v>46.6</v>
      </c>
      <c r="F973" s="17">
        <f t="shared" si="95"/>
        <v>1.8285265842652543</v>
      </c>
      <c r="G973" s="17">
        <f t="shared" si="99"/>
        <v>56.386000000000003</v>
      </c>
      <c r="H973" s="255">
        <v>0.21</v>
      </c>
      <c r="I973" s="46"/>
      <c r="J973" s="18">
        <v>6</v>
      </c>
      <c r="K973" s="46"/>
      <c r="L973" s="19">
        <f t="shared" si="94"/>
        <v>0</v>
      </c>
      <c r="M973" s="23">
        <f t="shared" si="96"/>
        <v>0</v>
      </c>
      <c r="N973" s="19">
        <f t="shared" si="97"/>
        <v>0</v>
      </c>
      <c r="O973" s="19">
        <f t="shared" si="98"/>
        <v>56.386000000000003</v>
      </c>
      <c r="P973" s="53"/>
    </row>
    <row r="974" spans="1:16" x14ac:dyDescent="0.25">
      <c r="A974" s="40">
        <v>16010</v>
      </c>
      <c r="B974" s="40" t="s">
        <v>23</v>
      </c>
      <c r="C974" s="16" t="s">
        <v>773</v>
      </c>
      <c r="D974" s="52" t="s">
        <v>1594</v>
      </c>
      <c r="E974" s="197">
        <v>58.6</v>
      </c>
      <c r="F974" s="17">
        <f t="shared" si="95"/>
        <v>2.2993917990975086</v>
      </c>
      <c r="G974" s="17">
        <f t="shared" si="99"/>
        <v>70.906000000000006</v>
      </c>
      <c r="H974" s="255">
        <v>0.21</v>
      </c>
      <c r="I974" s="46"/>
      <c r="J974" s="18">
        <v>6</v>
      </c>
      <c r="K974" s="46"/>
      <c r="L974" s="19">
        <f t="shared" si="94"/>
        <v>0</v>
      </c>
      <c r="M974" s="23">
        <f t="shared" si="96"/>
        <v>0</v>
      </c>
      <c r="N974" s="19">
        <f t="shared" si="97"/>
        <v>0</v>
      </c>
      <c r="O974" s="19">
        <f t="shared" si="98"/>
        <v>70.906000000000006</v>
      </c>
      <c r="P974" s="53"/>
    </row>
    <row r="975" spans="1:16" x14ac:dyDescent="0.25">
      <c r="A975" s="40">
        <v>16030</v>
      </c>
      <c r="B975" s="40" t="s">
        <v>23</v>
      </c>
      <c r="C975" s="16" t="s">
        <v>774</v>
      </c>
      <c r="D975" s="52" t="s">
        <v>1595</v>
      </c>
      <c r="E975" s="197">
        <v>24.2</v>
      </c>
      <c r="F975" s="17">
        <f t="shared" si="95"/>
        <v>0.94957818324504606</v>
      </c>
      <c r="G975" s="17">
        <f t="shared" si="99"/>
        <v>29.282</v>
      </c>
      <c r="H975" s="255">
        <v>0.21</v>
      </c>
      <c r="I975" s="46"/>
      <c r="J975" s="18">
        <v>12</v>
      </c>
      <c r="K975" s="46"/>
      <c r="L975" s="19">
        <f t="shared" si="94"/>
        <v>0</v>
      </c>
      <c r="M975" s="23">
        <f t="shared" si="96"/>
        <v>0</v>
      </c>
      <c r="N975" s="19">
        <f t="shared" si="97"/>
        <v>0</v>
      </c>
      <c r="O975" s="19">
        <f t="shared" si="98"/>
        <v>29.282</v>
      </c>
      <c r="P975" s="53"/>
    </row>
    <row r="976" spans="1:16" x14ac:dyDescent="0.25">
      <c r="A976" s="40">
        <v>16035</v>
      </c>
      <c r="B976" s="40" t="s">
        <v>23</v>
      </c>
      <c r="C976" s="16" t="s">
        <v>775</v>
      </c>
      <c r="D976" s="52" t="s">
        <v>1596</v>
      </c>
      <c r="E976" s="197">
        <v>47.1</v>
      </c>
      <c r="F976" s="17">
        <f t="shared" si="95"/>
        <v>1.8481459682165982</v>
      </c>
      <c r="G976" s="17">
        <f t="shared" si="99"/>
        <v>56.991</v>
      </c>
      <c r="H976" s="255">
        <v>0.21</v>
      </c>
      <c r="I976" s="46"/>
      <c r="J976" s="18">
        <v>6</v>
      </c>
      <c r="K976" s="46"/>
      <c r="L976" s="19">
        <f t="shared" si="94"/>
        <v>0</v>
      </c>
      <c r="M976" s="23">
        <f t="shared" si="96"/>
        <v>0</v>
      </c>
      <c r="N976" s="19">
        <f t="shared" si="97"/>
        <v>0</v>
      </c>
      <c r="O976" s="19">
        <f t="shared" si="98"/>
        <v>56.991</v>
      </c>
      <c r="P976" s="53"/>
    </row>
    <row r="977" spans="1:16" x14ac:dyDescent="0.25">
      <c r="A977" s="40">
        <v>16036</v>
      </c>
      <c r="B977" s="40" t="s">
        <v>23</v>
      </c>
      <c r="C977" s="16" t="s">
        <v>776</v>
      </c>
      <c r="D977" s="52" t="s">
        <v>1597</v>
      </c>
      <c r="E977" s="197">
        <v>22.8</v>
      </c>
      <c r="F977" s="17">
        <f t="shared" si="95"/>
        <v>0.89464390818128314</v>
      </c>
      <c r="G977" s="17">
        <f t="shared" si="99"/>
        <v>27.588000000000001</v>
      </c>
      <c r="H977" s="255">
        <v>0.21</v>
      </c>
      <c r="I977" s="46"/>
      <c r="J977" s="18">
        <v>12</v>
      </c>
      <c r="K977" s="46"/>
      <c r="L977" s="19">
        <f t="shared" si="94"/>
        <v>0</v>
      </c>
      <c r="M977" s="23">
        <f t="shared" si="96"/>
        <v>0</v>
      </c>
      <c r="N977" s="19">
        <f t="shared" si="97"/>
        <v>0</v>
      </c>
      <c r="O977" s="19">
        <f t="shared" si="98"/>
        <v>27.588000000000001</v>
      </c>
      <c r="P977" s="53"/>
    </row>
    <row r="978" spans="1:16" x14ac:dyDescent="0.25">
      <c r="A978" s="40">
        <v>16037</v>
      </c>
      <c r="B978" s="40" t="s">
        <v>23</v>
      </c>
      <c r="C978" s="16" t="s">
        <v>777</v>
      </c>
      <c r="D978" s="52" t="s">
        <v>1598</v>
      </c>
      <c r="E978" s="197">
        <v>46.3</v>
      </c>
      <c r="F978" s="17">
        <f t="shared" si="95"/>
        <v>1.8167549538944476</v>
      </c>
      <c r="G978" s="17">
        <f t="shared" si="99"/>
        <v>56.022999999999996</v>
      </c>
      <c r="H978" s="255">
        <v>0.21</v>
      </c>
      <c r="I978" s="46"/>
      <c r="J978" s="18">
        <v>6</v>
      </c>
      <c r="K978" s="46"/>
      <c r="L978" s="19">
        <f t="shared" si="94"/>
        <v>0</v>
      </c>
      <c r="M978" s="23">
        <f t="shared" si="96"/>
        <v>0</v>
      </c>
      <c r="N978" s="19">
        <f t="shared" si="97"/>
        <v>0</v>
      </c>
      <c r="O978" s="19">
        <f t="shared" si="98"/>
        <v>56.022999999999996</v>
      </c>
      <c r="P978" s="53"/>
    </row>
    <row r="979" spans="1:16" x14ac:dyDescent="0.25">
      <c r="A979" s="40">
        <v>16040</v>
      </c>
      <c r="B979" s="40" t="s">
        <v>23</v>
      </c>
      <c r="C979" s="16" t="s">
        <v>778</v>
      </c>
      <c r="D979" s="52" t="s">
        <v>1599</v>
      </c>
      <c r="E979" s="197">
        <v>51.2</v>
      </c>
      <c r="F979" s="17">
        <f t="shared" si="95"/>
        <v>2.0090249166176184</v>
      </c>
      <c r="G979" s="17">
        <f t="shared" si="99"/>
        <v>61.951999999999998</v>
      </c>
      <c r="H979" s="255">
        <v>0.21</v>
      </c>
      <c r="I979" s="46"/>
      <c r="J979" s="18">
        <v>6</v>
      </c>
      <c r="K979" s="46"/>
      <c r="L979" s="19">
        <f t="shared" si="94"/>
        <v>0</v>
      </c>
      <c r="M979" s="23">
        <f t="shared" si="96"/>
        <v>0</v>
      </c>
      <c r="N979" s="19">
        <f t="shared" si="97"/>
        <v>0</v>
      </c>
      <c r="O979" s="19">
        <f t="shared" si="98"/>
        <v>61.951999999999998</v>
      </c>
      <c r="P979" s="53"/>
    </row>
    <row r="980" spans="1:16" x14ac:dyDescent="0.25">
      <c r="A980" s="40">
        <v>16050</v>
      </c>
      <c r="B980" s="40" t="s">
        <v>23</v>
      </c>
      <c r="C980" s="16" t="s">
        <v>779</v>
      </c>
      <c r="D980" s="52" t="s">
        <v>1600</v>
      </c>
      <c r="E980" s="197">
        <v>29.1</v>
      </c>
      <c r="F980" s="17">
        <f t="shared" si="95"/>
        <v>1.1418481459682166</v>
      </c>
      <c r="G980" s="17">
        <f t="shared" si="99"/>
        <v>35.210999999999999</v>
      </c>
      <c r="H980" s="255">
        <v>0.21</v>
      </c>
      <c r="I980" s="46"/>
      <c r="J980" s="18">
        <v>1</v>
      </c>
      <c r="K980" s="46"/>
      <c r="L980" s="19">
        <f t="shared" si="94"/>
        <v>0</v>
      </c>
      <c r="M980" s="23">
        <f t="shared" si="96"/>
        <v>0</v>
      </c>
      <c r="N980" s="19">
        <f t="shared" si="97"/>
        <v>0</v>
      </c>
      <c r="O980" s="19">
        <f t="shared" si="98"/>
        <v>35.210999999999999</v>
      </c>
      <c r="P980" s="53"/>
    </row>
    <row r="981" spans="1:16" x14ac:dyDescent="0.25">
      <c r="A981" s="40">
        <v>16052</v>
      </c>
      <c r="B981" s="40" t="s">
        <v>23</v>
      </c>
      <c r="C981" s="16" t="s">
        <v>780</v>
      </c>
      <c r="D981" s="52" t="s">
        <v>1601</v>
      </c>
      <c r="E981" s="197">
        <v>25</v>
      </c>
      <c r="F981" s="17">
        <f t="shared" si="95"/>
        <v>0.98096919756719636</v>
      </c>
      <c r="G981" s="17">
        <f t="shared" si="99"/>
        <v>30.25</v>
      </c>
      <c r="H981" s="255">
        <v>0.21</v>
      </c>
      <c r="I981" s="46"/>
      <c r="J981" s="18">
        <v>1</v>
      </c>
      <c r="K981" s="46"/>
      <c r="L981" s="19">
        <f t="shared" si="94"/>
        <v>0</v>
      </c>
      <c r="M981" s="23">
        <f t="shared" si="96"/>
        <v>0</v>
      </c>
      <c r="N981" s="19">
        <f t="shared" si="97"/>
        <v>0</v>
      </c>
      <c r="O981" s="19">
        <f t="shared" si="98"/>
        <v>30.25</v>
      </c>
      <c r="P981" s="53"/>
    </row>
    <row r="982" spans="1:16" x14ac:dyDescent="0.25">
      <c r="A982" s="40">
        <v>16100</v>
      </c>
      <c r="B982" s="40" t="s">
        <v>15</v>
      </c>
      <c r="C982" s="16" t="s">
        <v>2144</v>
      </c>
      <c r="D982" s="52">
        <v>8594026771485</v>
      </c>
      <c r="E982" s="197">
        <v>27.7</v>
      </c>
      <c r="F982" s="17">
        <f t="shared" si="95"/>
        <v>1.0869138709044537</v>
      </c>
      <c r="G982" s="17">
        <f t="shared" si="99"/>
        <v>33.516999999999996</v>
      </c>
      <c r="H982" s="255">
        <v>0.21</v>
      </c>
      <c r="I982" s="46"/>
      <c r="J982" s="18">
        <v>12</v>
      </c>
      <c r="K982" s="46"/>
      <c r="L982" s="19">
        <f t="shared" si="94"/>
        <v>0</v>
      </c>
      <c r="M982" s="23">
        <f t="shared" si="96"/>
        <v>0</v>
      </c>
      <c r="N982" s="19">
        <f t="shared" si="97"/>
        <v>0</v>
      </c>
      <c r="O982" s="19">
        <f t="shared" si="98"/>
        <v>33.516999999999996</v>
      </c>
      <c r="P982" s="53"/>
    </row>
    <row r="983" spans="1:16" x14ac:dyDescent="0.25">
      <c r="A983" s="40">
        <v>16102</v>
      </c>
      <c r="B983" s="40" t="s">
        <v>15</v>
      </c>
      <c r="C983" s="16" t="s">
        <v>2145</v>
      </c>
      <c r="D983" s="52">
        <v>8594026771584</v>
      </c>
      <c r="E983" s="197">
        <v>27.7</v>
      </c>
      <c r="F983" s="17">
        <f t="shared" si="95"/>
        <v>1.0869138709044537</v>
      </c>
      <c r="G983" s="17">
        <f t="shared" si="99"/>
        <v>33.516999999999996</v>
      </c>
      <c r="H983" s="255">
        <v>0.21</v>
      </c>
      <c r="I983" s="46"/>
      <c r="J983" s="18">
        <v>12</v>
      </c>
      <c r="K983" s="46"/>
      <c r="L983" s="19">
        <f t="shared" si="94"/>
        <v>0</v>
      </c>
      <c r="M983" s="23">
        <f t="shared" si="96"/>
        <v>0</v>
      </c>
      <c r="N983" s="19">
        <f t="shared" si="97"/>
        <v>0</v>
      </c>
      <c r="O983" s="19">
        <f t="shared" si="98"/>
        <v>33.516999999999996</v>
      </c>
      <c r="P983" s="53"/>
    </row>
    <row r="984" spans="1:16" x14ac:dyDescent="0.25">
      <c r="A984" s="40">
        <v>16104</v>
      </c>
      <c r="B984" s="40" t="s">
        <v>15</v>
      </c>
      <c r="C984" s="16" t="s">
        <v>2146</v>
      </c>
      <c r="D984" s="52">
        <v>8594026771324</v>
      </c>
      <c r="E984" s="197">
        <v>27.7</v>
      </c>
      <c r="F984" s="17">
        <f t="shared" si="95"/>
        <v>1.0869138709044537</v>
      </c>
      <c r="G984" s="17">
        <f t="shared" si="99"/>
        <v>33.516999999999996</v>
      </c>
      <c r="H984" s="255">
        <v>0.21</v>
      </c>
      <c r="I984" s="46"/>
      <c r="J984" s="18">
        <v>12</v>
      </c>
      <c r="K984" s="46"/>
      <c r="L984" s="19">
        <f t="shared" si="94"/>
        <v>0</v>
      </c>
      <c r="M984" s="23">
        <f t="shared" si="96"/>
        <v>0</v>
      </c>
      <c r="N984" s="19">
        <f t="shared" si="97"/>
        <v>0</v>
      </c>
      <c r="O984" s="19">
        <f t="shared" si="98"/>
        <v>33.516999999999996</v>
      </c>
      <c r="P984" s="53"/>
    </row>
    <row r="985" spans="1:16" x14ac:dyDescent="0.25">
      <c r="A985" s="40">
        <v>16106</v>
      </c>
      <c r="B985" s="40" t="s">
        <v>15</v>
      </c>
      <c r="C985" s="16" t="s">
        <v>2147</v>
      </c>
      <c r="D985" s="52">
        <v>8594026770983</v>
      </c>
      <c r="E985" s="197">
        <v>27.7</v>
      </c>
      <c r="F985" s="17">
        <f t="shared" si="95"/>
        <v>1.0869138709044537</v>
      </c>
      <c r="G985" s="17">
        <f t="shared" si="99"/>
        <v>33.516999999999996</v>
      </c>
      <c r="H985" s="255">
        <v>0.21</v>
      </c>
      <c r="I985" s="46"/>
      <c r="J985" s="18">
        <v>12</v>
      </c>
      <c r="K985" s="46"/>
      <c r="L985" s="19">
        <f t="shared" si="94"/>
        <v>0</v>
      </c>
      <c r="M985" s="23">
        <f t="shared" si="96"/>
        <v>0</v>
      </c>
      <c r="N985" s="19">
        <f t="shared" si="97"/>
        <v>0</v>
      </c>
      <c r="O985" s="19">
        <f t="shared" si="98"/>
        <v>33.516999999999996</v>
      </c>
      <c r="P985" s="53"/>
    </row>
    <row r="986" spans="1:16" x14ac:dyDescent="0.25">
      <c r="A986" s="40">
        <v>16108</v>
      </c>
      <c r="B986" s="40" t="s">
        <v>15</v>
      </c>
      <c r="C986" s="16" t="s">
        <v>2148</v>
      </c>
      <c r="D986" s="52">
        <v>8594026771386</v>
      </c>
      <c r="E986" s="197">
        <v>27.7</v>
      </c>
      <c r="F986" s="17">
        <f t="shared" si="95"/>
        <v>1.0869138709044537</v>
      </c>
      <c r="G986" s="17">
        <f t="shared" si="99"/>
        <v>33.516999999999996</v>
      </c>
      <c r="H986" s="255">
        <v>0.21</v>
      </c>
      <c r="I986" s="46"/>
      <c r="J986" s="18">
        <v>12</v>
      </c>
      <c r="K986" s="46"/>
      <c r="L986" s="19">
        <f t="shared" si="94"/>
        <v>0</v>
      </c>
      <c r="M986" s="23">
        <f t="shared" si="96"/>
        <v>0</v>
      </c>
      <c r="N986" s="19">
        <f t="shared" si="97"/>
        <v>0</v>
      </c>
      <c r="O986" s="19">
        <f t="shared" si="98"/>
        <v>33.516999999999996</v>
      </c>
      <c r="P986" s="53"/>
    </row>
    <row r="987" spans="1:16" x14ac:dyDescent="0.25">
      <c r="A987" s="40">
        <v>16110</v>
      </c>
      <c r="B987" s="40" t="s">
        <v>15</v>
      </c>
      <c r="C987" s="16" t="s">
        <v>2150</v>
      </c>
      <c r="D987" s="52">
        <v>8594026774080</v>
      </c>
      <c r="E987" s="197">
        <v>27.7</v>
      </c>
      <c r="F987" s="17">
        <f t="shared" si="95"/>
        <v>1.0869138709044537</v>
      </c>
      <c r="G987" s="17">
        <f t="shared" si="99"/>
        <v>33.516999999999996</v>
      </c>
      <c r="H987" s="255">
        <v>0.21</v>
      </c>
      <c r="I987" s="46"/>
      <c r="J987" s="18">
        <v>12</v>
      </c>
      <c r="K987" s="46"/>
      <c r="L987" s="19">
        <f t="shared" si="94"/>
        <v>0</v>
      </c>
      <c r="M987" s="23">
        <f t="shared" si="96"/>
        <v>0</v>
      </c>
      <c r="N987" s="19">
        <f t="shared" si="97"/>
        <v>0</v>
      </c>
      <c r="O987" s="19">
        <f t="shared" si="98"/>
        <v>33.516999999999996</v>
      </c>
      <c r="P987" s="53"/>
    </row>
    <row r="988" spans="1:16" x14ac:dyDescent="0.25">
      <c r="A988" s="40">
        <v>16112</v>
      </c>
      <c r="B988" s="40" t="s">
        <v>15</v>
      </c>
      <c r="C988" s="16" t="s">
        <v>2149</v>
      </c>
      <c r="D988" s="52">
        <v>8594026771287</v>
      </c>
      <c r="E988" s="197">
        <v>27.7</v>
      </c>
      <c r="F988" s="17">
        <f t="shared" si="95"/>
        <v>1.0869138709044537</v>
      </c>
      <c r="G988" s="17">
        <f t="shared" si="99"/>
        <v>33.516999999999996</v>
      </c>
      <c r="H988" s="255">
        <v>0.21</v>
      </c>
      <c r="I988" s="46"/>
      <c r="J988" s="18">
        <v>12</v>
      </c>
      <c r="K988" s="46"/>
      <c r="L988" s="19">
        <f t="shared" si="94"/>
        <v>0</v>
      </c>
      <c r="M988" s="23">
        <f t="shared" si="96"/>
        <v>0</v>
      </c>
      <c r="N988" s="19">
        <f t="shared" si="97"/>
        <v>0</v>
      </c>
      <c r="O988" s="19">
        <f t="shared" si="98"/>
        <v>33.516999999999996</v>
      </c>
      <c r="P988" s="53"/>
    </row>
    <row r="989" spans="1:16" x14ac:dyDescent="0.25">
      <c r="A989" s="40">
        <v>16114</v>
      </c>
      <c r="B989" s="40" t="s">
        <v>15</v>
      </c>
      <c r="C989" s="16" t="s">
        <v>2151</v>
      </c>
      <c r="D989" s="52">
        <v>8594026774189</v>
      </c>
      <c r="E989" s="197">
        <v>27.7</v>
      </c>
      <c r="F989" s="17">
        <f t="shared" si="95"/>
        <v>1.0869138709044537</v>
      </c>
      <c r="G989" s="17">
        <f t="shared" si="99"/>
        <v>33.516999999999996</v>
      </c>
      <c r="H989" s="255">
        <v>0.21</v>
      </c>
      <c r="I989" s="46"/>
      <c r="J989" s="18">
        <v>12</v>
      </c>
      <c r="K989" s="46"/>
      <c r="L989" s="19">
        <f t="shared" si="94"/>
        <v>0</v>
      </c>
      <c r="M989" s="23">
        <f t="shared" si="96"/>
        <v>0</v>
      </c>
      <c r="N989" s="19">
        <f t="shared" si="97"/>
        <v>0</v>
      </c>
      <c r="O989" s="19">
        <f t="shared" si="98"/>
        <v>33.516999999999996</v>
      </c>
      <c r="P989" s="53"/>
    </row>
    <row r="990" spans="1:16" x14ac:dyDescent="0.25">
      <c r="A990" s="40">
        <v>16116</v>
      </c>
      <c r="B990" s="40" t="s">
        <v>15</v>
      </c>
      <c r="C990" s="16" t="s">
        <v>2152</v>
      </c>
      <c r="D990" s="52">
        <v>8594026771232</v>
      </c>
      <c r="E990" s="197">
        <v>24.2</v>
      </c>
      <c r="F990" s="17">
        <f t="shared" si="95"/>
        <v>0.94957818324504606</v>
      </c>
      <c r="G990" s="17">
        <f t="shared" si="99"/>
        <v>29.282</v>
      </c>
      <c r="H990" s="255">
        <v>0.21</v>
      </c>
      <c r="I990" s="46"/>
      <c r="J990" s="18">
        <v>12</v>
      </c>
      <c r="K990" s="46"/>
      <c r="L990" s="19">
        <f t="shared" si="94"/>
        <v>0</v>
      </c>
      <c r="M990" s="23">
        <f t="shared" si="96"/>
        <v>0</v>
      </c>
      <c r="N990" s="19">
        <f t="shared" si="97"/>
        <v>0</v>
      </c>
      <c r="O990" s="19">
        <f t="shared" si="98"/>
        <v>29.282</v>
      </c>
      <c r="P990" s="53"/>
    </row>
    <row r="991" spans="1:16" x14ac:dyDescent="0.25">
      <c r="A991" s="40">
        <v>16118</v>
      </c>
      <c r="B991" s="40" t="s">
        <v>15</v>
      </c>
      <c r="C991" s="16" t="s">
        <v>2153</v>
      </c>
      <c r="D991" s="52">
        <v>8594026771348</v>
      </c>
      <c r="E991" s="197">
        <v>24.2</v>
      </c>
      <c r="F991" s="17">
        <f t="shared" si="95"/>
        <v>0.94957818324504606</v>
      </c>
      <c r="G991" s="17">
        <f t="shared" si="99"/>
        <v>29.282</v>
      </c>
      <c r="H991" s="255">
        <v>0.21</v>
      </c>
      <c r="I991" s="46"/>
      <c r="J991" s="18">
        <v>12</v>
      </c>
      <c r="K991" s="46"/>
      <c r="L991" s="19">
        <f t="shared" si="94"/>
        <v>0</v>
      </c>
      <c r="M991" s="23">
        <f t="shared" si="96"/>
        <v>0</v>
      </c>
      <c r="N991" s="19">
        <f t="shared" si="97"/>
        <v>0</v>
      </c>
      <c r="O991" s="19">
        <f t="shared" si="98"/>
        <v>29.282</v>
      </c>
      <c r="P991" s="53"/>
    </row>
    <row r="992" spans="1:16" x14ac:dyDescent="0.25">
      <c r="A992" s="40">
        <v>16120</v>
      </c>
      <c r="B992" s="40" t="s">
        <v>15</v>
      </c>
      <c r="C992" s="16" t="s">
        <v>2154</v>
      </c>
      <c r="D992" s="52">
        <v>8594026771249</v>
      </c>
      <c r="E992" s="197">
        <v>24.2</v>
      </c>
      <c r="F992" s="17">
        <f t="shared" si="95"/>
        <v>0.94957818324504606</v>
      </c>
      <c r="G992" s="17">
        <f t="shared" si="99"/>
        <v>29.282</v>
      </c>
      <c r="H992" s="255">
        <v>0.21</v>
      </c>
      <c r="I992" s="46"/>
      <c r="J992" s="18">
        <v>12</v>
      </c>
      <c r="K992" s="46"/>
      <c r="L992" s="19">
        <f t="shared" si="94"/>
        <v>0</v>
      </c>
      <c r="M992" s="23">
        <f t="shared" si="96"/>
        <v>0</v>
      </c>
      <c r="N992" s="19">
        <f t="shared" si="97"/>
        <v>0</v>
      </c>
      <c r="O992" s="19">
        <f t="shared" si="98"/>
        <v>29.282</v>
      </c>
      <c r="P992" s="53"/>
    </row>
    <row r="993" spans="1:16" x14ac:dyDescent="0.25">
      <c r="A993" s="40">
        <v>16122</v>
      </c>
      <c r="B993" s="40" t="s">
        <v>15</v>
      </c>
      <c r="C993" s="16" t="s">
        <v>2155</v>
      </c>
      <c r="D993" s="52">
        <v>8594026771256</v>
      </c>
      <c r="E993" s="197">
        <v>24.2</v>
      </c>
      <c r="F993" s="17">
        <f t="shared" si="95"/>
        <v>0.94957818324504606</v>
      </c>
      <c r="G993" s="17">
        <f t="shared" si="99"/>
        <v>29.282</v>
      </c>
      <c r="H993" s="255">
        <v>0.21</v>
      </c>
      <c r="I993" s="46"/>
      <c r="J993" s="18">
        <v>12</v>
      </c>
      <c r="K993" s="46"/>
      <c r="L993" s="19">
        <f t="shared" ref="L993:L1047" si="100">PRODUCT(E993,SUM(I993,PRODUCT(ABS(K993),J993)))</f>
        <v>0</v>
      </c>
      <c r="M993" s="23">
        <f t="shared" si="96"/>
        <v>0</v>
      </c>
      <c r="N993" s="19">
        <f t="shared" si="97"/>
        <v>0</v>
      </c>
      <c r="O993" s="19">
        <f t="shared" si="98"/>
        <v>29.282</v>
      </c>
      <c r="P993" s="53"/>
    </row>
    <row r="994" spans="1:16" x14ac:dyDescent="0.25">
      <c r="A994" s="40">
        <v>16124</v>
      </c>
      <c r="B994" s="40" t="s">
        <v>15</v>
      </c>
      <c r="C994" s="16" t="s">
        <v>2156</v>
      </c>
      <c r="D994" s="52">
        <v>8594026771263</v>
      </c>
      <c r="E994" s="197">
        <v>24.2</v>
      </c>
      <c r="F994" s="17">
        <f t="shared" si="95"/>
        <v>0.94957818324504606</v>
      </c>
      <c r="G994" s="17">
        <f t="shared" si="99"/>
        <v>29.282</v>
      </c>
      <c r="H994" s="255">
        <v>0.21</v>
      </c>
      <c r="I994" s="46"/>
      <c r="J994" s="18">
        <v>12</v>
      </c>
      <c r="K994" s="46"/>
      <c r="L994" s="19">
        <f t="shared" si="100"/>
        <v>0</v>
      </c>
      <c r="M994" s="23">
        <f t="shared" si="96"/>
        <v>0</v>
      </c>
      <c r="N994" s="19">
        <f t="shared" si="97"/>
        <v>0</v>
      </c>
      <c r="O994" s="19">
        <f t="shared" si="98"/>
        <v>29.282</v>
      </c>
      <c r="P994" s="53"/>
    </row>
    <row r="995" spans="1:16" x14ac:dyDescent="0.25">
      <c r="A995" s="40">
        <v>16126</v>
      </c>
      <c r="B995" s="40" t="s">
        <v>15</v>
      </c>
      <c r="C995" s="16" t="s">
        <v>2157</v>
      </c>
      <c r="D995" s="52">
        <v>8594026771362</v>
      </c>
      <c r="E995" s="197">
        <v>24.2</v>
      </c>
      <c r="F995" s="17">
        <f t="shared" si="95"/>
        <v>0.94957818324504606</v>
      </c>
      <c r="G995" s="17">
        <f t="shared" si="99"/>
        <v>29.282</v>
      </c>
      <c r="H995" s="255">
        <v>0.21</v>
      </c>
      <c r="I995" s="46"/>
      <c r="J995" s="18">
        <v>12</v>
      </c>
      <c r="K995" s="46"/>
      <c r="L995" s="19">
        <f t="shared" si="100"/>
        <v>0</v>
      </c>
      <c r="M995" s="23">
        <f t="shared" si="96"/>
        <v>0</v>
      </c>
      <c r="N995" s="19">
        <f t="shared" si="97"/>
        <v>0</v>
      </c>
      <c r="O995" s="19">
        <f t="shared" si="98"/>
        <v>29.282</v>
      </c>
      <c r="P995" s="53"/>
    </row>
    <row r="996" spans="1:16" x14ac:dyDescent="0.25">
      <c r="A996" s="40">
        <v>16806</v>
      </c>
      <c r="B996" s="40" t="s">
        <v>15</v>
      </c>
      <c r="C996" s="16" t="s">
        <v>781</v>
      </c>
      <c r="D996" s="52">
        <v>8595685206479</v>
      </c>
      <c r="E996" s="197">
        <v>120.4</v>
      </c>
      <c r="F996" s="17">
        <f t="shared" si="95"/>
        <v>4.7243476554836183</v>
      </c>
      <c r="G996" s="17">
        <f t="shared" ref="G996:G1009" si="101">PRODUCT(E996,1.12)</f>
        <v>134.84800000000001</v>
      </c>
      <c r="H996" s="255">
        <v>0.12</v>
      </c>
      <c r="I996" s="46"/>
      <c r="J996" s="18">
        <v>1</v>
      </c>
      <c r="K996" s="46"/>
      <c r="L996" s="19">
        <f t="shared" si="100"/>
        <v>0</v>
      </c>
      <c r="M996" s="23">
        <f t="shared" si="96"/>
        <v>0</v>
      </c>
      <c r="N996" s="19">
        <f t="shared" si="97"/>
        <v>0</v>
      </c>
      <c r="O996" s="19">
        <f t="shared" si="98"/>
        <v>134.84800000000001</v>
      </c>
      <c r="P996" s="53" t="s">
        <v>2202</v>
      </c>
    </row>
    <row r="997" spans="1:16" x14ac:dyDescent="0.25">
      <c r="A997" s="40">
        <v>17000</v>
      </c>
      <c r="B997" s="40" t="s">
        <v>23</v>
      </c>
      <c r="C997" s="16" t="s">
        <v>782</v>
      </c>
      <c r="D997" s="52" t="s">
        <v>1602</v>
      </c>
      <c r="E997" s="197">
        <v>24.8</v>
      </c>
      <c r="F997" s="17">
        <f t="shared" si="95"/>
        <v>0.9731214439866589</v>
      </c>
      <c r="G997" s="17">
        <f t="shared" si="101"/>
        <v>27.776000000000003</v>
      </c>
      <c r="H997" s="255">
        <v>0.12</v>
      </c>
      <c r="I997" s="46"/>
      <c r="J997" s="18">
        <v>6</v>
      </c>
      <c r="K997" s="46"/>
      <c r="L997" s="19">
        <f t="shared" si="100"/>
        <v>0</v>
      </c>
      <c r="M997" s="23">
        <f t="shared" si="96"/>
        <v>0</v>
      </c>
      <c r="N997" s="19">
        <f t="shared" si="97"/>
        <v>0</v>
      </c>
      <c r="O997" s="19">
        <f t="shared" si="98"/>
        <v>27.776000000000003</v>
      </c>
      <c r="P997" s="53"/>
    </row>
    <row r="998" spans="1:16" x14ac:dyDescent="0.25">
      <c r="A998" s="40">
        <v>17006</v>
      </c>
      <c r="B998" s="40" t="s">
        <v>23</v>
      </c>
      <c r="C998" s="16" t="s">
        <v>783</v>
      </c>
      <c r="D998" s="52" t="s">
        <v>1603</v>
      </c>
      <c r="E998" s="197">
        <v>24.8</v>
      </c>
      <c r="F998" s="17">
        <f t="shared" si="95"/>
        <v>0.9731214439866589</v>
      </c>
      <c r="G998" s="17">
        <f t="shared" si="101"/>
        <v>27.776000000000003</v>
      </c>
      <c r="H998" s="255">
        <v>0.12</v>
      </c>
      <c r="I998" s="46"/>
      <c r="J998" s="18">
        <v>6</v>
      </c>
      <c r="K998" s="46"/>
      <c r="L998" s="19">
        <f t="shared" si="100"/>
        <v>0</v>
      </c>
      <c r="M998" s="23">
        <f t="shared" si="96"/>
        <v>0</v>
      </c>
      <c r="N998" s="19">
        <f t="shared" si="97"/>
        <v>0</v>
      </c>
      <c r="O998" s="19">
        <f t="shared" si="98"/>
        <v>27.776000000000003</v>
      </c>
      <c r="P998" s="53"/>
    </row>
    <row r="999" spans="1:16" x14ac:dyDescent="0.25">
      <c r="A999" s="40">
        <v>17010</v>
      </c>
      <c r="B999" s="40" t="s">
        <v>23</v>
      </c>
      <c r="C999" s="16" t="s">
        <v>784</v>
      </c>
      <c r="D999" s="52" t="s">
        <v>1604</v>
      </c>
      <c r="E999" s="197">
        <v>18.5</v>
      </c>
      <c r="F999" s="17">
        <f t="shared" si="95"/>
        <v>0.72591720619972533</v>
      </c>
      <c r="G999" s="17">
        <f t="shared" si="101"/>
        <v>20.720000000000002</v>
      </c>
      <c r="H999" s="255">
        <v>0.12</v>
      </c>
      <c r="I999" s="46"/>
      <c r="J999" s="18">
        <v>10</v>
      </c>
      <c r="K999" s="46"/>
      <c r="L999" s="19">
        <f t="shared" si="100"/>
        <v>0</v>
      </c>
      <c r="M999" s="23">
        <f t="shared" si="96"/>
        <v>0</v>
      </c>
      <c r="N999" s="19">
        <f t="shared" si="97"/>
        <v>0</v>
      </c>
      <c r="O999" s="19">
        <f t="shared" si="98"/>
        <v>20.720000000000002</v>
      </c>
      <c r="P999" s="53"/>
    </row>
    <row r="1000" spans="1:16" x14ac:dyDescent="0.25">
      <c r="A1000" s="40">
        <v>17012</v>
      </c>
      <c r="B1000" s="40" t="s">
        <v>23</v>
      </c>
      <c r="C1000" s="16" t="s">
        <v>785</v>
      </c>
      <c r="D1000" s="52" t="s">
        <v>1605</v>
      </c>
      <c r="E1000" s="197">
        <v>18.5</v>
      </c>
      <c r="F1000" s="17">
        <f t="shared" si="95"/>
        <v>0.72591720619972533</v>
      </c>
      <c r="G1000" s="17">
        <f t="shared" si="101"/>
        <v>20.720000000000002</v>
      </c>
      <c r="H1000" s="255">
        <v>0.12</v>
      </c>
      <c r="I1000" s="46"/>
      <c r="J1000" s="18">
        <v>12</v>
      </c>
      <c r="K1000" s="46"/>
      <c r="L1000" s="19">
        <f t="shared" si="100"/>
        <v>0</v>
      </c>
      <c r="M1000" s="23">
        <f t="shared" si="96"/>
        <v>0</v>
      </c>
      <c r="N1000" s="19">
        <f t="shared" si="97"/>
        <v>0</v>
      </c>
      <c r="O1000" s="19">
        <f t="shared" si="98"/>
        <v>20.720000000000002</v>
      </c>
      <c r="P1000" s="53"/>
    </row>
    <row r="1001" spans="1:16" x14ac:dyDescent="0.25">
      <c r="A1001" s="40">
        <v>17014</v>
      </c>
      <c r="B1001" s="40" t="s">
        <v>23</v>
      </c>
      <c r="C1001" s="16" t="s">
        <v>786</v>
      </c>
      <c r="D1001" s="52" t="s">
        <v>1606</v>
      </c>
      <c r="E1001" s="197">
        <v>18.5</v>
      </c>
      <c r="F1001" s="17">
        <f t="shared" si="95"/>
        <v>0.72591720619972533</v>
      </c>
      <c r="G1001" s="17">
        <f t="shared" si="101"/>
        <v>20.720000000000002</v>
      </c>
      <c r="H1001" s="255">
        <v>0.12</v>
      </c>
      <c r="I1001" s="46"/>
      <c r="J1001" s="18">
        <v>10</v>
      </c>
      <c r="K1001" s="46"/>
      <c r="L1001" s="19">
        <f t="shared" si="100"/>
        <v>0</v>
      </c>
      <c r="M1001" s="23">
        <f t="shared" si="96"/>
        <v>0</v>
      </c>
      <c r="N1001" s="19">
        <f t="shared" si="97"/>
        <v>0</v>
      </c>
      <c r="O1001" s="19">
        <f t="shared" si="98"/>
        <v>20.720000000000002</v>
      </c>
      <c r="P1001" s="53"/>
    </row>
    <row r="1002" spans="1:16" x14ac:dyDescent="0.25">
      <c r="A1002" s="40">
        <v>17016</v>
      </c>
      <c r="B1002" s="40" t="s">
        <v>23</v>
      </c>
      <c r="C1002" s="16" t="s">
        <v>787</v>
      </c>
      <c r="D1002" s="52" t="s">
        <v>1607</v>
      </c>
      <c r="E1002" s="197">
        <v>18.5</v>
      </c>
      <c r="F1002" s="17">
        <f t="shared" si="95"/>
        <v>0.72591720619972533</v>
      </c>
      <c r="G1002" s="17">
        <f t="shared" si="101"/>
        <v>20.720000000000002</v>
      </c>
      <c r="H1002" s="255">
        <v>0.12</v>
      </c>
      <c r="I1002" s="46"/>
      <c r="J1002" s="18">
        <v>10</v>
      </c>
      <c r="K1002" s="46"/>
      <c r="L1002" s="19">
        <f t="shared" si="100"/>
        <v>0</v>
      </c>
      <c r="M1002" s="23">
        <f t="shared" si="96"/>
        <v>0</v>
      </c>
      <c r="N1002" s="19">
        <f t="shared" si="97"/>
        <v>0</v>
      </c>
      <c r="O1002" s="19">
        <f t="shared" si="98"/>
        <v>20.720000000000002</v>
      </c>
      <c r="P1002" s="53"/>
    </row>
    <row r="1003" spans="1:16" x14ac:dyDescent="0.25">
      <c r="A1003" s="40">
        <v>17018</v>
      </c>
      <c r="B1003" s="40" t="s">
        <v>23</v>
      </c>
      <c r="C1003" s="16" t="s">
        <v>788</v>
      </c>
      <c r="D1003" s="52" t="s">
        <v>1608</v>
      </c>
      <c r="E1003" s="197">
        <v>18.5</v>
      </c>
      <c r="F1003" s="17">
        <f t="shared" si="95"/>
        <v>0.72591720619972533</v>
      </c>
      <c r="G1003" s="17">
        <f t="shared" si="101"/>
        <v>20.720000000000002</v>
      </c>
      <c r="H1003" s="255">
        <v>0.12</v>
      </c>
      <c r="I1003" s="46"/>
      <c r="J1003" s="18">
        <v>10</v>
      </c>
      <c r="K1003" s="46"/>
      <c r="L1003" s="19">
        <f t="shared" si="100"/>
        <v>0</v>
      </c>
      <c r="M1003" s="23">
        <f t="shared" si="96"/>
        <v>0</v>
      </c>
      <c r="N1003" s="19">
        <f t="shared" si="97"/>
        <v>0</v>
      </c>
      <c r="O1003" s="19">
        <f t="shared" si="98"/>
        <v>20.720000000000002</v>
      </c>
      <c r="P1003" s="53"/>
    </row>
    <row r="1004" spans="1:16" x14ac:dyDescent="0.25">
      <c r="A1004" s="40">
        <v>17024</v>
      </c>
      <c r="B1004" s="40" t="s">
        <v>23</v>
      </c>
      <c r="C1004" s="16" t="s">
        <v>789</v>
      </c>
      <c r="D1004" s="52" t="s">
        <v>1609</v>
      </c>
      <c r="E1004" s="197">
        <v>23.5</v>
      </c>
      <c r="F1004" s="17">
        <f t="shared" ref="F1004:F1012" si="102">E1004/$E$3</f>
        <v>0.9221110457131646</v>
      </c>
      <c r="G1004" s="17">
        <f t="shared" si="101"/>
        <v>26.320000000000004</v>
      </c>
      <c r="H1004" s="255">
        <v>0.12</v>
      </c>
      <c r="I1004" s="46"/>
      <c r="J1004" s="18">
        <v>6</v>
      </c>
      <c r="K1004" s="46"/>
      <c r="L1004" s="19">
        <f t="shared" si="100"/>
        <v>0</v>
      </c>
      <c r="M1004" s="23">
        <f t="shared" ref="M1004:M1012" si="103">L1004/$E$3</f>
        <v>0</v>
      </c>
      <c r="N1004" s="19">
        <f t="shared" ref="N1004:N1012" si="104">PRODUCT(G1004,SUM(I1004,PRODUCT(ABS(K1004),J1004)))</f>
        <v>0</v>
      </c>
      <c r="O1004" s="19">
        <f t="shared" ref="O1004:O1012" si="105">PRODUCT(G1004,(1+$P$6/100))</f>
        <v>26.320000000000004</v>
      </c>
      <c r="P1004" s="53"/>
    </row>
    <row r="1005" spans="1:16" x14ac:dyDescent="0.25">
      <c r="A1005" s="40">
        <v>17030</v>
      </c>
      <c r="B1005" s="40" t="s">
        <v>23</v>
      </c>
      <c r="C1005" s="16" t="s">
        <v>790</v>
      </c>
      <c r="D1005" s="52" t="s">
        <v>1610</v>
      </c>
      <c r="E1005" s="197">
        <v>27.6</v>
      </c>
      <c r="F1005" s="17">
        <f t="shared" si="102"/>
        <v>1.082989994114185</v>
      </c>
      <c r="G1005" s="17">
        <f t="shared" si="101"/>
        <v>30.912000000000006</v>
      </c>
      <c r="H1005" s="255">
        <v>0.12</v>
      </c>
      <c r="I1005" s="46"/>
      <c r="J1005" s="18">
        <v>6</v>
      </c>
      <c r="K1005" s="46"/>
      <c r="L1005" s="19">
        <f t="shared" si="100"/>
        <v>0</v>
      </c>
      <c r="M1005" s="23">
        <f t="shared" si="103"/>
        <v>0</v>
      </c>
      <c r="N1005" s="19">
        <f t="shared" si="104"/>
        <v>0</v>
      </c>
      <c r="O1005" s="19">
        <f t="shared" si="105"/>
        <v>30.912000000000006</v>
      </c>
      <c r="P1005" s="53"/>
    </row>
    <row r="1006" spans="1:16" x14ac:dyDescent="0.25">
      <c r="A1006" s="40">
        <v>17032</v>
      </c>
      <c r="B1006" s="40" t="s">
        <v>23</v>
      </c>
      <c r="C1006" s="16" t="s">
        <v>791</v>
      </c>
      <c r="D1006" s="52" t="s">
        <v>1611</v>
      </c>
      <c r="E1006" s="197">
        <v>27.6</v>
      </c>
      <c r="F1006" s="17">
        <f t="shared" si="102"/>
        <v>1.082989994114185</v>
      </c>
      <c r="G1006" s="17">
        <f t="shared" si="101"/>
        <v>30.912000000000006</v>
      </c>
      <c r="H1006" s="255">
        <v>0.12</v>
      </c>
      <c r="I1006" s="46"/>
      <c r="J1006" s="18">
        <v>6</v>
      </c>
      <c r="K1006" s="46"/>
      <c r="L1006" s="19">
        <f t="shared" si="100"/>
        <v>0</v>
      </c>
      <c r="M1006" s="23">
        <f t="shared" si="103"/>
        <v>0</v>
      </c>
      <c r="N1006" s="19">
        <f t="shared" si="104"/>
        <v>0</v>
      </c>
      <c r="O1006" s="19">
        <f t="shared" si="105"/>
        <v>30.912000000000006</v>
      </c>
      <c r="P1006" s="53"/>
    </row>
    <row r="1007" spans="1:16" x14ac:dyDescent="0.25">
      <c r="A1007" s="40">
        <v>17040</v>
      </c>
      <c r="B1007" s="40" t="s">
        <v>23</v>
      </c>
      <c r="C1007" s="16" t="s">
        <v>792</v>
      </c>
      <c r="D1007" s="52" t="s">
        <v>1612</v>
      </c>
      <c r="E1007" s="197">
        <v>20.9</v>
      </c>
      <c r="F1007" s="17">
        <f t="shared" si="102"/>
        <v>0.82009024916617612</v>
      </c>
      <c r="G1007" s="17">
        <f t="shared" si="101"/>
        <v>23.408000000000001</v>
      </c>
      <c r="H1007" s="255">
        <v>0.12</v>
      </c>
      <c r="I1007" s="46"/>
      <c r="J1007" s="18">
        <v>10</v>
      </c>
      <c r="K1007" s="46"/>
      <c r="L1007" s="19">
        <f t="shared" si="100"/>
        <v>0</v>
      </c>
      <c r="M1007" s="23">
        <f t="shared" si="103"/>
        <v>0</v>
      </c>
      <c r="N1007" s="19">
        <f t="shared" si="104"/>
        <v>0</v>
      </c>
      <c r="O1007" s="19">
        <f t="shared" si="105"/>
        <v>23.408000000000001</v>
      </c>
      <c r="P1007" s="53"/>
    </row>
    <row r="1008" spans="1:16" x14ac:dyDescent="0.25">
      <c r="A1008" s="40">
        <v>17042</v>
      </c>
      <c r="B1008" s="40" t="s">
        <v>23</v>
      </c>
      <c r="C1008" s="16" t="s">
        <v>793</v>
      </c>
      <c r="D1008" s="52" t="s">
        <v>1613</v>
      </c>
      <c r="E1008" s="197">
        <v>21.9</v>
      </c>
      <c r="F1008" s="17">
        <f t="shared" si="102"/>
        <v>0.859329017068864</v>
      </c>
      <c r="G1008" s="17">
        <f t="shared" si="101"/>
        <v>24.528000000000002</v>
      </c>
      <c r="H1008" s="255">
        <v>0.12</v>
      </c>
      <c r="I1008" s="46"/>
      <c r="J1008" s="18">
        <v>10</v>
      </c>
      <c r="K1008" s="46"/>
      <c r="L1008" s="19">
        <f t="shared" si="100"/>
        <v>0</v>
      </c>
      <c r="M1008" s="23">
        <f t="shared" si="103"/>
        <v>0</v>
      </c>
      <c r="N1008" s="19">
        <f t="shared" si="104"/>
        <v>0</v>
      </c>
      <c r="O1008" s="19">
        <f t="shared" si="105"/>
        <v>24.528000000000002</v>
      </c>
      <c r="P1008" s="53"/>
    </row>
    <row r="1009" spans="1:16" x14ac:dyDescent="0.25">
      <c r="A1009" s="40">
        <v>17044</v>
      </c>
      <c r="B1009" s="40" t="s">
        <v>23</v>
      </c>
      <c r="C1009" s="16" t="s">
        <v>794</v>
      </c>
      <c r="D1009" s="52" t="s">
        <v>1614</v>
      </c>
      <c r="E1009" s="197">
        <v>21.9</v>
      </c>
      <c r="F1009" s="17">
        <f t="shared" si="102"/>
        <v>0.859329017068864</v>
      </c>
      <c r="G1009" s="17">
        <f t="shared" si="101"/>
        <v>24.528000000000002</v>
      </c>
      <c r="H1009" s="255">
        <v>0.12</v>
      </c>
      <c r="I1009" s="46"/>
      <c r="J1009" s="18">
        <v>10</v>
      </c>
      <c r="K1009" s="46"/>
      <c r="L1009" s="19">
        <f t="shared" si="100"/>
        <v>0</v>
      </c>
      <c r="M1009" s="23">
        <f t="shared" si="103"/>
        <v>0</v>
      </c>
      <c r="N1009" s="19">
        <f t="shared" si="104"/>
        <v>0</v>
      </c>
      <c r="O1009" s="19">
        <f t="shared" si="105"/>
        <v>24.528000000000002</v>
      </c>
      <c r="P1009" s="53"/>
    </row>
    <row r="1010" spans="1:16" x14ac:dyDescent="0.25">
      <c r="A1010" s="40">
        <v>17100</v>
      </c>
      <c r="B1010" s="40" t="s">
        <v>15</v>
      </c>
      <c r="C1010" s="16" t="s">
        <v>795</v>
      </c>
      <c r="D1010" s="52" t="s">
        <v>1615</v>
      </c>
      <c r="E1010" s="197">
        <v>22.15</v>
      </c>
      <c r="F1010" s="17">
        <f t="shared" si="102"/>
        <v>0.86913870904453594</v>
      </c>
      <c r="G1010" s="17">
        <f t="shared" ref="G1010:G1021" si="106">PRODUCT(E1010,1.21)</f>
        <v>26.801499999999997</v>
      </c>
      <c r="H1010" s="255">
        <v>0.21</v>
      </c>
      <c r="I1010" s="46"/>
      <c r="J1010" s="18">
        <v>12</v>
      </c>
      <c r="K1010" s="46"/>
      <c r="L1010" s="19">
        <f t="shared" si="100"/>
        <v>0</v>
      </c>
      <c r="M1010" s="23">
        <f t="shared" si="103"/>
        <v>0</v>
      </c>
      <c r="N1010" s="19">
        <f t="shared" si="104"/>
        <v>0</v>
      </c>
      <c r="O1010" s="19">
        <f t="shared" si="105"/>
        <v>26.801499999999997</v>
      </c>
      <c r="P1010" s="53"/>
    </row>
    <row r="1011" spans="1:16" x14ac:dyDescent="0.25">
      <c r="A1011" s="40">
        <v>17102</v>
      </c>
      <c r="B1011" s="40" t="s">
        <v>15</v>
      </c>
      <c r="C1011" s="16" t="s">
        <v>2115</v>
      </c>
      <c r="D1011" s="52">
        <v>8592809000104</v>
      </c>
      <c r="E1011" s="197">
        <v>22.15</v>
      </c>
      <c r="F1011" s="17">
        <f t="shared" si="102"/>
        <v>0.86913870904453594</v>
      </c>
      <c r="G1011" s="17">
        <f t="shared" si="106"/>
        <v>26.801499999999997</v>
      </c>
      <c r="H1011" s="255">
        <v>0.21</v>
      </c>
      <c r="I1011" s="46"/>
      <c r="J1011" s="18">
        <v>12</v>
      </c>
      <c r="K1011" s="46"/>
      <c r="L1011" s="19">
        <f t="shared" si="100"/>
        <v>0</v>
      </c>
      <c r="M1011" s="23">
        <f t="shared" si="103"/>
        <v>0</v>
      </c>
      <c r="N1011" s="19">
        <f t="shared" si="104"/>
        <v>0</v>
      </c>
      <c r="O1011" s="19">
        <f t="shared" si="105"/>
        <v>26.801499999999997</v>
      </c>
      <c r="P1011" s="53"/>
    </row>
    <row r="1012" spans="1:16" x14ac:dyDescent="0.25">
      <c r="A1012" s="40">
        <v>17104</v>
      </c>
      <c r="B1012" s="40" t="s">
        <v>15</v>
      </c>
      <c r="C1012" s="16" t="s">
        <v>2116</v>
      </c>
      <c r="D1012" s="52">
        <v>8592809000159</v>
      </c>
      <c r="E1012" s="197">
        <v>22.15</v>
      </c>
      <c r="F1012" s="17">
        <f t="shared" si="102"/>
        <v>0.86913870904453594</v>
      </c>
      <c r="G1012" s="17">
        <f t="shared" si="106"/>
        <v>26.801499999999997</v>
      </c>
      <c r="H1012" s="255">
        <v>0.21</v>
      </c>
      <c r="I1012" s="46"/>
      <c r="J1012" s="18">
        <v>12</v>
      </c>
      <c r="K1012" s="46"/>
      <c r="L1012" s="19">
        <f t="shared" si="100"/>
        <v>0</v>
      </c>
      <c r="M1012" s="23">
        <f t="shared" si="103"/>
        <v>0</v>
      </c>
      <c r="N1012" s="19">
        <f t="shared" si="104"/>
        <v>0</v>
      </c>
      <c r="O1012" s="19">
        <f t="shared" si="105"/>
        <v>26.801499999999997</v>
      </c>
      <c r="P1012" s="53"/>
    </row>
    <row r="1013" spans="1:16" x14ac:dyDescent="0.25">
      <c r="A1013" s="40">
        <v>17106</v>
      </c>
      <c r="B1013" s="40" t="s">
        <v>15</v>
      </c>
      <c r="C1013" s="16" t="s">
        <v>796</v>
      </c>
      <c r="D1013" s="52" t="s">
        <v>1616</v>
      </c>
      <c r="E1013" s="197">
        <v>22.15</v>
      </c>
      <c r="F1013" s="17">
        <f t="shared" ref="F1013:F1148" si="107">E1013/$E$3</f>
        <v>0.86913870904453594</v>
      </c>
      <c r="G1013" s="17">
        <f t="shared" si="106"/>
        <v>26.801499999999997</v>
      </c>
      <c r="H1013" s="255">
        <v>0.21</v>
      </c>
      <c r="I1013" s="46"/>
      <c r="J1013" s="18">
        <v>12</v>
      </c>
      <c r="K1013" s="46"/>
      <c r="L1013" s="19">
        <f t="shared" si="100"/>
        <v>0</v>
      </c>
      <c r="M1013" s="23">
        <f t="shared" ref="M1013:M1148" si="108">L1013/$E$3</f>
        <v>0</v>
      </c>
      <c r="N1013" s="19">
        <f t="shared" ref="N1013:N1148" si="109">PRODUCT(G1013,SUM(I1013,PRODUCT(ABS(K1013),J1013)))</f>
        <v>0</v>
      </c>
      <c r="O1013" s="19">
        <f t="shared" ref="O1013:O1148" si="110">PRODUCT(G1013,(1+$P$6/100))</f>
        <v>26.801499999999997</v>
      </c>
      <c r="P1013" s="53"/>
    </row>
    <row r="1014" spans="1:16" x14ac:dyDescent="0.25">
      <c r="A1014" s="40">
        <v>17108</v>
      </c>
      <c r="B1014" s="40" t="s">
        <v>15</v>
      </c>
      <c r="C1014" s="16" t="s">
        <v>2117</v>
      </c>
      <c r="D1014" s="52">
        <v>8592809000456</v>
      </c>
      <c r="E1014" s="197">
        <v>22.15</v>
      </c>
      <c r="F1014" s="17">
        <f t="shared" si="107"/>
        <v>0.86913870904453594</v>
      </c>
      <c r="G1014" s="17">
        <f t="shared" si="106"/>
        <v>26.801499999999997</v>
      </c>
      <c r="H1014" s="255">
        <v>0.21</v>
      </c>
      <c r="I1014" s="46"/>
      <c r="J1014" s="18">
        <v>12</v>
      </c>
      <c r="K1014" s="46"/>
      <c r="L1014" s="19">
        <f t="shared" si="100"/>
        <v>0</v>
      </c>
      <c r="M1014" s="23">
        <f t="shared" si="108"/>
        <v>0</v>
      </c>
      <c r="N1014" s="19">
        <f t="shared" si="109"/>
        <v>0</v>
      </c>
      <c r="O1014" s="19">
        <f t="shared" si="110"/>
        <v>26.801499999999997</v>
      </c>
      <c r="P1014" s="53"/>
    </row>
    <row r="1015" spans="1:16" x14ac:dyDescent="0.25">
      <c r="A1015" s="40">
        <v>17110</v>
      </c>
      <c r="B1015" s="40" t="s">
        <v>15</v>
      </c>
      <c r="C1015" s="16" t="s">
        <v>2118</v>
      </c>
      <c r="D1015" s="52">
        <v>8592809000555</v>
      </c>
      <c r="E1015" s="197">
        <v>22.15</v>
      </c>
      <c r="F1015" s="17">
        <f t="shared" si="107"/>
        <v>0.86913870904453594</v>
      </c>
      <c r="G1015" s="17">
        <f t="shared" si="106"/>
        <v>26.801499999999997</v>
      </c>
      <c r="H1015" s="255">
        <v>0.21</v>
      </c>
      <c r="I1015" s="46"/>
      <c r="J1015" s="18">
        <v>12</v>
      </c>
      <c r="K1015" s="46"/>
      <c r="L1015" s="19">
        <f t="shared" si="100"/>
        <v>0</v>
      </c>
      <c r="M1015" s="23">
        <f t="shared" si="108"/>
        <v>0</v>
      </c>
      <c r="N1015" s="19">
        <f t="shared" si="109"/>
        <v>0</v>
      </c>
      <c r="O1015" s="19">
        <f t="shared" si="110"/>
        <v>26.801499999999997</v>
      </c>
      <c r="P1015" s="53"/>
    </row>
    <row r="1016" spans="1:16" x14ac:dyDescent="0.25">
      <c r="A1016" s="40">
        <v>17112</v>
      </c>
      <c r="B1016" s="40" t="s">
        <v>15</v>
      </c>
      <c r="C1016" s="16" t="s">
        <v>797</v>
      </c>
      <c r="D1016" s="52" t="s">
        <v>1617</v>
      </c>
      <c r="E1016" s="197">
        <v>26.89</v>
      </c>
      <c r="F1016" s="17">
        <f t="shared" si="107"/>
        <v>1.0551304689032766</v>
      </c>
      <c r="G1016" s="17">
        <f t="shared" si="106"/>
        <v>32.536900000000003</v>
      </c>
      <c r="H1016" s="255">
        <v>0.21</v>
      </c>
      <c r="I1016" s="46"/>
      <c r="J1016" s="18">
        <v>12</v>
      </c>
      <c r="K1016" s="46"/>
      <c r="L1016" s="19">
        <f t="shared" si="100"/>
        <v>0</v>
      </c>
      <c r="M1016" s="23">
        <f t="shared" si="108"/>
        <v>0</v>
      </c>
      <c r="N1016" s="19">
        <f t="shared" si="109"/>
        <v>0</v>
      </c>
      <c r="O1016" s="19">
        <f t="shared" si="110"/>
        <v>32.536900000000003</v>
      </c>
      <c r="P1016" s="53"/>
    </row>
    <row r="1017" spans="1:16" x14ac:dyDescent="0.25">
      <c r="A1017" s="40">
        <v>17114</v>
      </c>
      <c r="B1017" s="40" t="s">
        <v>15</v>
      </c>
      <c r="C1017" s="16" t="s">
        <v>798</v>
      </c>
      <c r="D1017" s="52" t="s">
        <v>1618</v>
      </c>
      <c r="E1017" s="197">
        <v>26.89</v>
      </c>
      <c r="F1017" s="17">
        <f t="shared" si="107"/>
        <v>1.0551304689032766</v>
      </c>
      <c r="G1017" s="17">
        <f t="shared" si="106"/>
        <v>32.536900000000003</v>
      </c>
      <c r="H1017" s="255">
        <v>0.21</v>
      </c>
      <c r="I1017" s="46"/>
      <c r="J1017" s="18">
        <v>12</v>
      </c>
      <c r="K1017" s="46"/>
      <c r="L1017" s="19">
        <f t="shared" si="100"/>
        <v>0</v>
      </c>
      <c r="M1017" s="23">
        <f t="shared" si="108"/>
        <v>0</v>
      </c>
      <c r="N1017" s="19">
        <f t="shared" si="109"/>
        <v>0</v>
      </c>
      <c r="O1017" s="19">
        <f t="shared" si="110"/>
        <v>32.536900000000003</v>
      </c>
      <c r="P1017" s="53"/>
    </row>
    <row r="1018" spans="1:16" x14ac:dyDescent="0.25">
      <c r="A1018" s="40">
        <v>17116</v>
      </c>
      <c r="B1018" s="40" t="s">
        <v>15</v>
      </c>
      <c r="C1018" s="16" t="s">
        <v>799</v>
      </c>
      <c r="D1018" s="52" t="s">
        <v>1619</v>
      </c>
      <c r="E1018" s="197">
        <v>26.89</v>
      </c>
      <c r="F1018" s="17">
        <f t="shared" si="107"/>
        <v>1.0551304689032766</v>
      </c>
      <c r="G1018" s="17">
        <f t="shared" si="106"/>
        <v>32.536900000000003</v>
      </c>
      <c r="H1018" s="255">
        <v>0.21</v>
      </c>
      <c r="I1018" s="46"/>
      <c r="J1018" s="18">
        <v>12</v>
      </c>
      <c r="K1018" s="46"/>
      <c r="L1018" s="19">
        <f t="shared" si="100"/>
        <v>0</v>
      </c>
      <c r="M1018" s="23">
        <f t="shared" si="108"/>
        <v>0</v>
      </c>
      <c r="N1018" s="19">
        <f t="shared" si="109"/>
        <v>0</v>
      </c>
      <c r="O1018" s="19">
        <f t="shared" si="110"/>
        <v>32.536900000000003</v>
      </c>
      <c r="P1018" s="53"/>
    </row>
    <row r="1019" spans="1:16" x14ac:dyDescent="0.25">
      <c r="A1019" s="40">
        <v>17118</v>
      </c>
      <c r="B1019" s="40" t="s">
        <v>15</v>
      </c>
      <c r="C1019" s="16" t="s">
        <v>2027</v>
      </c>
      <c r="D1019" s="52">
        <v>8592809002290</v>
      </c>
      <c r="E1019" s="197">
        <v>26.89</v>
      </c>
      <c r="F1019" s="17">
        <f t="shared" si="107"/>
        <v>1.0551304689032766</v>
      </c>
      <c r="G1019" s="17">
        <f t="shared" si="106"/>
        <v>32.536900000000003</v>
      </c>
      <c r="H1019" s="255">
        <v>0.21</v>
      </c>
      <c r="I1019" s="46"/>
      <c r="J1019" s="18">
        <v>12</v>
      </c>
      <c r="K1019" s="46"/>
      <c r="L1019" s="19">
        <f t="shared" si="100"/>
        <v>0</v>
      </c>
      <c r="M1019" s="23">
        <f t="shared" si="108"/>
        <v>0</v>
      </c>
      <c r="N1019" s="19">
        <f t="shared" si="109"/>
        <v>0</v>
      </c>
      <c r="O1019" s="19">
        <f t="shared" si="110"/>
        <v>32.536900000000003</v>
      </c>
    </row>
    <row r="1020" spans="1:16" x14ac:dyDescent="0.25">
      <c r="A1020" s="40">
        <v>17120</v>
      </c>
      <c r="B1020" s="40" t="s">
        <v>15</v>
      </c>
      <c r="C1020" s="16" t="s">
        <v>2028</v>
      </c>
      <c r="D1020" s="52">
        <v>8592809003389</v>
      </c>
      <c r="E1020" s="197">
        <v>26.89</v>
      </c>
      <c r="F1020" s="17">
        <f t="shared" si="107"/>
        <v>1.0551304689032766</v>
      </c>
      <c r="G1020" s="17">
        <f t="shared" si="106"/>
        <v>32.536900000000003</v>
      </c>
      <c r="H1020" s="255">
        <v>0.21</v>
      </c>
      <c r="I1020" s="46"/>
      <c r="J1020" s="18">
        <v>12</v>
      </c>
      <c r="K1020" s="46"/>
      <c r="L1020" s="19">
        <f t="shared" si="100"/>
        <v>0</v>
      </c>
      <c r="M1020" s="23">
        <f t="shared" si="108"/>
        <v>0</v>
      </c>
      <c r="N1020" s="19">
        <f t="shared" si="109"/>
        <v>0</v>
      </c>
      <c r="O1020" s="19">
        <f t="shared" si="110"/>
        <v>32.536900000000003</v>
      </c>
      <c r="P1020" s="53"/>
    </row>
    <row r="1021" spans="1:16" x14ac:dyDescent="0.25">
      <c r="A1021" s="40">
        <v>17122</v>
      </c>
      <c r="B1021" s="40" t="s">
        <v>15</v>
      </c>
      <c r="C1021" s="16" t="s">
        <v>2026</v>
      </c>
      <c r="D1021" s="52">
        <v>8592809003365</v>
      </c>
      <c r="E1021" s="197">
        <v>26.89</v>
      </c>
      <c r="F1021" s="17">
        <f t="shared" si="107"/>
        <v>1.0551304689032766</v>
      </c>
      <c r="G1021" s="17">
        <f t="shared" si="106"/>
        <v>32.536900000000003</v>
      </c>
      <c r="H1021" s="255">
        <v>0.21</v>
      </c>
      <c r="I1021" s="46"/>
      <c r="J1021" s="18">
        <v>12</v>
      </c>
      <c r="K1021" s="46"/>
      <c r="L1021" s="19">
        <f t="shared" si="100"/>
        <v>0</v>
      </c>
      <c r="M1021" s="23">
        <f t="shared" si="108"/>
        <v>0</v>
      </c>
      <c r="N1021" s="19">
        <f t="shared" si="109"/>
        <v>0</v>
      </c>
      <c r="O1021" s="19">
        <f t="shared" si="110"/>
        <v>32.536900000000003</v>
      </c>
      <c r="P1021" s="53"/>
    </row>
    <row r="1022" spans="1:16" x14ac:dyDescent="0.25">
      <c r="A1022" s="40">
        <v>17132</v>
      </c>
      <c r="B1022" s="40" t="s">
        <v>15</v>
      </c>
      <c r="C1022" s="16" t="s">
        <v>2119</v>
      </c>
      <c r="D1022" s="52">
        <v>8592809001637</v>
      </c>
      <c r="E1022" s="197">
        <v>20.56</v>
      </c>
      <c r="F1022" s="17">
        <f t="shared" si="107"/>
        <v>0.80674906807926228</v>
      </c>
      <c r="G1022" s="17">
        <f t="shared" ref="G1022:G1048" si="111">PRODUCT(E1022,1.12)</f>
        <v>23.027200000000001</v>
      </c>
      <c r="H1022" s="255">
        <v>0.12</v>
      </c>
      <c r="I1022" s="46"/>
      <c r="J1022" s="18">
        <v>12</v>
      </c>
      <c r="K1022" s="46"/>
      <c r="L1022" s="19">
        <f t="shared" si="100"/>
        <v>0</v>
      </c>
      <c r="M1022" s="23">
        <f t="shared" si="108"/>
        <v>0</v>
      </c>
      <c r="N1022" s="19">
        <f t="shared" si="109"/>
        <v>0</v>
      </c>
      <c r="O1022" s="19">
        <f t="shared" si="110"/>
        <v>23.027200000000001</v>
      </c>
      <c r="P1022" s="53"/>
    </row>
    <row r="1023" spans="1:16" x14ac:dyDescent="0.25">
      <c r="A1023" s="40">
        <v>17134</v>
      </c>
      <c r="B1023" s="40" t="s">
        <v>15</v>
      </c>
      <c r="C1023" s="16" t="s">
        <v>2120</v>
      </c>
      <c r="D1023" s="52">
        <v>8592809001767</v>
      </c>
      <c r="E1023" s="197">
        <v>20.56</v>
      </c>
      <c r="F1023" s="17">
        <f t="shared" si="107"/>
        <v>0.80674906807926228</v>
      </c>
      <c r="G1023" s="17">
        <f t="shared" si="111"/>
        <v>23.027200000000001</v>
      </c>
      <c r="H1023" s="255">
        <v>0.12</v>
      </c>
      <c r="I1023" s="46"/>
      <c r="J1023" s="18">
        <v>12</v>
      </c>
      <c r="K1023" s="46"/>
      <c r="L1023" s="19">
        <f t="shared" si="100"/>
        <v>0</v>
      </c>
      <c r="M1023" s="23">
        <f t="shared" si="108"/>
        <v>0</v>
      </c>
      <c r="N1023" s="19">
        <f t="shared" si="109"/>
        <v>0</v>
      </c>
      <c r="O1023" s="19">
        <f t="shared" si="110"/>
        <v>23.027200000000001</v>
      </c>
      <c r="P1023" s="53"/>
    </row>
    <row r="1024" spans="1:16" x14ac:dyDescent="0.25">
      <c r="A1024" s="40">
        <v>17136</v>
      </c>
      <c r="B1024" s="40" t="s">
        <v>15</v>
      </c>
      <c r="C1024" s="16" t="s">
        <v>800</v>
      </c>
      <c r="D1024" s="52" t="s">
        <v>1620</v>
      </c>
      <c r="E1024" s="197">
        <v>20.56</v>
      </c>
      <c r="F1024" s="17">
        <f t="shared" si="107"/>
        <v>0.80674906807926228</v>
      </c>
      <c r="G1024" s="17">
        <f t="shared" si="111"/>
        <v>23.027200000000001</v>
      </c>
      <c r="H1024" s="255">
        <v>0.12</v>
      </c>
      <c r="I1024" s="46"/>
      <c r="J1024" s="18">
        <v>12</v>
      </c>
      <c r="K1024" s="46"/>
      <c r="L1024" s="19">
        <f t="shared" si="100"/>
        <v>0</v>
      </c>
      <c r="M1024" s="23">
        <f t="shared" si="108"/>
        <v>0</v>
      </c>
      <c r="N1024" s="19">
        <f t="shared" si="109"/>
        <v>0</v>
      </c>
      <c r="O1024" s="19">
        <f t="shared" si="110"/>
        <v>23.027200000000001</v>
      </c>
      <c r="P1024" s="53"/>
    </row>
    <row r="1025" spans="1:16" x14ac:dyDescent="0.25">
      <c r="A1025" s="40">
        <v>17138</v>
      </c>
      <c r="B1025" s="40" t="s">
        <v>15</v>
      </c>
      <c r="C1025" s="16" t="s">
        <v>801</v>
      </c>
      <c r="D1025" s="52" t="s">
        <v>1621</v>
      </c>
      <c r="E1025" s="197">
        <v>20.56</v>
      </c>
      <c r="F1025" s="17">
        <f t="shared" si="107"/>
        <v>0.80674906807926228</v>
      </c>
      <c r="G1025" s="17">
        <f t="shared" si="111"/>
        <v>23.027200000000001</v>
      </c>
      <c r="H1025" s="255">
        <v>0.12</v>
      </c>
      <c r="I1025" s="46"/>
      <c r="J1025" s="18">
        <v>12</v>
      </c>
      <c r="K1025" s="46"/>
      <c r="L1025" s="19">
        <f t="shared" si="100"/>
        <v>0</v>
      </c>
      <c r="M1025" s="23">
        <f t="shared" si="108"/>
        <v>0</v>
      </c>
      <c r="N1025" s="19">
        <f t="shared" si="109"/>
        <v>0</v>
      </c>
      <c r="O1025" s="19">
        <f t="shared" si="110"/>
        <v>23.027200000000001</v>
      </c>
      <c r="P1025" s="53"/>
    </row>
    <row r="1026" spans="1:16" x14ac:dyDescent="0.25">
      <c r="A1026" s="40">
        <v>17140</v>
      </c>
      <c r="B1026" s="40" t="s">
        <v>15</v>
      </c>
      <c r="C1026" s="16" t="s">
        <v>802</v>
      </c>
      <c r="D1026" s="52" t="s">
        <v>1622</v>
      </c>
      <c r="E1026" s="197">
        <v>20.56</v>
      </c>
      <c r="F1026" s="17">
        <f t="shared" si="107"/>
        <v>0.80674906807926228</v>
      </c>
      <c r="G1026" s="17">
        <f t="shared" si="111"/>
        <v>23.027200000000001</v>
      </c>
      <c r="H1026" s="255">
        <v>0.12</v>
      </c>
      <c r="I1026" s="46"/>
      <c r="J1026" s="18">
        <v>12</v>
      </c>
      <c r="K1026" s="46"/>
      <c r="L1026" s="19">
        <f t="shared" si="100"/>
        <v>0</v>
      </c>
      <c r="M1026" s="23">
        <f t="shared" si="108"/>
        <v>0</v>
      </c>
      <c r="N1026" s="19">
        <f t="shared" si="109"/>
        <v>0</v>
      </c>
      <c r="O1026" s="19">
        <f t="shared" si="110"/>
        <v>23.027200000000001</v>
      </c>
      <c r="P1026" s="53"/>
    </row>
    <row r="1027" spans="1:16" x14ac:dyDescent="0.25">
      <c r="A1027" s="40">
        <v>17142</v>
      </c>
      <c r="B1027" s="40" t="s">
        <v>15</v>
      </c>
      <c r="C1027" s="16" t="s">
        <v>803</v>
      </c>
      <c r="D1027" s="52" t="s">
        <v>1623</v>
      </c>
      <c r="E1027" s="197">
        <v>20.56</v>
      </c>
      <c r="F1027" s="17">
        <f t="shared" si="107"/>
        <v>0.80674906807926228</v>
      </c>
      <c r="G1027" s="17">
        <f t="shared" si="111"/>
        <v>23.027200000000001</v>
      </c>
      <c r="H1027" s="255">
        <v>0.12</v>
      </c>
      <c r="I1027" s="46"/>
      <c r="J1027" s="18">
        <v>12</v>
      </c>
      <c r="K1027" s="46"/>
      <c r="L1027" s="19">
        <f t="shared" si="100"/>
        <v>0</v>
      </c>
      <c r="M1027" s="23">
        <f t="shared" si="108"/>
        <v>0</v>
      </c>
      <c r="N1027" s="19">
        <f t="shared" si="109"/>
        <v>0</v>
      </c>
      <c r="O1027" s="19">
        <f t="shared" si="110"/>
        <v>23.027200000000001</v>
      </c>
      <c r="P1027" s="53"/>
    </row>
    <row r="1028" spans="1:16" x14ac:dyDescent="0.25">
      <c r="A1028" s="40">
        <v>17144</v>
      </c>
      <c r="B1028" s="40" t="s">
        <v>15</v>
      </c>
      <c r="C1028" s="16" t="s">
        <v>804</v>
      </c>
      <c r="D1028" s="52" t="s">
        <v>1624</v>
      </c>
      <c r="E1028" s="197">
        <v>22.15</v>
      </c>
      <c r="F1028" s="17">
        <f t="shared" si="107"/>
        <v>0.86913870904453594</v>
      </c>
      <c r="G1028" s="17">
        <f t="shared" si="111"/>
        <v>24.808</v>
      </c>
      <c r="H1028" s="255">
        <v>0.12</v>
      </c>
      <c r="I1028" s="46"/>
      <c r="J1028" s="18">
        <v>12</v>
      </c>
      <c r="K1028" s="46"/>
      <c r="L1028" s="19">
        <f t="shared" si="100"/>
        <v>0</v>
      </c>
      <c r="M1028" s="23">
        <f t="shared" si="108"/>
        <v>0</v>
      </c>
      <c r="N1028" s="19">
        <f t="shared" si="109"/>
        <v>0</v>
      </c>
      <c r="O1028" s="19">
        <f t="shared" si="110"/>
        <v>24.808</v>
      </c>
      <c r="P1028" s="53"/>
    </row>
    <row r="1029" spans="1:16" x14ac:dyDescent="0.25">
      <c r="A1029" s="40">
        <v>17146</v>
      </c>
      <c r="B1029" s="40" t="s">
        <v>15</v>
      </c>
      <c r="C1029" s="16" t="s">
        <v>2121</v>
      </c>
      <c r="D1029" s="52">
        <v>8592809002412</v>
      </c>
      <c r="E1029" s="197">
        <v>22.15</v>
      </c>
      <c r="F1029" s="17">
        <f t="shared" si="107"/>
        <v>0.86913870904453594</v>
      </c>
      <c r="G1029" s="17">
        <f t="shared" si="111"/>
        <v>24.808</v>
      </c>
      <c r="H1029" s="255">
        <v>0.12</v>
      </c>
      <c r="I1029" s="46"/>
      <c r="J1029" s="18">
        <v>12</v>
      </c>
      <c r="K1029" s="46"/>
      <c r="L1029" s="19">
        <f t="shared" si="100"/>
        <v>0</v>
      </c>
      <c r="M1029" s="23">
        <f t="shared" si="108"/>
        <v>0</v>
      </c>
      <c r="N1029" s="19">
        <f t="shared" si="109"/>
        <v>0</v>
      </c>
      <c r="O1029" s="19">
        <f t="shared" si="110"/>
        <v>24.808</v>
      </c>
      <c r="P1029" s="53"/>
    </row>
    <row r="1030" spans="1:16" x14ac:dyDescent="0.25">
      <c r="A1030" s="40">
        <v>17148</v>
      </c>
      <c r="B1030" s="40" t="s">
        <v>15</v>
      </c>
      <c r="C1030" s="16" t="s">
        <v>805</v>
      </c>
      <c r="D1030" s="52" t="s">
        <v>1625</v>
      </c>
      <c r="E1030" s="197">
        <v>22.15</v>
      </c>
      <c r="F1030" s="17">
        <f t="shared" si="107"/>
        <v>0.86913870904453594</v>
      </c>
      <c r="G1030" s="17">
        <f t="shared" si="111"/>
        <v>24.808</v>
      </c>
      <c r="H1030" s="255">
        <v>0.12</v>
      </c>
      <c r="I1030" s="46"/>
      <c r="J1030" s="18">
        <v>12</v>
      </c>
      <c r="K1030" s="46"/>
      <c r="L1030" s="19">
        <f t="shared" si="100"/>
        <v>0</v>
      </c>
      <c r="M1030" s="23">
        <f t="shared" si="108"/>
        <v>0</v>
      </c>
      <c r="N1030" s="19">
        <f t="shared" si="109"/>
        <v>0</v>
      </c>
      <c r="O1030" s="19">
        <f t="shared" si="110"/>
        <v>24.808</v>
      </c>
      <c r="P1030" s="53"/>
    </row>
    <row r="1031" spans="1:16" x14ac:dyDescent="0.25">
      <c r="A1031" s="40">
        <v>17150</v>
      </c>
      <c r="B1031" s="40" t="s">
        <v>15</v>
      </c>
      <c r="C1031" s="16" t="s">
        <v>2029</v>
      </c>
      <c r="D1031" s="52">
        <v>8592809003631</v>
      </c>
      <c r="E1031" s="197">
        <v>22.15</v>
      </c>
      <c r="F1031" s="17">
        <f t="shared" si="107"/>
        <v>0.86913870904453594</v>
      </c>
      <c r="G1031" s="17">
        <f t="shared" si="111"/>
        <v>24.808</v>
      </c>
      <c r="H1031" s="255">
        <v>0.12</v>
      </c>
      <c r="I1031" s="46"/>
      <c r="J1031" s="18">
        <v>12</v>
      </c>
      <c r="K1031" s="46"/>
      <c r="L1031" s="19">
        <f t="shared" si="100"/>
        <v>0</v>
      </c>
      <c r="M1031" s="23">
        <f t="shared" si="108"/>
        <v>0</v>
      </c>
      <c r="N1031" s="19">
        <f t="shared" si="109"/>
        <v>0</v>
      </c>
      <c r="O1031" s="19">
        <f t="shared" si="110"/>
        <v>24.808</v>
      </c>
      <c r="P1031" s="53"/>
    </row>
    <row r="1032" spans="1:16" x14ac:dyDescent="0.25">
      <c r="A1032" s="40">
        <v>17152</v>
      </c>
      <c r="B1032" s="40" t="s">
        <v>15</v>
      </c>
      <c r="C1032" s="16" t="s">
        <v>2122</v>
      </c>
      <c r="D1032" s="52">
        <v>8592809002511</v>
      </c>
      <c r="E1032" s="197">
        <v>83.57</v>
      </c>
      <c r="F1032" s="17">
        <f t="shared" si="107"/>
        <v>3.279183833627624</v>
      </c>
      <c r="G1032" s="17">
        <f t="shared" si="111"/>
        <v>93.598399999999998</v>
      </c>
      <c r="H1032" s="255">
        <v>0.12</v>
      </c>
      <c r="I1032" s="46"/>
      <c r="J1032" s="18">
        <v>6</v>
      </c>
      <c r="K1032" s="46"/>
      <c r="L1032" s="19">
        <f t="shared" si="100"/>
        <v>0</v>
      </c>
      <c r="M1032" s="23">
        <f t="shared" si="108"/>
        <v>0</v>
      </c>
      <c r="N1032" s="19">
        <f t="shared" si="109"/>
        <v>0</v>
      </c>
      <c r="O1032" s="19">
        <f t="shared" si="110"/>
        <v>93.598399999999998</v>
      </c>
      <c r="P1032" s="53"/>
    </row>
    <row r="1033" spans="1:16" x14ac:dyDescent="0.25">
      <c r="A1033" s="40">
        <v>17153</v>
      </c>
      <c r="B1033" s="40" t="s">
        <v>15</v>
      </c>
      <c r="C1033" s="16" t="s">
        <v>2123</v>
      </c>
      <c r="D1033" s="52">
        <v>8592809002535</v>
      </c>
      <c r="E1033" s="197">
        <v>83.57</v>
      </c>
      <c r="F1033" s="17">
        <f t="shared" si="107"/>
        <v>3.279183833627624</v>
      </c>
      <c r="G1033" s="17">
        <f t="shared" si="111"/>
        <v>93.598399999999998</v>
      </c>
      <c r="H1033" s="255">
        <v>0.12</v>
      </c>
      <c r="I1033" s="46"/>
      <c r="J1033" s="18">
        <v>6</v>
      </c>
      <c r="K1033" s="46"/>
      <c r="L1033" s="19">
        <f t="shared" si="100"/>
        <v>0</v>
      </c>
      <c r="M1033" s="23">
        <f t="shared" si="108"/>
        <v>0</v>
      </c>
      <c r="N1033" s="19">
        <f t="shared" si="109"/>
        <v>0</v>
      </c>
      <c r="O1033" s="19">
        <f t="shared" si="110"/>
        <v>93.598399999999998</v>
      </c>
      <c r="P1033" s="53"/>
    </row>
    <row r="1034" spans="1:16" x14ac:dyDescent="0.25">
      <c r="A1034" s="40">
        <v>17154</v>
      </c>
      <c r="B1034" s="40" t="s">
        <v>15</v>
      </c>
      <c r="C1034" s="16" t="s">
        <v>2124</v>
      </c>
      <c r="D1034" s="52">
        <v>8592809004041</v>
      </c>
      <c r="E1034" s="197">
        <v>83.57</v>
      </c>
      <c r="F1034" s="17">
        <f t="shared" si="107"/>
        <v>3.279183833627624</v>
      </c>
      <c r="G1034" s="17">
        <f t="shared" si="111"/>
        <v>93.598399999999998</v>
      </c>
      <c r="H1034" s="255">
        <v>0.12</v>
      </c>
      <c r="I1034" s="46"/>
      <c r="J1034" s="18">
        <v>6</v>
      </c>
      <c r="K1034" s="46"/>
      <c r="L1034" s="19">
        <f t="shared" si="100"/>
        <v>0</v>
      </c>
      <c r="M1034" s="23">
        <f t="shared" si="108"/>
        <v>0</v>
      </c>
      <c r="N1034" s="19">
        <f t="shared" si="109"/>
        <v>0</v>
      </c>
      <c r="O1034" s="19">
        <f t="shared" si="110"/>
        <v>93.598399999999998</v>
      </c>
      <c r="P1034" s="53"/>
    </row>
    <row r="1035" spans="1:16" x14ac:dyDescent="0.25">
      <c r="A1035" s="40">
        <v>17155</v>
      </c>
      <c r="B1035" s="40" t="s">
        <v>15</v>
      </c>
      <c r="C1035" s="16" t="s">
        <v>2125</v>
      </c>
      <c r="D1035" s="52">
        <v>8592809004065</v>
      </c>
      <c r="E1035" s="197">
        <v>83.57</v>
      </c>
      <c r="F1035" s="17">
        <f t="shared" si="107"/>
        <v>3.279183833627624</v>
      </c>
      <c r="G1035" s="17">
        <f t="shared" si="111"/>
        <v>93.598399999999998</v>
      </c>
      <c r="H1035" s="255">
        <v>0.12</v>
      </c>
      <c r="I1035" s="46"/>
      <c r="J1035" s="18">
        <v>6</v>
      </c>
      <c r="K1035" s="46"/>
      <c r="L1035" s="19">
        <f t="shared" si="100"/>
        <v>0</v>
      </c>
      <c r="M1035" s="23">
        <f t="shared" si="108"/>
        <v>0</v>
      </c>
      <c r="N1035" s="19">
        <f t="shared" si="109"/>
        <v>0</v>
      </c>
      <c r="O1035" s="19">
        <f t="shared" si="110"/>
        <v>93.598399999999998</v>
      </c>
      <c r="P1035" s="53"/>
    </row>
    <row r="1036" spans="1:16" x14ac:dyDescent="0.25">
      <c r="A1036" s="40">
        <v>17160</v>
      </c>
      <c r="B1036" s="40" t="s">
        <v>15</v>
      </c>
      <c r="C1036" s="16" t="s">
        <v>806</v>
      </c>
      <c r="D1036" s="52" t="s">
        <v>1626</v>
      </c>
      <c r="E1036" s="197">
        <v>411.16</v>
      </c>
      <c r="F1036" s="17">
        <f t="shared" si="107"/>
        <v>16.133411810869141</v>
      </c>
      <c r="G1036" s="17">
        <f t="shared" si="111"/>
        <v>460.49920000000009</v>
      </c>
      <c r="H1036" s="255">
        <v>0.12</v>
      </c>
      <c r="I1036" s="46"/>
      <c r="J1036" s="18">
        <v>1</v>
      </c>
      <c r="K1036" s="46"/>
      <c r="L1036" s="19">
        <f t="shared" si="100"/>
        <v>0</v>
      </c>
      <c r="M1036" s="23">
        <f t="shared" si="108"/>
        <v>0</v>
      </c>
      <c r="N1036" s="19">
        <f t="shared" si="109"/>
        <v>0</v>
      </c>
      <c r="O1036" s="19">
        <f t="shared" si="110"/>
        <v>460.49920000000009</v>
      </c>
      <c r="P1036" s="53"/>
    </row>
    <row r="1037" spans="1:16" x14ac:dyDescent="0.25">
      <c r="A1037" s="40">
        <v>17161</v>
      </c>
      <c r="B1037" s="40" t="s">
        <v>15</v>
      </c>
      <c r="C1037" s="16" t="s">
        <v>1938</v>
      </c>
      <c r="D1037" s="52">
        <v>8592809002634</v>
      </c>
      <c r="E1037" s="197">
        <v>20.56</v>
      </c>
      <c r="F1037" s="17">
        <f t="shared" si="107"/>
        <v>0.80674906807926228</v>
      </c>
      <c r="G1037" s="17">
        <f t="shared" si="111"/>
        <v>23.027200000000001</v>
      </c>
      <c r="H1037" s="255">
        <v>0.12</v>
      </c>
      <c r="I1037" s="46"/>
      <c r="J1037" s="18">
        <v>20</v>
      </c>
      <c r="K1037" s="46"/>
      <c r="L1037" s="19">
        <f t="shared" si="100"/>
        <v>0</v>
      </c>
      <c r="M1037" s="23">
        <f>L1037/$E$3</f>
        <v>0</v>
      </c>
      <c r="N1037" s="19">
        <f t="shared" si="109"/>
        <v>0</v>
      </c>
      <c r="O1037" s="19">
        <f t="shared" si="110"/>
        <v>23.027200000000001</v>
      </c>
      <c r="P1037" s="53"/>
    </row>
    <row r="1038" spans="1:16" x14ac:dyDescent="0.25">
      <c r="A1038" s="40">
        <v>17162</v>
      </c>
      <c r="B1038" s="40" t="s">
        <v>15</v>
      </c>
      <c r="C1038" s="16" t="s">
        <v>1939</v>
      </c>
      <c r="D1038" s="52">
        <v>8592809002658</v>
      </c>
      <c r="E1038" s="197">
        <v>20.56</v>
      </c>
      <c r="F1038" s="17">
        <f t="shared" si="107"/>
        <v>0.80674906807926228</v>
      </c>
      <c r="G1038" s="17">
        <f t="shared" si="111"/>
        <v>23.027200000000001</v>
      </c>
      <c r="H1038" s="255">
        <v>0.12</v>
      </c>
      <c r="I1038" s="46"/>
      <c r="J1038" s="18">
        <v>20</v>
      </c>
      <c r="K1038" s="46"/>
      <c r="L1038" s="19">
        <f t="shared" si="100"/>
        <v>0</v>
      </c>
      <c r="M1038" s="23">
        <f t="shared" ref="M1038:M1045" si="112">L1038/$E$3</f>
        <v>0</v>
      </c>
      <c r="N1038" s="19">
        <f t="shared" si="109"/>
        <v>0</v>
      </c>
      <c r="O1038" s="19">
        <f t="shared" si="110"/>
        <v>23.027200000000001</v>
      </c>
      <c r="P1038" s="53"/>
    </row>
    <row r="1039" spans="1:16" x14ac:dyDescent="0.25">
      <c r="A1039" s="40">
        <v>17163</v>
      </c>
      <c r="B1039" s="40" t="s">
        <v>15</v>
      </c>
      <c r="C1039" s="16" t="s">
        <v>1940</v>
      </c>
      <c r="D1039" s="52">
        <v>8592809002672</v>
      </c>
      <c r="E1039" s="197">
        <v>20.56</v>
      </c>
      <c r="F1039" s="17">
        <f t="shared" si="107"/>
        <v>0.80674906807926228</v>
      </c>
      <c r="G1039" s="17">
        <f t="shared" si="111"/>
        <v>23.027200000000001</v>
      </c>
      <c r="H1039" s="255">
        <v>0.12</v>
      </c>
      <c r="I1039" s="46"/>
      <c r="J1039" s="18">
        <v>20</v>
      </c>
      <c r="K1039" s="46"/>
      <c r="L1039" s="19">
        <f t="shared" si="100"/>
        <v>0</v>
      </c>
      <c r="M1039" s="23">
        <f t="shared" si="112"/>
        <v>0</v>
      </c>
      <c r="N1039" s="19">
        <f t="shared" si="109"/>
        <v>0</v>
      </c>
      <c r="O1039" s="19">
        <f t="shared" si="110"/>
        <v>23.027200000000001</v>
      </c>
      <c r="P1039" s="53"/>
    </row>
    <row r="1040" spans="1:16" x14ac:dyDescent="0.25">
      <c r="A1040" s="40">
        <v>17164</v>
      </c>
      <c r="B1040" s="40" t="s">
        <v>15</v>
      </c>
      <c r="C1040" s="16" t="s">
        <v>1941</v>
      </c>
      <c r="D1040" s="52">
        <v>8592809002696</v>
      </c>
      <c r="E1040" s="197">
        <v>20.56</v>
      </c>
      <c r="F1040" s="17">
        <f t="shared" si="107"/>
        <v>0.80674906807926228</v>
      </c>
      <c r="G1040" s="17">
        <f t="shared" si="111"/>
        <v>23.027200000000001</v>
      </c>
      <c r="H1040" s="255">
        <v>0.12</v>
      </c>
      <c r="I1040" s="46"/>
      <c r="J1040" s="18">
        <v>20</v>
      </c>
      <c r="K1040" s="46"/>
      <c r="L1040" s="19">
        <f t="shared" si="100"/>
        <v>0</v>
      </c>
      <c r="M1040" s="23">
        <f t="shared" si="112"/>
        <v>0</v>
      </c>
      <c r="N1040" s="19">
        <f t="shared" si="109"/>
        <v>0</v>
      </c>
      <c r="O1040" s="19">
        <f t="shared" si="110"/>
        <v>23.027200000000001</v>
      </c>
      <c r="P1040" s="53"/>
    </row>
    <row r="1041" spans="1:16" x14ac:dyDescent="0.25">
      <c r="A1041" s="40">
        <v>17165</v>
      </c>
      <c r="B1041" s="40" t="s">
        <v>15</v>
      </c>
      <c r="C1041" s="16" t="s">
        <v>1942</v>
      </c>
      <c r="D1041" s="52">
        <v>8592809002719</v>
      </c>
      <c r="E1041" s="197">
        <v>20.56</v>
      </c>
      <c r="F1041" s="17">
        <f t="shared" si="107"/>
        <v>0.80674906807926228</v>
      </c>
      <c r="G1041" s="17">
        <f t="shared" si="111"/>
        <v>23.027200000000001</v>
      </c>
      <c r="H1041" s="255">
        <v>0.12</v>
      </c>
      <c r="I1041" s="46"/>
      <c r="J1041" s="18">
        <v>20</v>
      </c>
      <c r="K1041" s="46"/>
      <c r="L1041" s="19">
        <f t="shared" si="100"/>
        <v>0</v>
      </c>
      <c r="M1041" s="23">
        <f t="shared" si="112"/>
        <v>0</v>
      </c>
      <c r="N1041" s="19">
        <f t="shared" si="109"/>
        <v>0</v>
      </c>
      <c r="O1041" s="19">
        <f t="shared" si="110"/>
        <v>23.027200000000001</v>
      </c>
      <c r="P1041" s="53"/>
    </row>
    <row r="1042" spans="1:16" x14ac:dyDescent="0.25">
      <c r="A1042" s="40">
        <v>17166</v>
      </c>
      <c r="B1042" s="40" t="s">
        <v>15</v>
      </c>
      <c r="C1042" s="16" t="s">
        <v>1943</v>
      </c>
      <c r="D1042" s="52">
        <v>8592809002733</v>
      </c>
      <c r="E1042" s="197">
        <v>20.56</v>
      </c>
      <c r="F1042" s="17">
        <f t="shared" si="107"/>
        <v>0.80674906807926228</v>
      </c>
      <c r="G1042" s="17">
        <f t="shared" si="111"/>
        <v>23.027200000000001</v>
      </c>
      <c r="H1042" s="255">
        <v>0.12</v>
      </c>
      <c r="I1042" s="46"/>
      <c r="J1042" s="18">
        <v>20</v>
      </c>
      <c r="K1042" s="46"/>
      <c r="L1042" s="19">
        <f t="shared" si="100"/>
        <v>0</v>
      </c>
      <c r="M1042" s="23">
        <f t="shared" si="112"/>
        <v>0</v>
      </c>
      <c r="N1042" s="19">
        <f t="shared" si="109"/>
        <v>0</v>
      </c>
      <c r="O1042" s="19">
        <f t="shared" si="110"/>
        <v>23.027200000000001</v>
      </c>
      <c r="P1042" s="53"/>
    </row>
    <row r="1043" spans="1:16" x14ac:dyDescent="0.25">
      <c r="A1043" s="40">
        <v>17167</v>
      </c>
      <c r="B1043" s="40" t="s">
        <v>15</v>
      </c>
      <c r="C1043" s="16" t="s">
        <v>1944</v>
      </c>
      <c r="D1043" s="52">
        <v>8592809002788</v>
      </c>
      <c r="E1043" s="197">
        <v>20.56</v>
      </c>
      <c r="F1043" s="17">
        <f t="shared" si="107"/>
        <v>0.80674906807926228</v>
      </c>
      <c r="G1043" s="17">
        <f t="shared" si="111"/>
        <v>23.027200000000001</v>
      </c>
      <c r="H1043" s="255">
        <v>0.12</v>
      </c>
      <c r="I1043" s="46"/>
      <c r="J1043" s="18">
        <v>20</v>
      </c>
      <c r="K1043" s="46"/>
      <c r="L1043" s="19">
        <f t="shared" si="100"/>
        <v>0</v>
      </c>
      <c r="M1043" s="23">
        <f t="shared" si="112"/>
        <v>0</v>
      </c>
      <c r="N1043" s="19">
        <f t="shared" si="109"/>
        <v>0</v>
      </c>
      <c r="O1043" s="19">
        <f t="shared" si="110"/>
        <v>23.027200000000001</v>
      </c>
      <c r="P1043" s="53"/>
    </row>
    <row r="1044" spans="1:16" x14ac:dyDescent="0.25">
      <c r="A1044" s="40">
        <v>17168</v>
      </c>
      <c r="B1044" s="40" t="s">
        <v>15</v>
      </c>
      <c r="C1044" s="16" t="s">
        <v>1945</v>
      </c>
      <c r="D1044" s="52">
        <v>8592809002986</v>
      </c>
      <c r="E1044" s="197">
        <v>20.56</v>
      </c>
      <c r="F1044" s="17">
        <f t="shared" si="107"/>
        <v>0.80674906807926228</v>
      </c>
      <c r="G1044" s="17">
        <f t="shared" si="111"/>
        <v>23.027200000000001</v>
      </c>
      <c r="H1044" s="255">
        <v>0.12</v>
      </c>
      <c r="I1044" s="46"/>
      <c r="J1044" s="18">
        <v>20</v>
      </c>
      <c r="K1044" s="46"/>
      <c r="L1044" s="19">
        <f t="shared" si="100"/>
        <v>0</v>
      </c>
      <c r="M1044" s="23">
        <f t="shared" si="112"/>
        <v>0</v>
      </c>
      <c r="N1044" s="19">
        <f t="shared" si="109"/>
        <v>0</v>
      </c>
      <c r="O1044" s="19">
        <f t="shared" si="110"/>
        <v>23.027200000000001</v>
      </c>
      <c r="P1044" s="53"/>
    </row>
    <row r="1045" spans="1:16" x14ac:dyDescent="0.25">
      <c r="A1045" s="40">
        <v>17169</v>
      </c>
      <c r="B1045" s="40" t="s">
        <v>15</v>
      </c>
      <c r="C1045" s="16" t="s">
        <v>2126</v>
      </c>
      <c r="D1045" s="52">
        <v>8592809004126</v>
      </c>
      <c r="E1045" s="197">
        <v>79.78</v>
      </c>
      <c r="F1045" s="17">
        <f t="shared" si="107"/>
        <v>3.1304689032764372</v>
      </c>
      <c r="G1045" s="17">
        <f t="shared" si="111"/>
        <v>89.353600000000014</v>
      </c>
      <c r="H1045" s="255">
        <v>0.12</v>
      </c>
      <c r="I1045" s="46"/>
      <c r="J1045" s="18">
        <v>10</v>
      </c>
      <c r="K1045" s="46"/>
      <c r="L1045" s="19">
        <f t="shared" si="100"/>
        <v>0</v>
      </c>
      <c r="M1045" s="23">
        <f t="shared" si="112"/>
        <v>0</v>
      </c>
      <c r="N1045" s="19">
        <f t="shared" si="109"/>
        <v>0</v>
      </c>
      <c r="O1045" s="19">
        <f t="shared" si="110"/>
        <v>89.353600000000014</v>
      </c>
      <c r="P1045" s="53"/>
    </row>
    <row r="1046" spans="1:16" x14ac:dyDescent="0.25">
      <c r="A1046" s="40">
        <v>17182</v>
      </c>
      <c r="B1046" s="40" t="s">
        <v>15</v>
      </c>
      <c r="C1046" s="16" t="s">
        <v>1937</v>
      </c>
      <c r="D1046" s="52">
        <v>8592809003662</v>
      </c>
      <c r="E1046" s="197">
        <v>126.62</v>
      </c>
      <c r="F1046" s="17">
        <f t="shared" si="107"/>
        <v>4.968412791838337</v>
      </c>
      <c r="G1046" s="17">
        <f t="shared" si="111"/>
        <v>141.81440000000001</v>
      </c>
      <c r="H1046" s="255">
        <v>0.12</v>
      </c>
      <c r="I1046" s="46"/>
      <c r="J1046" s="18">
        <v>6</v>
      </c>
      <c r="K1046" s="46"/>
      <c r="L1046" s="19">
        <f t="shared" si="100"/>
        <v>0</v>
      </c>
      <c r="M1046" s="23">
        <f t="shared" si="108"/>
        <v>0</v>
      </c>
      <c r="N1046" s="19">
        <f t="shared" si="109"/>
        <v>0</v>
      </c>
      <c r="O1046" s="19">
        <f t="shared" si="110"/>
        <v>141.81440000000001</v>
      </c>
      <c r="P1046" s="53"/>
    </row>
    <row r="1047" spans="1:16" x14ac:dyDescent="0.25">
      <c r="A1047" s="40">
        <v>17185</v>
      </c>
      <c r="B1047" s="40" t="s">
        <v>15</v>
      </c>
      <c r="C1047" s="16" t="s">
        <v>2030</v>
      </c>
      <c r="D1047" s="52">
        <v>8592809003808</v>
      </c>
      <c r="E1047" s="197">
        <v>21.26</v>
      </c>
      <c r="F1047" s="17">
        <f t="shared" si="107"/>
        <v>0.83421620561114385</v>
      </c>
      <c r="G1047" s="17">
        <f t="shared" si="111"/>
        <v>23.811200000000003</v>
      </c>
      <c r="H1047" s="255">
        <v>0.12</v>
      </c>
      <c r="I1047" s="46"/>
      <c r="J1047" s="18">
        <v>16</v>
      </c>
      <c r="K1047" s="46"/>
      <c r="L1047" s="19">
        <f t="shared" si="100"/>
        <v>0</v>
      </c>
      <c r="M1047" s="23">
        <f t="shared" si="108"/>
        <v>0</v>
      </c>
      <c r="N1047" s="19">
        <f t="shared" si="109"/>
        <v>0</v>
      </c>
      <c r="O1047" s="19">
        <f t="shared" si="110"/>
        <v>23.811200000000003</v>
      </c>
      <c r="P1047" s="53"/>
    </row>
    <row r="1048" spans="1:16" x14ac:dyDescent="0.25">
      <c r="A1048" s="40">
        <v>17186</v>
      </c>
      <c r="B1048" s="40" t="s">
        <v>15</v>
      </c>
      <c r="C1048" s="16" t="s">
        <v>2031</v>
      </c>
      <c r="D1048" s="52">
        <v>8592809003976</v>
      </c>
      <c r="E1048" s="197">
        <v>25.03</v>
      </c>
      <c r="F1048" s="17">
        <f t="shared" si="107"/>
        <v>0.98214636060427707</v>
      </c>
      <c r="G1048" s="17">
        <f t="shared" si="111"/>
        <v>28.033600000000003</v>
      </c>
      <c r="H1048" s="255">
        <v>0.12</v>
      </c>
      <c r="I1048" s="46"/>
      <c r="J1048" s="18">
        <v>25</v>
      </c>
      <c r="K1048" s="46"/>
      <c r="L1048" s="19">
        <f t="shared" ref="L1048:L1117" si="113">PRODUCT(E1048,SUM(I1048,PRODUCT(ABS(K1048),J1048)))</f>
        <v>0</v>
      </c>
      <c r="M1048" s="23">
        <f t="shared" si="108"/>
        <v>0</v>
      </c>
      <c r="N1048" s="19">
        <f t="shared" si="109"/>
        <v>0</v>
      </c>
      <c r="O1048" s="19">
        <f t="shared" si="110"/>
        <v>28.033600000000003</v>
      </c>
      <c r="P1048" s="53"/>
    </row>
    <row r="1049" spans="1:16" x14ac:dyDescent="0.25">
      <c r="A1049" s="40">
        <v>17200</v>
      </c>
      <c r="B1049" s="40" t="s">
        <v>23</v>
      </c>
      <c r="C1049" s="16" t="s">
        <v>807</v>
      </c>
      <c r="D1049" s="52" t="s">
        <v>1627</v>
      </c>
      <c r="E1049" s="197">
        <v>29.9</v>
      </c>
      <c r="F1049" s="17">
        <f t="shared" si="107"/>
        <v>1.1732391602903669</v>
      </c>
      <c r="G1049" s="17">
        <f>PRODUCT(E1049,1.21)</f>
        <v>36.178999999999995</v>
      </c>
      <c r="H1049" s="255">
        <v>0.21</v>
      </c>
      <c r="I1049" s="46"/>
      <c r="J1049" s="18">
        <v>12</v>
      </c>
      <c r="K1049" s="46"/>
      <c r="L1049" s="19">
        <f t="shared" si="113"/>
        <v>0</v>
      </c>
      <c r="M1049" s="23">
        <f t="shared" si="108"/>
        <v>0</v>
      </c>
      <c r="N1049" s="19">
        <f t="shared" si="109"/>
        <v>0</v>
      </c>
      <c r="O1049" s="19">
        <f t="shared" si="110"/>
        <v>36.178999999999995</v>
      </c>
      <c r="P1049" s="53"/>
    </row>
    <row r="1050" spans="1:16" x14ac:dyDescent="0.25">
      <c r="A1050" s="40">
        <v>17202</v>
      </c>
      <c r="B1050" s="40" t="s">
        <v>23</v>
      </c>
      <c r="C1050" s="16" t="s">
        <v>808</v>
      </c>
      <c r="D1050" s="52" t="s">
        <v>1628</v>
      </c>
      <c r="E1050" s="197">
        <v>33.799999999999997</v>
      </c>
      <c r="F1050" s="17">
        <f t="shared" si="107"/>
        <v>1.3262703551108495</v>
      </c>
      <c r="G1050" s="17">
        <f t="shared" ref="G1050:G1059" si="114">PRODUCT(E1050,1.21)</f>
        <v>40.897999999999996</v>
      </c>
      <c r="H1050" s="255">
        <v>0.21</v>
      </c>
      <c r="I1050" s="46"/>
      <c r="J1050" s="18">
        <v>12</v>
      </c>
      <c r="K1050" s="46"/>
      <c r="L1050" s="19">
        <f t="shared" si="113"/>
        <v>0</v>
      </c>
      <c r="M1050" s="23">
        <f t="shared" si="108"/>
        <v>0</v>
      </c>
      <c r="N1050" s="19">
        <f t="shared" si="109"/>
        <v>0</v>
      </c>
      <c r="O1050" s="19">
        <f t="shared" si="110"/>
        <v>40.897999999999996</v>
      </c>
      <c r="P1050" s="53"/>
    </row>
    <row r="1051" spans="1:16" x14ac:dyDescent="0.25">
      <c r="A1051" s="40">
        <v>17204</v>
      </c>
      <c r="B1051" s="40" t="s">
        <v>23</v>
      </c>
      <c r="C1051" s="16" t="s">
        <v>809</v>
      </c>
      <c r="D1051" s="52" t="s">
        <v>1629</v>
      </c>
      <c r="E1051" s="197">
        <v>33.799999999999997</v>
      </c>
      <c r="F1051" s="17">
        <f t="shared" si="107"/>
        <v>1.3262703551108495</v>
      </c>
      <c r="G1051" s="17">
        <f t="shared" si="114"/>
        <v>40.897999999999996</v>
      </c>
      <c r="H1051" s="255">
        <v>0.21</v>
      </c>
      <c r="I1051" s="46"/>
      <c r="J1051" s="18">
        <v>12</v>
      </c>
      <c r="K1051" s="46"/>
      <c r="L1051" s="19">
        <f t="shared" si="113"/>
        <v>0</v>
      </c>
      <c r="M1051" s="23">
        <f t="shared" si="108"/>
        <v>0</v>
      </c>
      <c r="N1051" s="19">
        <f t="shared" si="109"/>
        <v>0</v>
      </c>
      <c r="O1051" s="19">
        <f t="shared" si="110"/>
        <v>40.897999999999996</v>
      </c>
      <c r="P1051" s="53"/>
    </row>
    <row r="1052" spans="1:16" x14ac:dyDescent="0.25">
      <c r="A1052" s="40">
        <v>17206</v>
      </c>
      <c r="B1052" s="40" t="s">
        <v>23</v>
      </c>
      <c r="C1052" s="16" t="s">
        <v>810</v>
      </c>
      <c r="D1052" s="52" t="s">
        <v>1630</v>
      </c>
      <c r="E1052" s="197">
        <v>33.799999999999997</v>
      </c>
      <c r="F1052" s="17">
        <f t="shared" si="107"/>
        <v>1.3262703551108495</v>
      </c>
      <c r="G1052" s="17">
        <f t="shared" si="114"/>
        <v>40.897999999999996</v>
      </c>
      <c r="H1052" s="255">
        <v>0.21</v>
      </c>
      <c r="I1052" s="46"/>
      <c r="J1052" s="18">
        <v>12</v>
      </c>
      <c r="K1052" s="46"/>
      <c r="L1052" s="19">
        <f t="shared" si="113"/>
        <v>0</v>
      </c>
      <c r="M1052" s="23">
        <f t="shared" si="108"/>
        <v>0</v>
      </c>
      <c r="N1052" s="19">
        <f t="shared" si="109"/>
        <v>0</v>
      </c>
      <c r="O1052" s="19">
        <f t="shared" si="110"/>
        <v>40.897999999999996</v>
      </c>
      <c r="P1052" s="53"/>
    </row>
    <row r="1053" spans="1:16" x14ac:dyDescent="0.25">
      <c r="A1053" s="40">
        <v>17210</v>
      </c>
      <c r="B1053" s="40" t="s">
        <v>23</v>
      </c>
      <c r="C1053" s="16" t="s">
        <v>811</v>
      </c>
      <c r="D1053" s="52" t="s">
        <v>1631</v>
      </c>
      <c r="E1053" s="197">
        <v>33.799999999999997</v>
      </c>
      <c r="F1053" s="17">
        <f t="shared" si="107"/>
        <v>1.3262703551108495</v>
      </c>
      <c r="G1053" s="17">
        <f t="shared" si="114"/>
        <v>40.897999999999996</v>
      </c>
      <c r="H1053" s="255">
        <v>0.21</v>
      </c>
      <c r="I1053" s="46"/>
      <c r="J1053" s="18">
        <v>12</v>
      </c>
      <c r="K1053" s="46"/>
      <c r="L1053" s="19">
        <f t="shared" si="113"/>
        <v>0</v>
      </c>
      <c r="M1053" s="23">
        <f t="shared" si="108"/>
        <v>0</v>
      </c>
      <c r="N1053" s="19">
        <f t="shared" si="109"/>
        <v>0</v>
      </c>
      <c r="O1053" s="19">
        <f t="shared" si="110"/>
        <v>40.897999999999996</v>
      </c>
      <c r="P1053" s="53"/>
    </row>
    <row r="1054" spans="1:16" x14ac:dyDescent="0.25">
      <c r="A1054" s="40">
        <v>17211</v>
      </c>
      <c r="B1054" s="40" t="s">
        <v>23</v>
      </c>
      <c r="C1054" s="16" t="s">
        <v>1886</v>
      </c>
      <c r="D1054" s="52">
        <v>8594188250569</v>
      </c>
      <c r="E1054" s="197">
        <v>33.799999999999997</v>
      </c>
      <c r="F1054" s="17">
        <f t="shared" si="107"/>
        <v>1.3262703551108495</v>
      </c>
      <c r="G1054" s="17">
        <f t="shared" si="114"/>
        <v>40.897999999999996</v>
      </c>
      <c r="H1054" s="255">
        <v>0.21</v>
      </c>
      <c r="I1054" s="46"/>
      <c r="J1054" s="18">
        <v>12</v>
      </c>
      <c r="K1054" s="46"/>
      <c r="L1054" s="19">
        <f t="shared" si="113"/>
        <v>0</v>
      </c>
      <c r="M1054" s="23">
        <f t="shared" si="108"/>
        <v>0</v>
      </c>
      <c r="N1054" s="19">
        <f t="shared" si="109"/>
        <v>0</v>
      </c>
      <c r="O1054" s="19">
        <f t="shared" si="110"/>
        <v>40.897999999999996</v>
      </c>
      <c r="P1054" s="53"/>
    </row>
    <row r="1055" spans="1:16" x14ac:dyDescent="0.25">
      <c r="A1055" s="40">
        <v>17212</v>
      </c>
      <c r="B1055" s="40" t="s">
        <v>23</v>
      </c>
      <c r="C1055" s="16" t="s">
        <v>812</v>
      </c>
      <c r="D1055" s="52" t="s">
        <v>1632</v>
      </c>
      <c r="E1055" s="197">
        <v>33.799999999999997</v>
      </c>
      <c r="F1055" s="17">
        <f t="shared" si="107"/>
        <v>1.3262703551108495</v>
      </c>
      <c r="G1055" s="17">
        <f>PRODUCT(E1055,1.21)</f>
        <v>40.897999999999996</v>
      </c>
      <c r="H1055" s="255">
        <v>0.21</v>
      </c>
      <c r="I1055" s="46"/>
      <c r="J1055" s="18">
        <v>12</v>
      </c>
      <c r="K1055" s="46"/>
      <c r="L1055" s="19">
        <f t="shared" si="113"/>
        <v>0</v>
      </c>
      <c r="M1055" s="23">
        <f t="shared" si="108"/>
        <v>0</v>
      </c>
      <c r="N1055" s="19">
        <f t="shared" si="109"/>
        <v>0</v>
      </c>
      <c r="O1055" s="19">
        <f t="shared" si="110"/>
        <v>40.897999999999996</v>
      </c>
      <c r="P1055" s="53"/>
    </row>
    <row r="1056" spans="1:16" x14ac:dyDescent="0.25">
      <c r="A1056" s="40">
        <v>17214</v>
      </c>
      <c r="B1056" s="40" t="s">
        <v>23</v>
      </c>
      <c r="C1056" s="16" t="s">
        <v>813</v>
      </c>
      <c r="D1056" s="52" t="s">
        <v>1633</v>
      </c>
      <c r="E1056" s="197">
        <v>33.799999999999997</v>
      </c>
      <c r="F1056" s="17">
        <f t="shared" si="107"/>
        <v>1.3262703551108495</v>
      </c>
      <c r="G1056" s="17">
        <f>PRODUCT(E1056,1.21)</f>
        <v>40.897999999999996</v>
      </c>
      <c r="H1056" s="255">
        <v>0.21</v>
      </c>
      <c r="I1056" s="46"/>
      <c r="J1056" s="18">
        <v>12</v>
      </c>
      <c r="K1056" s="46"/>
      <c r="L1056" s="19">
        <f t="shared" si="113"/>
        <v>0</v>
      </c>
      <c r="M1056" s="23">
        <f t="shared" si="108"/>
        <v>0</v>
      </c>
      <c r="N1056" s="19">
        <f t="shared" si="109"/>
        <v>0</v>
      </c>
      <c r="O1056" s="19">
        <f t="shared" si="110"/>
        <v>40.897999999999996</v>
      </c>
      <c r="P1056" s="53"/>
    </row>
    <row r="1057" spans="1:16" x14ac:dyDescent="0.25">
      <c r="A1057" s="40">
        <v>17216</v>
      </c>
      <c r="B1057" s="40" t="s">
        <v>23</v>
      </c>
      <c r="C1057" s="16" t="s">
        <v>2111</v>
      </c>
      <c r="D1057" s="52">
        <v>8594188251115</v>
      </c>
      <c r="E1057" s="197">
        <v>33.799999999999997</v>
      </c>
      <c r="F1057" s="17">
        <f t="shared" si="107"/>
        <v>1.3262703551108495</v>
      </c>
      <c r="G1057" s="17">
        <f t="shared" si="114"/>
        <v>40.897999999999996</v>
      </c>
      <c r="H1057" s="255">
        <v>0.21</v>
      </c>
      <c r="I1057" s="46"/>
      <c r="J1057" s="18">
        <v>12</v>
      </c>
      <c r="K1057" s="46"/>
      <c r="L1057" s="19">
        <f t="shared" si="113"/>
        <v>0</v>
      </c>
      <c r="M1057" s="23">
        <f t="shared" si="108"/>
        <v>0</v>
      </c>
      <c r="N1057" s="19">
        <f t="shared" si="109"/>
        <v>0</v>
      </c>
      <c r="O1057" s="19">
        <f t="shared" si="110"/>
        <v>40.897999999999996</v>
      </c>
      <c r="P1057" s="53"/>
    </row>
    <row r="1058" spans="1:16" x14ac:dyDescent="0.25">
      <c r="A1058" s="40">
        <v>17217</v>
      </c>
      <c r="B1058" s="40" t="s">
        <v>23</v>
      </c>
      <c r="C1058" s="16" t="s">
        <v>2112</v>
      </c>
      <c r="D1058" s="52">
        <v>8594188251139</v>
      </c>
      <c r="E1058" s="197">
        <v>33.799999999999997</v>
      </c>
      <c r="F1058" s="17">
        <f t="shared" si="107"/>
        <v>1.3262703551108495</v>
      </c>
      <c r="G1058" s="17">
        <f t="shared" si="114"/>
        <v>40.897999999999996</v>
      </c>
      <c r="H1058" s="255">
        <v>0.21</v>
      </c>
      <c r="I1058" s="46"/>
      <c r="J1058" s="18">
        <v>12</v>
      </c>
      <c r="K1058" s="46"/>
      <c r="L1058" s="19">
        <f t="shared" si="113"/>
        <v>0</v>
      </c>
      <c r="M1058" s="23">
        <f t="shared" si="108"/>
        <v>0</v>
      </c>
      <c r="N1058" s="19">
        <f t="shared" si="109"/>
        <v>0</v>
      </c>
      <c r="O1058" s="19">
        <f t="shared" si="110"/>
        <v>40.897999999999996</v>
      </c>
      <c r="P1058" s="53"/>
    </row>
    <row r="1059" spans="1:16" x14ac:dyDescent="0.25">
      <c r="A1059" s="40">
        <v>17218</v>
      </c>
      <c r="B1059" s="40" t="s">
        <v>23</v>
      </c>
      <c r="C1059" s="16" t="s">
        <v>2113</v>
      </c>
      <c r="D1059" s="52">
        <v>8594188251122</v>
      </c>
      <c r="E1059" s="197">
        <v>33.799999999999997</v>
      </c>
      <c r="F1059" s="17">
        <f t="shared" si="107"/>
        <v>1.3262703551108495</v>
      </c>
      <c r="G1059" s="17">
        <f t="shared" si="114"/>
        <v>40.897999999999996</v>
      </c>
      <c r="H1059" s="255">
        <v>0.21</v>
      </c>
      <c r="I1059" s="46"/>
      <c r="J1059" s="18">
        <v>12</v>
      </c>
      <c r="K1059" s="46"/>
      <c r="L1059" s="19">
        <f t="shared" si="113"/>
        <v>0</v>
      </c>
      <c r="M1059" s="23">
        <f t="shared" si="108"/>
        <v>0</v>
      </c>
      <c r="N1059" s="19">
        <f t="shared" si="109"/>
        <v>0</v>
      </c>
      <c r="O1059" s="19">
        <f t="shared" si="110"/>
        <v>40.897999999999996</v>
      </c>
      <c r="P1059" s="53"/>
    </row>
    <row r="1060" spans="1:16" x14ac:dyDescent="0.25">
      <c r="A1060" s="40">
        <v>17223</v>
      </c>
      <c r="B1060" s="40" t="s">
        <v>23</v>
      </c>
      <c r="C1060" s="16" t="s">
        <v>2047</v>
      </c>
      <c r="D1060" s="52">
        <v>8594188251054</v>
      </c>
      <c r="E1060" s="197">
        <v>35.9</v>
      </c>
      <c r="F1060" s="54" t="s">
        <v>111</v>
      </c>
      <c r="G1060" s="17">
        <f t="shared" ref="G1060:G1063" si="115">PRODUCT(E1060,1.21)</f>
        <v>43.439</v>
      </c>
      <c r="H1060" s="255">
        <v>0.21</v>
      </c>
      <c r="I1060" s="46"/>
      <c r="J1060" s="18">
        <v>12</v>
      </c>
      <c r="K1060" s="46"/>
      <c r="L1060" s="19">
        <f t="shared" si="113"/>
        <v>0</v>
      </c>
      <c r="M1060" s="23">
        <f t="shared" si="108"/>
        <v>0</v>
      </c>
      <c r="N1060" s="19">
        <f t="shared" si="109"/>
        <v>0</v>
      </c>
      <c r="O1060" s="19">
        <f t="shared" si="110"/>
        <v>43.439</v>
      </c>
      <c r="P1060" s="53"/>
    </row>
    <row r="1061" spans="1:16" x14ac:dyDescent="0.25">
      <c r="A1061" s="40">
        <v>17224</v>
      </c>
      <c r="B1061" s="40" t="s">
        <v>23</v>
      </c>
      <c r="C1061" s="16" t="s">
        <v>2048</v>
      </c>
      <c r="D1061" s="52">
        <v>8594188251030</v>
      </c>
      <c r="E1061" s="197">
        <v>35.9</v>
      </c>
      <c r="F1061" s="54" t="s">
        <v>111</v>
      </c>
      <c r="G1061" s="17">
        <f t="shared" si="115"/>
        <v>43.439</v>
      </c>
      <c r="H1061" s="255">
        <v>0.21</v>
      </c>
      <c r="I1061" s="46"/>
      <c r="J1061" s="18">
        <v>12</v>
      </c>
      <c r="K1061" s="46"/>
      <c r="L1061" s="19">
        <f t="shared" si="113"/>
        <v>0</v>
      </c>
      <c r="M1061" s="23">
        <f t="shared" si="108"/>
        <v>0</v>
      </c>
      <c r="N1061" s="19">
        <f t="shared" si="109"/>
        <v>0</v>
      </c>
      <c r="O1061" s="19">
        <f t="shared" si="110"/>
        <v>43.439</v>
      </c>
      <c r="P1061" s="53"/>
    </row>
    <row r="1062" spans="1:16" x14ac:dyDescent="0.25">
      <c r="A1062" s="40">
        <v>17225</v>
      </c>
      <c r="B1062" s="40" t="s">
        <v>23</v>
      </c>
      <c r="C1062" s="16" t="s">
        <v>2049</v>
      </c>
      <c r="D1062" s="52">
        <v>8594188251047</v>
      </c>
      <c r="E1062" s="197">
        <v>35.9</v>
      </c>
      <c r="F1062" s="54" t="s">
        <v>111</v>
      </c>
      <c r="G1062" s="17">
        <f t="shared" si="115"/>
        <v>43.439</v>
      </c>
      <c r="H1062" s="255">
        <v>0.21</v>
      </c>
      <c r="I1062" s="46"/>
      <c r="J1062" s="18">
        <v>12</v>
      </c>
      <c r="K1062" s="46"/>
      <c r="L1062" s="19">
        <f t="shared" si="113"/>
        <v>0</v>
      </c>
      <c r="M1062" s="23">
        <f t="shared" si="108"/>
        <v>0</v>
      </c>
      <c r="N1062" s="19">
        <f t="shared" si="109"/>
        <v>0</v>
      </c>
      <c r="O1062" s="19">
        <f t="shared" si="110"/>
        <v>43.439</v>
      </c>
      <c r="P1062" s="53"/>
    </row>
    <row r="1063" spans="1:16" x14ac:dyDescent="0.25">
      <c r="A1063" s="40">
        <v>17226</v>
      </c>
      <c r="B1063" s="40" t="s">
        <v>23</v>
      </c>
      <c r="C1063" s="16" t="s">
        <v>2050</v>
      </c>
      <c r="D1063" s="52">
        <v>8594188251061</v>
      </c>
      <c r="E1063" s="197">
        <v>35.9</v>
      </c>
      <c r="F1063" s="54" t="s">
        <v>111</v>
      </c>
      <c r="G1063" s="17">
        <f t="shared" si="115"/>
        <v>43.439</v>
      </c>
      <c r="H1063" s="255">
        <v>0.21</v>
      </c>
      <c r="I1063" s="46"/>
      <c r="J1063" s="18">
        <v>12</v>
      </c>
      <c r="K1063" s="46"/>
      <c r="L1063" s="19">
        <f t="shared" si="113"/>
        <v>0</v>
      </c>
      <c r="M1063" s="23">
        <f t="shared" si="108"/>
        <v>0</v>
      </c>
      <c r="N1063" s="19">
        <f t="shared" si="109"/>
        <v>0</v>
      </c>
      <c r="O1063" s="19">
        <f t="shared" si="110"/>
        <v>43.439</v>
      </c>
      <c r="P1063" s="53"/>
    </row>
    <row r="1064" spans="1:16" x14ac:dyDescent="0.25">
      <c r="A1064" s="40">
        <v>17230</v>
      </c>
      <c r="B1064" s="40" t="s">
        <v>23</v>
      </c>
      <c r="C1064" s="16" t="s">
        <v>2177</v>
      </c>
      <c r="D1064" s="52">
        <v>8594188250552</v>
      </c>
      <c r="E1064" s="197">
        <v>30.5</v>
      </c>
      <c r="F1064" s="17">
        <f t="shared" si="107"/>
        <v>1.1967824210319795</v>
      </c>
      <c r="G1064" s="17">
        <f>PRODUCT(E1064,1.21)</f>
        <v>36.905000000000001</v>
      </c>
      <c r="H1064" s="255">
        <v>0.21</v>
      </c>
      <c r="I1064" s="46"/>
      <c r="J1064" s="18">
        <v>8</v>
      </c>
      <c r="K1064" s="46"/>
      <c r="L1064" s="19">
        <f t="shared" si="113"/>
        <v>0</v>
      </c>
      <c r="M1064" s="23">
        <f t="shared" si="108"/>
        <v>0</v>
      </c>
      <c r="N1064" s="19">
        <f t="shared" si="109"/>
        <v>0</v>
      </c>
      <c r="O1064" s="19">
        <f t="shared" si="110"/>
        <v>36.905000000000001</v>
      </c>
      <c r="P1064" s="53" t="s">
        <v>2161</v>
      </c>
    </row>
    <row r="1065" spans="1:16" x14ac:dyDescent="0.25">
      <c r="A1065" s="40">
        <v>17232</v>
      </c>
      <c r="B1065" s="40" t="s">
        <v>23</v>
      </c>
      <c r="C1065" s="16" t="s">
        <v>1887</v>
      </c>
      <c r="D1065" s="52">
        <v>8594188250620</v>
      </c>
      <c r="E1065" s="197">
        <v>30.5</v>
      </c>
      <c r="F1065" s="17">
        <f t="shared" si="107"/>
        <v>1.1967824210319795</v>
      </c>
      <c r="G1065" s="17">
        <f t="shared" ref="G1065:G1066" si="116">PRODUCT(E1065,1.21)</f>
        <v>36.905000000000001</v>
      </c>
      <c r="H1065" s="255">
        <v>0.21</v>
      </c>
      <c r="I1065" s="46"/>
      <c r="J1065" s="18">
        <v>8</v>
      </c>
      <c r="K1065" s="46"/>
      <c r="L1065" s="19">
        <f t="shared" si="113"/>
        <v>0</v>
      </c>
      <c r="M1065" s="23">
        <f t="shared" si="108"/>
        <v>0</v>
      </c>
      <c r="N1065" s="19">
        <f t="shared" si="109"/>
        <v>0</v>
      </c>
      <c r="O1065" s="19">
        <f t="shared" si="110"/>
        <v>36.905000000000001</v>
      </c>
      <c r="P1065" s="53" t="s">
        <v>2161</v>
      </c>
    </row>
    <row r="1066" spans="1:16" x14ac:dyDescent="0.25">
      <c r="A1066" s="40">
        <v>17234</v>
      </c>
      <c r="B1066" s="40" t="s">
        <v>23</v>
      </c>
      <c r="C1066" s="16" t="s">
        <v>2178</v>
      </c>
      <c r="D1066" s="52">
        <v>8594188250668</v>
      </c>
      <c r="E1066" s="197">
        <v>30.5</v>
      </c>
      <c r="F1066" s="17">
        <f t="shared" si="107"/>
        <v>1.1967824210319795</v>
      </c>
      <c r="G1066" s="17">
        <f t="shared" si="116"/>
        <v>36.905000000000001</v>
      </c>
      <c r="H1066" s="255">
        <v>0.21</v>
      </c>
      <c r="I1066" s="46"/>
      <c r="J1066" s="18">
        <v>8</v>
      </c>
      <c r="K1066" s="46"/>
      <c r="L1066" s="19">
        <f t="shared" si="113"/>
        <v>0</v>
      </c>
      <c r="M1066" s="23">
        <f t="shared" si="108"/>
        <v>0</v>
      </c>
      <c r="N1066" s="19">
        <f t="shared" si="109"/>
        <v>0</v>
      </c>
      <c r="O1066" s="19">
        <f t="shared" si="110"/>
        <v>36.905000000000001</v>
      </c>
      <c r="P1066" s="53"/>
    </row>
    <row r="1067" spans="1:16" x14ac:dyDescent="0.25">
      <c r="A1067" s="40">
        <v>17236</v>
      </c>
      <c r="B1067" s="40" t="s">
        <v>23</v>
      </c>
      <c r="C1067" s="16" t="s">
        <v>1888</v>
      </c>
      <c r="D1067" s="52">
        <v>8594188250644</v>
      </c>
      <c r="E1067" s="197">
        <v>84</v>
      </c>
      <c r="F1067" s="17">
        <f t="shared" si="107"/>
        <v>3.2960565038257799</v>
      </c>
      <c r="G1067" s="17">
        <f>PRODUCT(E1067,1.12)</f>
        <v>94.080000000000013</v>
      </c>
      <c r="H1067" s="255">
        <v>0.12</v>
      </c>
      <c r="I1067" s="46"/>
      <c r="J1067" s="18">
        <v>1</v>
      </c>
      <c r="K1067" s="46"/>
      <c r="L1067" s="19">
        <f t="shared" si="113"/>
        <v>0</v>
      </c>
      <c r="M1067" s="23">
        <f t="shared" si="108"/>
        <v>0</v>
      </c>
      <c r="N1067" s="19">
        <f t="shared" si="109"/>
        <v>0</v>
      </c>
      <c r="O1067" s="19">
        <f t="shared" si="110"/>
        <v>94.080000000000013</v>
      </c>
      <c r="P1067" s="53"/>
    </row>
    <row r="1068" spans="1:16" x14ac:dyDescent="0.25">
      <c r="A1068" s="40">
        <v>17238</v>
      </c>
      <c r="B1068" s="40" t="s">
        <v>23</v>
      </c>
      <c r="C1068" s="16" t="s">
        <v>1889</v>
      </c>
      <c r="D1068" s="52">
        <v>8594188250750</v>
      </c>
      <c r="E1068" s="197">
        <v>84</v>
      </c>
      <c r="F1068" s="17">
        <f t="shared" si="107"/>
        <v>3.2960565038257799</v>
      </c>
      <c r="G1068" s="17">
        <f t="shared" ref="G1068:G1070" si="117">PRODUCT(E1068,1.12)</f>
        <v>94.080000000000013</v>
      </c>
      <c r="H1068" s="255">
        <v>0.12</v>
      </c>
      <c r="I1068" s="46"/>
      <c r="J1068" s="18">
        <v>1</v>
      </c>
      <c r="K1068" s="46"/>
      <c r="L1068" s="19">
        <f t="shared" si="113"/>
        <v>0</v>
      </c>
      <c r="M1068" s="23">
        <f t="shared" si="108"/>
        <v>0</v>
      </c>
      <c r="N1068" s="19">
        <f t="shared" si="109"/>
        <v>0</v>
      </c>
      <c r="O1068" s="19">
        <f t="shared" si="110"/>
        <v>94.080000000000013</v>
      </c>
      <c r="P1068" s="53"/>
    </row>
    <row r="1069" spans="1:16" x14ac:dyDescent="0.25">
      <c r="A1069" s="40">
        <v>17240</v>
      </c>
      <c r="B1069" s="40" t="s">
        <v>15</v>
      </c>
      <c r="C1069" s="16" t="s">
        <v>1890</v>
      </c>
      <c r="D1069" s="52">
        <v>8594188250651</v>
      </c>
      <c r="E1069" s="197">
        <v>84</v>
      </c>
      <c r="F1069" s="17">
        <f t="shared" si="107"/>
        <v>3.2960565038257799</v>
      </c>
      <c r="G1069" s="17">
        <f t="shared" si="117"/>
        <v>94.080000000000013</v>
      </c>
      <c r="H1069" s="255">
        <v>0.12</v>
      </c>
      <c r="I1069" s="46"/>
      <c r="J1069" s="18">
        <v>1</v>
      </c>
      <c r="K1069" s="46"/>
      <c r="L1069" s="19">
        <f t="shared" si="113"/>
        <v>0</v>
      </c>
      <c r="M1069" s="23">
        <f t="shared" si="108"/>
        <v>0</v>
      </c>
      <c r="N1069" s="19">
        <f t="shared" si="109"/>
        <v>0</v>
      </c>
      <c r="O1069" s="19">
        <f t="shared" si="110"/>
        <v>94.080000000000013</v>
      </c>
      <c r="P1069" s="53"/>
    </row>
    <row r="1070" spans="1:16" x14ac:dyDescent="0.25">
      <c r="A1070" s="40">
        <v>17242</v>
      </c>
      <c r="B1070" s="40" t="s">
        <v>15</v>
      </c>
      <c r="C1070" s="16" t="s">
        <v>1891</v>
      </c>
      <c r="D1070" s="52">
        <v>8594188250446</v>
      </c>
      <c r="E1070" s="197">
        <v>84</v>
      </c>
      <c r="F1070" s="17">
        <f t="shared" si="107"/>
        <v>3.2960565038257799</v>
      </c>
      <c r="G1070" s="17">
        <f t="shared" si="117"/>
        <v>94.080000000000013</v>
      </c>
      <c r="H1070" s="255">
        <v>0.12</v>
      </c>
      <c r="I1070" s="46"/>
      <c r="J1070" s="18">
        <v>1</v>
      </c>
      <c r="K1070" s="46"/>
      <c r="L1070" s="19">
        <f t="shared" si="113"/>
        <v>0</v>
      </c>
      <c r="M1070" s="23">
        <f t="shared" si="108"/>
        <v>0</v>
      </c>
      <c r="N1070" s="19">
        <f t="shared" si="109"/>
        <v>0</v>
      </c>
      <c r="O1070" s="19">
        <f t="shared" si="110"/>
        <v>94.080000000000013</v>
      </c>
      <c r="P1070" s="53"/>
    </row>
    <row r="1071" spans="1:16" x14ac:dyDescent="0.25">
      <c r="A1071" s="40">
        <v>17250</v>
      </c>
      <c r="B1071" s="40" t="s">
        <v>15</v>
      </c>
      <c r="C1071" s="16" t="s">
        <v>1892</v>
      </c>
      <c r="D1071" s="52">
        <v>8594188250378</v>
      </c>
      <c r="E1071" s="197">
        <v>53</v>
      </c>
      <c r="F1071" s="17">
        <f t="shared" si="107"/>
        <v>2.0796546988424565</v>
      </c>
      <c r="G1071" s="17">
        <f>PRODUCT(E1071,1.12)</f>
        <v>59.360000000000007</v>
      </c>
      <c r="H1071" s="255">
        <v>0.12</v>
      </c>
      <c r="I1071" s="46"/>
      <c r="J1071" s="18">
        <v>1</v>
      </c>
      <c r="K1071" s="46"/>
      <c r="L1071" s="19">
        <f t="shared" si="113"/>
        <v>0</v>
      </c>
      <c r="M1071" s="23">
        <f t="shared" si="108"/>
        <v>0</v>
      </c>
      <c r="N1071" s="19">
        <f t="shared" si="109"/>
        <v>0</v>
      </c>
      <c r="O1071" s="19">
        <f t="shared" si="110"/>
        <v>59.360000000000007</v>
      </c>
      <c r="P1071" s="53"/>
    </row>
    <row r="1072" spans="1:16" x14ac:dyDescent="0.25">
      <c r="A1072" s="40">
        <v>17252</v>
      </c>
      <c r="B1072" s="40" t="s">
        <v>15</v>
      </c>
      <c r="C1072" s="16" t="s">
        <v>1893</v>
      </c>
      <c r="D1072" s="52">
        <v>8594188250354</v>
      </c>
      <c r="E1072" s="197">
        <v>53</v>
      </c>
      <c r="F1072" s="17">
        <f t="shared" si="107"/>
        <v>2.0796546988424565</v>
      </c>
      <c r="G1072" s="17">
        <f t="shared" ref="G1072:G1129" si="118">PRODUCT(E1072,1.12)</f>
        <v>59.360000000000007</v>
      </c>
      <c r="H1072" s="255">
        <v>0.12</v>
      </c>
      <c r="I1072" s="46"/>
      <c r="J1072" s="18">
        <v>1</v>
      </c>
      <c r="K1072" s="46"/>
      <c r="L1072" s="19">
        <f t="shared" si="113"/>
        <v>0</v>
      </c>
      <c r="M1072" s="23">
        <f t="shared" si="108"/>
        <v>0</v>
      </c>
      <c r="N1072" s="19">
        <f t="shared" si="109"/>
        <v>0</v>
      </c>
      <c r="O1072" s="19">
        <f t="shared" si="110"/>
        <v>59.360000000000007</v>
      </c>
      <c r="P1072" s="53"/>
    </row>
    <row r="1073" spans="1:16" x14ac:dyDescent="0.25">
      <c r="A1073" s="40">
        <v>17254</v>
      </c>
      <c r="B1073" s="40" t="s">
        <v>15</v>
      </c>
      <c r="C1073" s="16" t="s">
        <v>1894</v>
      </c>
      <c r="D1073" s="52">
        <v>8594188250767</v>
      </c>
      <c r="E1073" s="197">
        <v>26.9</v>
      </c>
      <c r="F1073" s="17">
        <f t="shared" si="107"/>
        <v>1.0555228565823034</v>
      </c>
      <c r="G1073" s="17">
        <f t="shared" si="118"/>
        <v>30.128</v>
      </c>
      <c r="H1073" s="255">
        <v>0.12</v>
      </c>
      <c r="I1073" s="46"/>
      <c r="J1073" s="18">
        <v>8</v>
      </c>
      <c r="K1073" s="46"/>
      <c r="L1073" s="19">
        <f t="shared" si="113"/>
        <v>0</v>
      </c>
      <c r="M1073" s="23">
        <f t="shared" si="108"/>
        <v>0</v>
      </c>
      <c r="N1073" s="19">
        <f t="shared" si="109"/>
        <v>0</v>
      </c>
      <c r="O1073" s="19">
        <f t="shared" si="110"/>
        <v>30.128</v>
      </c>
      <c r="P1073" s="53"/>
    </row>
    <row r="1074" spans="1:16" x14ac:dyDescent="0.25">
      <c r="A1074" s="40">
        <v>17255</v>
      </c>
      <c r="B1074" s="40" t="s">
        <v>15</v>
      </c>
      <c r="C1074" s="16" t="s">
        <v>1895</v>
      </c>
      <c r="D1074" s="52">
        <v>8594188250774</v>
      </c>
      <c r="E1074" s="197">
        <v>26.9</v>
      </c>
      <c r="F1074" s="17">
        <f t="shared" si="107"/>
        <v>1.0555228565823034</v>
      </c>
      <c r="G1074" s="17">
        <f t="shared" si="118"/>
        <v>30.128</v>
      </c>
      <c r="H1074" s="255">
        <v>0.12</v>
      </c>
      <c r="I1074" s="46"/>
      <c r="J1074" s="18">
        <v>8</v>
      </c>
      <c r="K1074" s="46"/>
      <c r="L1074" s="19">
        <f t="shared" si="113"/>
        <v>0</v>
      </c>
      <c r="M1074" s="23">
        <f t="shared" si="108"/>
        <v>0</v>
      </c>
      <c r="N1074" s="19">
        <f t="shared" si="109"/>
        <v>0</v>
      </c>
      <c r="O1074" s="19">
        <f t="shared" si="110"/>
        <v>30.128</v>
      </c>
      <c r="P1074" s="53"/>
    </row>
    <row r="1075" spans="1:16" x14ac:dyDescent="0.25">
      <c r="A1075" s="40">
        <v>17256</v>
      </c>
      <c r="B1075" s="40" t="s">
        <v>15</v>
      </c>
      <c r="C1075" s="16" t="s">
        <v>1896</v>
      </c>
      <c r="D1075" s="52">
        <v>8594188250101</v>
      </c>
      <c r="E1075" s="197">
        <v>52.5</v>
      </c>
      <c r="F1075" s="17">
        <f t="shared" si="107"/>
        <v>2.0600353148911124</v>
      </c>
      <c r="G1075" s="17">
        <f t="shared" si="118"/>
        <v>58.800000000000004</v>
      </c>
      <c r="H1075" s="255">
        <v>0.12</v>
      </c>
      <c r="I1075" s="46"/>
      <c r="J1075" s="18">
        <v>6</v>
      </c>
      <c r="K1075" s="46"/>
      <c r="L1075" s="19">
        <f t="shared" si="113"/>
        <v>0</v>
      </c>
      <c r="M1075" s="23">
        <f t="shared" si="108"/>
        <v>0</v>
      </c>
      <c r="N1075" s="19">
        <f t="shared" si="109"/>
        <v>0</v>
      </c>
      <c r="O1075" s="19">
        <f t="shared" si="110"/>
        <v>58.800000000000004</v>
      </c>
      <c r="P1075" s="53"/>
    </row>
    <row r="1076" spans="1:16" x14ac:dyDescent="0.25">
      <c r="A1076" s="40">
        <v>17258</v>
      </c>
      <c r="B1076" s="40" t="s">
        <v>15</v>
      </c>
      <c r="C1076" s="16" t="s">
        <v>1897</v>
      </c>
      <c r="D1076" s="52">
        <v>8594188250125</v>
      </c>
      <c r="E1076" s="197">
        <v>26.9</v>
      </c>
      <c r="F1076" s="17">
        <f t="shared" si="107"/>
        <v>1.0555228565823034</v>
      </c>
      <c r="G1076" s="17">
        <f t="shared" si="118"/>
        <v>30.128</v>
      </c>
      <c r="H1076" s="255">
        <v>0.12</v>
      </c>
      <c r="I1076" s="46"/>
      <c r="J1076" s="18">
        <v>8</v>
      </c>
      <c r="K1076" s="46"/>
      <c r="L1076" s="19">
        <f t="shared" si="113"/>
        <v>0</v>
      </c>
      <c r="M1076" s="23">
        <f t="shared" si="108"/>
        <v>0</v>
      </c>
      <c r="N1076" s="19">
        <f t="shared" si="109"/>
        <v>0</v>
      </c>
      <c r="O1076" s="19">
        <f t="shared" si="110"/>
        <v>30.128</v>
      </c>
      <c r="P1076" s="53"/>
    </row>
    <row r="1077" spans="1:16" x14ac:dyDescent="0.25">
      <c r="A1077" s="40">
        <v>17260</v>
      </c>
      <c r="B1077" s="40" t="s">
        <v>15</v>
      </c>
      <c r="C1077" s="16" t="s">
        <v>1898</v>
      </c>
      <c r="D1077" s="52">
        <v>8594188250118</v>
      </c>
      <c r="E1077" s="197">
        <v>26.9</v>
      </c>
      <c r="F1077" s="17">
        <f t="shared" si="107"/>
        <v>1.0555228565823034</v>
      </c>
      <c r="G1077" s="17">
        <f t="shared" si="118"/>
        <v>30.128</v>
      </c>
      <c r="H1077" s="255">
        <v>0.12</v>
      </c>
      <c r="I1077" s="46"/>
      <c r="J1077" s="18">
        <v>8</v>
      </c>
      <c r="K1077" s="46"/>
      <c r="L1077" s="19">
        <f t="shared" si="113"/>
        <v>0</v>
      </c>
      <c r="M1077" s="23">
        <f t="shared" si="108"/>
        <v>0</v>
      </c>
      <c r="N1077" s="19">
        <f t="shared" si="109"/>
        <v>0</v>
      </c>
      <c r="O1077" s="19">
        <f t="shared" si="110"/>
        <v>30.128</v>
      </c>
      <c r="P1077" s="53"/>
    </row>
    <row r="1078" spans="1:16" x14ac:dyDescent="0.25">
      <c r="A1078" s="40">
        <v>17262</v>
      </c>
      <c r="B1078" s="40" t="s">
        <v>15</v>
      </c>
      <c r="C1078" s="16" t="s">
        <v>1899</v>
      </c>
      <c r="D1078" s="52">
        <v>8594188250248</v>
      </c>
      <c r="E1078" s="197">
        <v>26.9</v>
      </c>
      <c r="F1078" s="17">
        <f t="shared" si="107"/>
        <v>1.0555228565823034</v>
      </c>
      <c r="G1078" s="17">
        <f t="shared" si="118"/>
        <v>30.128</v>
      </c>
      <c r="H1078" s="255">
        <v>0.12</v>
      </c>
      <c r="I1078" s="46"/>
      <c r="J1078" s="18">
        <v>8</v>
      </c>
      <c r="K1078" s="46"/>
      <c r="L1078" s="19">
        <f t="shared" si="113"/>
        <v>0</v>
      </c>
      <c r="M1078" s="23">
        <f t="shared" si="108"/>
        <v>0</v>
      </c>
      <c r="N1078" s="19">
        <f t="shared" si="109"/>
        <v>0</v>
      </c>
      <c r="O1078" s="19">
        <f t="shared" si="110"/>
        <v>30.128</v>
      </c>
      <c r="P1078" s="53"/>
    </row>
    <row r="1079" spans="1:16" x14ac:dyDescent="0.25">
      <c r="A1079" s="40">
        <v>17300</v>
      </c>
      <c r="B1079" s="40" t="s">
        <v>23</v>
      </c>
      <c r="C1079" s="16" t="s">
        <v>814</v>
      </c>
      <c r="D1079" s="52" t="s">
        <v>1634</v>
      </c>
      <c r="E1079" s="197">
        <v>57.2</v>
      </c>
      <c r="F1079" s="17">
        <f t="shared" si="107"/>
        <v>2.2444575240337454</v>
      </c>
      <c r="G1079" s="17">
        <f t="shared" si="118"/>
        <v>64.064000000000007</v>
      </c>
      <c r="H1079" s="255">
        <v>0.12</v>
      </c>
      <c r="I1079" s="46"/>
      <c r="J1079" s="18">
        <v>10</v>
      </c>
      <c r="K1079" s="46"/>
      <c r="L1079" s="19">
        <f t="shared" si="113"/>
        <v>0</v>
      </c>
      <c r="M1079" s="23">
        <f t="shared" si="108"/>
        <v>0</v>
      </c>
      <c r="N1079" s="19">
        <f t="shared" si="109"/>
        <v>0</v>
      </c>
      <c r="O1079" s="19">
        <f t="shared" si="110"/>
        <v>64.064000000000007</v>
      </c>
      <c r="P1079" s="53"/>
    </row>
    <row r="1080" spans="1:16" x14ac:dyDescent="0.25">
      <c r="A1080" s="40">
        <v>17302</v>
      </c>
      <c r="B1080" s="40" t="s">
        <v>23</v>
      </c>
      <c r="C1080" s="16" t="s">
        <v>815</v>
      </c>
      <c r="D1080" s="52" t="s">
        <v>1635</v>
      </c>
      <c r="E1080" s="197">
        <v>57.2</v>
      </c>
      <c r="F1080" s="17">
        <f t="shared" si="107"/>
        <v>2.2444575240337454</v>
      </c>
      <c r="G1080" s="17">
        <f t="shared" si="118"/>
        <v>64.064000000000007</v>
      </c>
      <c r="H1080" s="255">
        <v>0.12</v>
      </c>
      <c r="I1080" s="46"/>
      <c r="J1080" s="18">
        <v>10</v>
      </c>
      <c r="K1080" s="46"/>
      <c r="L1080" s="19">
        <f t="shared" si="113"/>
        <v>0</v>
      </c>
      <c r="M1080" s="23">
        <f t="shared" si="108"/>
        <v>0</v>
      </c>
      <c r="N1080" s="19">
        <f t="shared" si="109"/>
        <v>0</v>
      </c>
      <c r="O1080" s="19">
        <f t="shared" si="110"/>
        <v>64.064000000000007</v>
      </c>
      <c r="P1080" s="53"/>
    </row>
    <row r="1081" spans="1:16" x14ac:dyDescent="0.25">
      <c r="A1081" s="40">
        <v>17304</v>
      </c>
      <c r="B1081" s="40" t="s">
        <v>23</v>
      </c>
      <c r="C1081" s="16" t="s">
        <v>816</v>
      </c>
      <c r="D1081" s="52" t="s">
        <v>1636</v>
      </c>
      <c r="E1081" s="197">
        <v>116</v>
      </c>
      <c r="F1081" s="17">
        <f t="shared" si="107"/>
        <v>4.5516970767117915</v>
      </c>
      <c r="G1081" s="17">
        <f t="shared" si="118"/>
        <v>129.92000000000002</v>
      </c>
      <c r="H1081" s="255">
        <v>0.12</v>
      </c>
      <c r="I1081" s="46"/>
      <c r="J1081" s="18">
        <v>6</v>
      </c>
      <c r="K1081" s="46"/>
      <c r="L1081" s="19">
        <f t="shared" si="113"/>
        <v>0</v>
      </c>
      <c r="M1081" s="23">
        <f t="shared" si="108"/>
        <v>0</v>
      </c>
      <c r="N1081" s="19">
        <f t="shared" si="109"/>
        <v>0</v>
      </c>
      <c r="O1081" s="19">
        <f t="shared" si="110"/>
        <v>129.92000000000002</v>
      </c>
      <c r="P1081" s="53"/>
    </row>
    <row r="1082" spans="1:16" x14ac:dyDescent="0.25">
      <c r="A1082" s="40">
        <v>17306</v>
      </c>
      <c r="B1082" s="40" t="s">
        <v>23</v>
      </c>
      <c r="C1082" s="16" t="s">
        <v>817</v>
      </c>
      <c r="D1082" s="52" t="s">
        <v>1637</v>
      </c>
      <c r="E1082" s="197">
        <v>116</v>
      </c>
      <c r="F1082" s="17">
        <f t="shared" si="107"/>
        <v>4.5516970767117915</v>
      </c>
      <c r="G1082" s="17">
        <f t="shared" si="118"/>
        <v>129.92000000000002</v>
      </c>
      <c r="H1082" s="255">
        <v>0.12</v>
      </c>
      <c r="I1082" s="46"/>
      <c r="J1082" s="18">
        <v>6</v>
      </c>
      <c r="K1082" s="46"/>
      <c r="L1082" s="19">
        <f t="shared" si="113"/>
        <v>0</v>
      </c>
      <c r="M1082" s="23">
        <f t="shared" si="108"/>
        <v>0</v>
      </c>
      <c r="N1082" s="19">
        <f t="shared" si="109"/>
        <v>0</v>
      </c>
      <c r="O1082" s="19">
        <f t="shared" si="110"/>
        <v>129.92000000000002</v>
      </c>
      <c r="P1082" s="53"/>
    </row>
    <row r="1083" spans="1:16" x14ac:dyDescent="0.25">
      <c r="A1083" s="40">
        <v>17308</v>
      </c>
      <c r="B1083" s="40" t="s">
        <v>23</v>
      </c>
      <c r="C1083" s="16" t="s">
        <v>818</v>
      </c>
      <c r="D1083" s="52" t="s">
        <v>1638</v>
      </c>
      <c r="E1083" s="197">
        <v>15.9</v>
      </c>
      <c r="F1083" s="17">
        <f t="shared" si="107"/>
        <v>0.62389640965273696</v>
      </c>
      <c r="G1083" s="17">
        <f t="shared" si="118"/>
        <v>17.808000000000003</v>
      </c>
      <c r="H1083" s="255">
        <v>0.12</v>
      </c>
      <c r="I1083" s="46"/>
      <c r="J1083" s="18">
        <v>20</v>
      </c>
      <c r="K1083" s="46"/>
      <c r="L1083" s="19">
        <f t="shared" si="113"/>
        <v>0</v>
      </c>
      <c r="M1083" s="23">
        <f t="shared" si="108"/>
        <v>0</v>
      </c>
      <c r="N1083" s="19">
        <f t="shared" si="109"/>
        <v>0</v>
      </c>
      <c r="O1083" s="19">
        <f t="shared" si="110"/>
        <v>17.808000000000003</v>
      </c>
      <c r="P1083" s="53" t="s">
        <v>2162</v>
      </c>
    </row>
    <row r="1084" spans="1:16" x14ac:dyDescent="0.25">
      <c r="A1084" s="40">
        <v>17310</v>
      </c>
      <c r="B1084" s="40" t="s">
        <v>23</v>
      </c>
      <c r="C1084" s="16" t="s">
        <v>819</v>
      </c>
      <c r="D1084" s="52" t="s">
        <v>1639</v>
      </c>
      <c r="E1084" s="197">
        <v>15.9</v>
      </c>
      <c r="F1084" s="17">
        <f t="shared" si="107"/>
        <v>0.62389640965273696</v>
      </c>
      <c r="G1084" s="17">
        <f t="shared" si="118"/>
        <v>17.808000000000003</v>
      </c>
      <c r="H1084" s="255">
        <v>0.12</v>
      </c>
      <c r="I1084" s="46"/>
      <c r="J1084" s="18">
        <v>20</v>
      </c>
      <c r="K1084" s="46"/>
      <c r="L1084" s="19">
        <f t="shared" si="113"/>
        <v>0</v>
      </c>
      <c r="M1084" s="23">
        <f t="shared" si="108"/>
        <v>0</v>
      </c>
      <c r="N1084" s="19">
        <f t="shared" si="109"/>
        <v>0</v>
      </c>
      <c r="O1084" s="19">
        <f t="shared" si="110"/>
        <v>17.808000000000003</v>
      </c>
      <c r="P1084" s="53" t="s">
        <v>2162</v>
      </c>
    </row>
    <row r="1085" spans="1:16" x14ac:dyDescent="0.25">
      <c r="A1085" s="40">
        <v>17312</v>
      </c>
      <c r="B1085" s="40" t="s">
        <v>23</v>
      </c>
      <c r="C1085" s="16" t="s">
        <v>820</v>
      </c>
      <c r="D1085" s="52" t="s">
        <v>1640</v>
      </c>
      <c r="E1085" s="197">
        <v>28.9</v>
      </c>
      <c r="F1085" s="17">
        <f t="shared" si="107"/>
        <v>1.1340003923876789</v>
      </c>
      <c r="G1085" s="17">
        <f t="shared" si="118"/>
        <v>32.368000000000002</v>
      </c>
      <c r="H1085" s="255">
        <v>0.12</v>
      </c>
      <c r="I1085" s="46"/>
      <c r="J1085" s="18">
        <v>10</v>
      </c>
      <c r="K1085" s="46"/>
      <c r="L1085" s="19">
        <f t="shared" si="113"/>
        <v>0</v>
      </c>
      <c r="M1085" s="23">
        <f t="shared" si="108"/>
        <v>0</v>
      </c>
      <c r="N1085" s="19">
        <f t="shared" si="109"/>
        <v>0</v>
      </c>
      <c r="O1085" s="19">
        <f t="shared" si="110"/>
        <v>32.368000000000002</v>
      </c>
      <c r="P1085" s="53"/>
    </row>
    <row r="1086" spans="1:16" x14ac:dyDescent="0.25">
      <c r="A1086" s="40">
        <v>17314</v>
      </c>
      <c r="B1086" s="40" t="s">
        <v>23</v>
      </c>
      <c r="C1086" s="16" t="s">
        <v>821</v>
      </c>
      <c r="D1086" s="52" t="s">
        <v>1641</v>
      </c>
      <c r="E1086" s="197">
        <v>32.9</v>
      </c>
      <c r="F1086" s="17">
        <f t="shared" si="107"/>
        <v>1.2909554639984304</v>
      </c>
      <c r="G1086" s="17">
        <f t="shared" si="118"/>
        <v>36.847999999999999</v>
      </c>
      <c r="H1086" s="255">
        <v>0.12</v>
      </c>
      <c r="I1086" s="46"/>
      <c r="J1086" s="18">
        <v>10</v>
      </c>
      <c r="K1086" s="46"/>
      <c r="L1086" s="19">
        <f t="shared" si="113"/>
        <v>0</v>
      </c>
      <c r="M1086" s="23">
        <f t="shared" si="108"/>
        <v>0</v>
      </c>
      <c r="N1086" s="19">
        <f t="shared" si="109"/>
        <v>0</v>
      </c>
      <c r="O1086" s="19">
        <f t="shared" si="110"/>
        <v>36.847999999999999</v>
      </c>
      <c r="P1086" s="53"/>
    </row>
    <row r="1087" spans="1:16" x14ac:dyDescent="0.25">
      <c r="A1087" s="40">
        <v>17394</v>
      </c>
      <c r="B1087" s="40" t="s">
        <v>23</v>
      </c>
      <c r="C1087" s="16" t="s">
        <v>2280</v>
      </c>
      <c r="D1087" s="52">
        <v>8595657104383</v>
      </c>
      <c r="E1087" s="197">
        <v>27.3</v>
      </c>
      <c r="F1087" s="17">
        <f t="shared" si="107"/>
        <v>1.0712183637433785</v>
      </c>
      <c r="G1087" s="17">
        <f t="shared" si="118"/>
        <v>30.576000000000004</v>
      </c>
      <c r="H1087" s="255">
        <v>0.12</v>
      </c>
      <c r="I1087" s="46"/>
      <c r="J1087" s="18">
        <v>15</v>
      </c>
      <c r="K1087" s="46"/>
      <c r="L1087" s="19">
        <f t="shared" si="113"/>
        <v>0</v>
      </c>
      <c r="M1087" s="23">
        <f t="shared" si="108"/>
        <v>0</v>
      </c>
      <c r="N1087" s="19">
        <f t="shared" si="109"/>
        <v>0</v>
      </c>
      <c r="O1087" s="19">
        <f t="shared" si="110"/>
        <v>30.576000000000004</v>
      </c>
      <c r="P1087" s="53" t="s">
        <v>2281</v>
      </c>
    </row>
    <row r="1088" spans="1:16" x14ac:dyDescent="0.25">
      <c r="A1088" s="40">
        <v>17395</v>
      </c>
      <c r="B1088" s="40" t="s">
        <v>23</v>
      </c>
      <c r="C1088" s="16" t="s">
        <v>2282</v>
      </c>
      <c r="D1088" s="52">
        <v>8595657104413</v>
      </c>
      <c r="E1088" s="197">
        <v>27.3</v>
      </c>
      <c r="F1088" s="17">
        <f t="shared" si="107"/>
        <v>1.0712183637433785</v>
      </c>
      <c r="G1088" s="17">
        <f t="shared" si="118"/>
        <v>30.576000000000004</v>
      </c>
      <c r="H1088" s="255">
        <v>0.12</v>
      </c>
      <c r="I1088" s="46"/>
      <c r="J1088" s="18">
        <v>15</v>
      </c>
      <c r="K1088" s="46"/>
      <c r="L1088" s="19">
        <f t="shared" si="113"/>
        <v>0</v>
      </c>
      <c r="M1088" s="23">
        <f t="shared" si="108"/>
        <v>0</v>
      </c>
      <c r="N1088" s="19">
        <f t="shared" si="109"/>
        <v>0</v>
      </c>
      <c r="O1088" s="19">
        <f t="shared" si="110"/>
        <v>30.576000000000004</v>
      </c>
      <c r="P1088" s="53" t="s">
        <v>2281</v>
      </c>
    </row>
    <row r="1089" spans="1:16" x14ac:dyDescent="0.25">
      <c r="A1089" s="40">
        <v>17396</v>
      </c>
      <c r="B1089" s="40" t="s">
        <v>23</v>
      </c>
      <c r="C1089" s="16" t="s">
        <v>2283</v>
      </c>
      <c r="D1089" s="52">
        <v>8595657104444</v>
      </c>
      <c r="E1089" s="197">
        <v>27.3</v>
      </c>
      <c r="F1089" s="17">
        <f t="shared" si="107"/>
        <v>1.0712183637433785</v>
      </c>
      <c r="G1089" s="17">
        <f t="shared" si="118"/>
        <v>30.576000000000004</v>
      </c>
      <c r="H1089" s="255">
        <v>0.12</v>
      </c>
      <c r="I1089" s="46"/>
      <c r="J1089" s="18">
        <v>15</v>
      </c>
      <c r="K1089" s="46"/>
      <c r="L1089" s="19">
        <f t="shared" si="113"/>
        <v>0</v>
      </c>
      <c r="M1089" s="23">
        <f t="shared" si="108"/>
        <v>0</v>
      </c>
      <c r="N1089" s="19">
        <f t="shared" si="109"/>
        <v>0</v>
      </c>
      <c r="O1089" s="19">
        <f t="shared" si="110"/>
        <v>30.576000000000004</v>
      </c>
      <c r="P1089" s="53" t="s">
        <v>2281</v>
      </c>
    </row>
    <row r="1090" spans="1:16" x14ac:dyDescent="0.25">
      <c r="A1090" s="40">
        <v>17397</v>
      </c>
      <c r="B1090" s="40" t="s">
        <v>23</v>
      </c>
      <c r="C1090" s="16" t="s">
        <v>2284</v>
      </c>
      <c r="D1090" s="52">
        <v>8595657104291</v>
      </c>
      <c r="E1090" s="197">
        <v>23.3</v>
      </c>
      <c r="F1090" s="17">
        <f t="shared" si="107"/>
        <v>0.91426329213262714</v>
      </c>
      <c r="G1090" s="17">
        <f t="shared" si="118"/>
        <v>26.096000000000004</v>
      </c>
      <c r="H1090" s="255">
        <v>0.12</v>
      </c>
      <c r="I1090" s="46"/>
      <c r="J1090" s="18">
        <v>15</v>
      </c>
      <c r="K1090" s="46"/>
      <c r="L1090" s="19">
        <f t="shared" si="113"/>
        <v>0</v>
      </c>
      <c r="M1090" s="23">
        <f t="shared" si="108"/>
        <v>0</v>
      </c>
      <c r="N1090" s="19">
        <f t="shared" si="109"/>
        <v>0</v>
      </c>
      <c r="O1090" s="19">
        <f t="shared" si="110"/>
        <v>26.096000000000004</v>
      </c>
      <c r="P1090" s="53" t="s">
        <v>2281</v>
      </c>
    </row>
    <row r="1091" spans="1:16" x14ac:dyDescent="0.25">
      <c r="A1091" s="40">
        <v>17398</v>
      </c>
      <c r="B1091" s="40" t="s">
        <v>23</v>
      </c>
      <c r="C1091" s="16" t="s">
        <v>2285</v>
      </c>
      <c r="D1091" s="52">
        <v>8595657104321</v>
      </c>
      <c r="E1091" s="197">
        <v>23.3</v>
      </c>
      <c r="F1091" s="17">
        <f t="shared" si="107"/>
        <v>0.91426329213262714</v>
      </c>
      <c r="G1091" s="17">
        <f t="shared" si="118"/>
        <v>26.096000000000004</v>
      </c>
      <c r="H1091" s="255">
        <v>0.12</v>
      </c>
      <c r="I1091" s="46"/>
      <c r="J1091" s="18">
        <v>15</v>
      </c>
      <c r="K1091" s="46"/>
      <c r="L1091" s="19">
        <f t="shared" si="113"/>
        <v>0</v>
      </c>
      <c r="M1091" s="23">
        <f t="shared" si="108"/>
        <v>0</v>
      </c>
      <c r="N1091" s="19">
        <f t="shared" si="109"/>
        <v>0</v>
      </c>
      <c r="O1091" s="19">
        <f t="shared" si="110"/>
        <v>26.096000000000004</v>
      </c>
      <c r="P1091" s="53" t="s">
        <v>2281</v>
      </c>
    </row>
    <row r="1092" spans="1:16" x14ac:dyDescent="0.25">
      <c r="A1092" s="40">
        <v>17399</v>
      </c>
      <c r="B1092" s="40" t="s">
        <v>23</v>
      </c>
      <c r="C1092" s="16" t="s">
        <v>2286</v>
      </c>
      <c r="D1092" s="52">
        <v>8595657104352</v>
      </c>
      <c r="E1092" s="197">
        <v>23.3</v>
      </c>
      <c r="F1092" s="17">
        <f t="shared" si="107"/>
        <v>0.91426329213262714</v>
      </c>
      <c r="G1092" s="17">
        <f t="shared" si="118"/>
        <v>26.096000000000004</v>
      </c>
      <c r="H1092" s="255">
        <v>0.12</v>
      </c>
      <c r="I1092" s="46"/>
      <c r="J1092" s="18">
        <v>15</v>
      </c>
      <c r="K1092" s="46"/>
      <c r="L1092" s="19">
        <f t="shared" si="113"/>
        <v>0</v>
      </c>
      <c r="M1092" s="23">
        <f t="shared" si="108"/>
        <v>0</v>
      </c>
      <c r="N1092" s="19">
        <f t="shared" si="109"/>
        <v>0</v>
      </c>
      <c r="O1092" s="19">
        <f t="shared" si="110"/>
        <v>26.096000000000004</v>
      </c>
      <c r="P1092" s="53" t="s">
        <v>2281</v>
      </c>
    </row>
    <row r="1093" spans="1:16" x14ac:dyDescent="0.25">
      <c r="A1093" s="40">
        <v>17400</v>
      </c>
      <c r="B1093" s="40" t="s">
        <v>23</v>
      </c>
      <c r="C1093" s="16" t="s">
        <v>2203</v>
      </c>
      <c r="D1093" s="52">
        <v>8595657103119</v>
      </c>
      <c r="E1093" s="17">
        <v>23.3</v>
      </c>
      <c r="F1093" s="17">
        <f t="shared" si="107"/>
        <v>0.91426329213262714</v>
      </c>
      <c r="G1093" s="17">
        <f t="shared" si="118"/>
        <v>26.096000000000004</v>
      </c>
      <c r="H1093" s="255">
        <v>0.12</v>
      </c>
      <c r="I1093" s="46"/>
      <c r="J1093" s="18">
        <v>15</v>
      </c>
      <c r="K1093" s="46"/>
      <c r="L1093" s="19">
        <f t="shared" si="113"/>
        <v>0</v>
      </c>
      <c r="M1093" s="23">
        <f t="shared" si="108"/>
        <v>0</v>
      </c>
      <c r="N1093" s="19">
        <f t="shared" si="109"/>
        <v>0</v>
      </c>
      <c r="O1093" s="19">
        <f t="shared" si="110"/>
        <v>26.096000000000004</v>
      </c>
      <c r="P1093" s="53"/>
    </row>
    <row r="1094" spans="1:16" x14ac:dyDescent="0.25">
      <c r="A1094" s="220">
        <v>17402</v>
      </c>
      <c r="B1094" s="208" t="s">
        <v>23</v>
      </c>
      <c r="C1094" s="205" t="s">
        <v>2204</v>
      </c>
      <c r="D1094" s="206">
        <v>8595657103126</v>
      </c>
      <c r="E1094" s="17">
        <v>23.3</v>
      </c>
      <c r="F1094" s="17">
        <f t="shared" si="107"/>
        <v>0.91426329213262714</v>
      </c>
      <c r="G1094" s="17">
        <f t="shared" si="118"/>
        <v>26.096000000000004</v>
      </c>
      <c r="H1094" s="255">
        <v>0.12</v>
      </c>
      <c r="I1094" s="46"/>
      <c r="J1094" s="18">
        <v>15</v>
      </c>
      <c r="K1094" s="46"/>
      <c r="L1094" s="19">
        <f t="shared" si="113"/>
        <v>0</v>
      </c>
      <c r="M1094" s="23">
        <f t="shared" si="108"/>
        <v>0</v>
      </c>
      <c r="N1094" s="19">
        <f t="shared" si="109"/>
        <v>0</v>
      </c>
      <c r="O1094" s="19">
        <f t="shared" si="110"/>
        <v>26.096000000000004</v>
      </c>
      <c r="P1094" s="53"/>
    </row>
    <row r="1095" spans="1:16" x14ac:dyDescent="0.25">
      <c r="A1095" s="220">
        <v>17404</v>
      </c>
      <c r="B1095" s="208" t="s">
        <v>23</v>
      </c>
      <c r="C1095" s="205" t="s">
        <v>1915</v>
      </c>
      <c r="D1095" s="206">
        <v>8595657103133</v>
      </c>
      <c r="E1095" s="197">
        <v>23.3</v>
      </c>
      <c r="F1095" s="17">
        <f t="shared" si="107"/>
        <v>0.91426329213262714</v>
      </c>
      <c r="G1095" s="17">
        <f t="shared" si="118"/>
        <v>26.096000000000004</v>
      </c>
      <c r="H1095" s="255">
        <v>0.12</v>
      </c>
      <c r="I1095" s="46"/>
      <c r="J1095" s="18">
        <v>15</v>
      </c>
      <c r="K1095" s="46"/>
      <c r="L1095" s="19">
        <f t="shared" si="113"/>
        <v>0</v>
      </c>
      <c r="M1095" s="23">
        <f t="shared" si="108"/>
        <v>0</v>
      </c>
      <c r="N1095" s="19">
        <f t="shared" si="109"/>
        <v>0</v>
      </c>
      <c r="O1095" s="19">
        <f t="shared" si="110"/>
        <v>26.096000000000004</v>
      </c>
      <c r="P1095" s="53"/>
    </row>
    <row r="1096" spans="1:16" x14ac:dyDescent="0.25">
      <c r="A1096" s="220">
        <v>17405</v>
      </c>
      <c r="B1096" s="208" t="s">
        <v>23</v>
      </c>
      <c r="C1096" s="205" t="s">
        <v>2205</v>
      </c>
      <c r="D1096" s="206">
        <v>8595657103775</v>
      </c>
      <c r="E1096" s="197">
        <v>25.3</v>
      </c>
      <c r="F1096" s="17">
        <f t="shared" si="107"/>
        <v>0.99274082793800278</v>
      </c>
      <c r="G1096" s="17">
        <f t="shared" si="118"/>
        <v>28.336000000000002</v>
      </c>
      <c r="H1096" s="255">
        <v>0.12</v>
      </c>
      <c r="I1096" s="46"/>
      <c r="J1096" s="18">
        <v>15</v>
      </c>
      <c r="K1096" s="46"/>
      <c r="L1096" s="19">
        <f t="shared" si="113"/>
        <v>0</v>
      </c>
      <c r="M1096" s="23">
        <f t="shared" si="108"/>
        <v>0</v>
      </c>
      <c r="N1096" s="19">
        <f t="shared" si="109"/>
        <v>0</v>
      </c>
      <c r="O1096" s="19">
        <f t="shared" si="110"/>
        <v>28.336000000000002</v>
      </c>
      <c r="P1096" s="53"/>
    </row>
    <row r="1097" spans="1:16" x14ac:dyDescent="0.25">
      <c r="A1097" s="220">
        <v>17406</v>
      </c>
      <c r="B1097" s="208" t="s">
        <v>23</v>
      </c>
      <c r="C1097" s="205" t="s">
        <v>2206</v>
      </c>
      <c r="D1097" s="206">
        <v>8595657103805</v>
      </c>
      <c r="E1097" s="197">
        <v>25.3</v>
      </c>
      <c r="F1097" s="17">
        <f t="shared" si="107"/>
        <v>0.99274082793800278</v>
      </c>
      <c r="G1097" s="17">
        <f t="shared" si="118"/>
        <v>28.336000000000002</v>
      </c>
      <c r="H1097" s="255">
        <v>0.12</v>
      </c>
      <c r="I1097" s="46"/>
      <c r="J1097" s="18">
        <v>15</v>
      </c>
      <c r="K1097" s="46"/>
      <c r="L1097" s="19">
        <f t="shared" si="113"/>
        <v>0</v>
      </c>
      <c r="M1097" s="23">
        <f t="shared" si="108"/>
        <v>0</v>
      </c>
      <c r="N1097" s="19">
        <f t="shared" si="109"/>
        <v>0</v>
      </c>
      <c r="O1097" s="19">
        <f t="shared" si="110"/>
        <v>28.336000000000002</v>
      </c>
      <c r="P1097" s="53"/>
    </row>
    <row r="1098" spans="1:16" x14ac:dyDescent="0.25">
      <c r="A1098" s="220">
        <v>17408</v>
      </c>
      <c r="B1098" s="208" t="s">
        <v>23</v>
      </c>
      <c r="C1098" s="205" t="s">
        <v>2207</v>
      </c>
      <c r="D1098" s="206">
        <v>8595657103836</v>
      </c>
      <c r="E1098" s="197">
        <v>25.3</v>
      </c>
      <c r="F1098" s="17">
        <f t="shared" si="107"/>
        <v>0.99274082793800278</v>
      </c>
      <c r="G1098" s="17">
        <f t="shared" si="118"/>
        <v>28.336000000000002</v>
      </c>
      <c r="H1098" s="255">
        <v>0.12</v>
      </c>
      <c r="I1098" s="46"/>
      <c r="J1098" s="18">
        <v>15</v>
      </c>
      <c r="K1098" s="46"/>
      <c r="L1098" s="19">
        <f t="shared" si="113"/>
        <v>0</v>
      </c>
      <c r="M1098" s="23">
        <f t="shared" si="108"/>
        <v>0</v>
      </c>
      <c r="N1098" s="19">
        <f t="shared" si="109"/>
        <v>0</v>
      </c>
      <c r="O1098" s="19">
        <f t="shared" si="110"/>
        <v>28.336000000000002</v>
      </c>
      <c r="P1098" s="53"/>
    </row>
    <row r="1099" spans="1:16" x14ac:dyDescent="0.25">
      <c r="A1099" s="220">
        <v>17410</v>
      </c>
      <c r="B1099" s="208" t="s">
        <v>23</v>
      </c>
      <c r="C1099" s="205" t="s">
        <v>1916</v>
      </c>
      <c r="D1099" s="206">
        <v>8595657100019</v>
      </c>
      <c r="E1099" s="197">
        <v>14.2</v>
      </c>
      <c r="F1099" s="17">
        <f t="shared" si="107"/>
        <v>0.55719050421816751</v>
      </c>
      <c r="G1099" s="17">
        <f t="shared" si="118"/>
        <v>15.904</v>
      </c>
      <c r="H1099" s="255">
        <v>0.12</v>
      </c>
      <c r="I1099" s="46"/>
      <c r="J1099" s="18">
        <v>20</v>
      </c>
      <c r="K1099" s="46"/>
      <c r="L1099" s="19">
        <f t="shared" si="113"/>
        <v>0</v>
      </c>
      <c r="M1099" s="23">
        <f t="shared" si="108"/>
        <v>0</v>
      </c>
      <c r="N1099" s="19">
        <f t="shared" si="109"/>
        <v>0</v>
      </c>
      <c r="O1099" s="19">
        <f t="shared" si="110"/>
        <v>15.904</v>
      </c>
      <c r="P1099" s="53"/>
    </row>
    <row r="1100" spans="1:16" x14ac:dyDescent="0.25">
      <c r="A1100" s="220">
        <v>17412</v>
      </c>
      <c r="B1100" s="208" t="s">
        <v>23</v>
      </c>
      <c r="C1100" s="205" t="s">
        <v>2208</v>
      </c>
      <c r="D1100" s="206">
        <v>8595657103867</v>
      </c>
      <c r="E1100" s="197">
        <v>25.3</v>
      </c>
      <c r="F1100" s="17">
        <f t="shared" si="107"/>
        <v>0.99274082793800278</v>
      </c>
      <c r="G1100" s="17">
        <f t="shared" si="118"/>
        <v>28.336000000000002</v>
      </c>
      <c r="H1100" s="255">
        <v>0.12</v>
      </c>
      <c r="I1100" s="46"/>
      <c r="J1100" s="18">
        <v>15</v>
      </c>
      <c r="K1100" s="46"/>
      <c r="L1100" s="19">
        <f t="shared" si="113"/>
        <v>0</v>
      </c>
      <c r="M1100" s="23">
        <f t="shared" si="108"/>
        <v>0</v>
      </c>
      <c r="N1100" s="19">
        <f t="shared" si="109"/>
        <v>0</v>
      </c>
      <c r="O1100" s="19">
        <f t="shared" si="110"/>
        <v>28.336000000000002</v>
      </c>
      <c r="P1100" s="53"/>
    </row>
    <row r="1101" spans="1:16" x14ac:dyDescent="0.25">
      <c r="A1101" s="220">
        <v>17414</v>
      </c>
      <c r="B1101" s="208" t="s">
        <v>23</v>
      </c>
      <c r="C1101" s="205" t="s">
        <v>1917</v>
      </c>
      <c r="D1101" s="206">
        <v>8595657100026</v>
      </c>
      <c r="E1101" s="197">
        <v>14.2</v>
      </c>
      <c r="F1101" s="17">
        <f t="shared" si="107"/>
        <v>0.55719050421816751</v>
      </c>
      <c r="G1101" s="17">
        <f t="shared" si="118"/>
        <v>15.904</v>
      </c>
      <c r="H1101" s="255">
        <v>0.12</v>
      </c>
      <c r="I1101" s="46"/>
      <c r="J1101" s="18">
        <v>20</v>
      </c>
      <c r="K1101" s="46"/>
      <c r="L1101" s="19">
        <f t="shared" si="113"/>
        <v>0</v>
      </c>
      <c r="M1101" s="23">
        <f t="shared" si="108"/>
        <v>0</v>
      </c>
      <c r="N1101" s="19">
        <f t="shared" si="109"/>
        <v>0</v>
      </c>
      <c r="O1101" s="19">
        <f t="shared" si="110"/>
        <v>15.904</v>
      </c>
      <c r="P1101" s="53"/>
    </row>
    <row r="1102" spans="1:16" x14ac:dyDescent="0.25">
      <c r="A1102" s="220">
        <v>17416</v>
      </c>
      <c r="B1102" s="208" t="s">
        <v>23</v>
      </c>
      <c r="C1102" s="205" t="s">
        <v>2209</v>
      </c>
      <c r="D1102" s="206">
        <v>8595657103898</v>
      </c>
      <c r="E1102" s="197">
        <v>25.3</v>
      </c>
      <c r="F1102" s="17">
        <f t="shared" si="107"/>
        <v>0.99274082793800278</v>
      </c>
      <c r="G1102" s="17">
        <f t="shared" si="118"/>
        <v>28.336000000000002</v>
      </c>
      <c r="H1102" s="255">
        <v>0.12</v>
      </c>
      <c r="I1102" s="46"/>
      <c r="J1102" s="18">
        <v>15</v>
      </c>
      <c r="K1102" s="46"/>
      <c r="L1102" s="19">
        <f t="shared" si="113"/>
        <v>0</v>
      </c>
      <c r="M1102" s="23">
        <f t="shared" si="108"/>
        <v>0</v>
      </c>
      <c r="N1102" s="19">
        <f t="shared" si="109"/>
        <v>0</v>
      </c>
      <c r="O1102" s="19">
        <f t="shared" si="110"/>
        <v>28.336000000000002</v>
      </c>
      <c r="P1102" s="53"/>
    </row>
    <row r="1103" spans="1:16" x14ac:dyDescent="0.25">
      <c r="A1103" s="220">
        <v>17418</v>
      </c>
      <c r="B1103" s="208" t="s">
        <v>23</v>
      </c>
      <c r="C1103" s="205" t="s">
        <v>2210</v>
      </c>
      <c r="D1103" s="206">
        <v>8595657103928</v>
      </c>
      <c r="E1103" s="197">
        <v>25.3</v>
      </c>
      <c r="F1103" s="17">
        <f t="shared" si="107"/>
        <v>0.99274082793800278</v>
      </c>
      <c r="G1103" s="17">
        <f t="shared" si="118"/>
        <v>28.336000000000002</v>
      </c>
      <c r="H1103" s="255">
        <v>0.12</v>
      </c>
      <c r="I1103" s="46"/>
      <c r="J1103" s="18">
        <v>15</v>
      </c>
      <c r="K1103" s="46"/>
      <c r="L1103" s="19">
        <f t="shared" si="113"/>
        <v>0</v>
      </c>
      <c r="M1103" s="23">
        <f t="shared" si="108"/>
        <v>0</v>
      </c>
      <c r="N1103" s="19">
        <f t="shared" si="109"/>
        <v>0</v>
      </c>
      <c r="O1103" s="19">
        <f t="shared" si="110"/>
        <v>28.336000000000002</v>
      </c>
      <c r="P1103" s="53"/>
    </row>
    <row r="1104" spans="1:16" x14ac:dyDescent="0.25">
      <c r="A1104" s="220">
        <v>17420</v>
      </c>
      <c r="B1104" s="208" t="s">
        <v>23</v>
      </c>
      <c r="C1104" s="205" t="s">
        <v>1918</v>
      </c>
      <c r="D1104" s="206">
        <v>8594071481001</v>
      </c>
      <c r="E1104" s="197">
        <v>25.3</v>
      </c>
      <c r="F1104" s="17">
        <f t="shared" si="107"/>
        <v>0.99274082793800278</v>
      </c>
      <c r="G1104" s="17">
        <f t="shared" si="118"/>
        <v>28.336000000000002</v>
      </c>
      <c r="H1104" s="255">
        <v>0.12</v>
      </c>
      <c r="I1104" s="46"/>
      <c r="J1104" s="18">
        <v>15</v>
      </c>
      <c r="K1104" s="46"/>
      <c r="L1104" s="19">
        <f t="shared" si="113"/>
        <v>0</v>
      </c>
      <c r="M1104" s="23">
        <f t="shared" si="108"/>
        <v>0</v>
      </c>
      <c r="N1104" s="19">
        <f t="shared" si="109"/>
        <v>0</v>
      </c>
      <c r="O1104" s="19">
        <f t="shared" si="110"/>
        <v>28.336000000000002</v>
      </c>
      <c r="P1104" s="53" t="s">
        <v>2202</v>
      </c>
    </row>
    <row r="1105" spans="1:16" x14ac:dyDescent="0.25">
      <c r="A1105" s="220">
        <v>17422</v>
      </c>
      <c r="B1105" s="208" t="s">
        <v>23</v>
      </c>
      <c r="C1105" s="205" t="s">
        <v>2211</v>
      </c>
      <c r="D1105" s="206">
        <v>8595657104079</v>
      </c>
      <c r="E1105" s="197">
        <v>27.3</v>
      </c>
      <c r="F1105" s="17">
        <f t="shared" si="107"/>
        <v>1.0712183637433785</v>
      </c>
      <c r="G1105" s="17">
        <f t="shared" si="118"/>
        <v>30.576000000000004</v>
      </c>
      <c r="H1105" s="255">
        <v>0.12</v>
      </c>
      <c r="I1105" s="46"/>
      <c r="J1105" s="18">
        <v>15</v>
      </c>
      <c r="K1105" s="46"/>
      <c r="L1105" s="19">
        <f t="shared" si="113"/>
        <v>0</v>
      </c>
      <c r="M1105" s="23">
        <f t="shared" si="108"/>
        <v>0</v>
      </c>
      <c r="N1105" s="19">
        <f t="shared" si="109"/>
        <v>0</v>
      </c>
      <c r="O1105" s="19">
        <f t="shared" si="110"/>
        <v>30.576000000000004</v>
      </c>
      <c r="P1105" s="53"/>
    </row>
    <row r="1106" spans="1:16" x14ac:dyDescent="0.25">
      <c r="A1106" s="220">
        <v>17424</v>
      </c>
      <c r="B1106" s="208" t="s">
        <v>23</v>
      </c>
      <c r="C1106" s="205" t="s">
        <v>2212</v>
      </c>
      <c r="D1106" s="206">
        <v>8595657104109</v>
      </c>
      <c r="E1106" s="197">
        <v>27.3</v>
      </c>
      <c r="F1106" s="17">
        <f t="shared" si="107"/>
        <v>1.0712183637433785</v>
      </c>
      <c r="G1106" s="17">
        <f t="shared" si="118"/>
        <v>30.576000000000004</v>
      </c>
      <c r="H1106" s="255">
        <v>0.12</v>
      </c>
      <c r="I1106" s="46"/>
      <c r="J1106" s="18">
        <v>15</v>
      </c>
      <c r="K1106" s="46"/>
      <c r="L1106" s="19">
        <f t="shared" si="113"/>
        <v>0</v>
      </c>
      <c r="M1106" s="23">
        <f t="shared" si="108"/>
        <v>0</v>
      </c>
      <c r="N1106" s="19">
        <f t="shared" si="109"/>
        <v>0</v>
      </c>
      <c r="O1106" s="19">
        <f t="shared" si="110"/>
        <v>30.576000000000004</v>
      </c>
      <c r="P1106" s="53"/>
    </row>
    <row r="1107" spans="1:16" x14ac:dyDescent="0.25">
      <c r="A1107" s="220">
        <v>17426</v>
      </c>
      <c r="B1107" s="208" t="s">
        <v>23</v>
      </c>
      <c r="C1107" s="205" t="s">
        <v>2213</v>
      </c>
      <c r="D1107" s="206">
        <v>8595657104130</v>
      </c>
      <c r="E1107" s="197">
        <v>27.3</v>
      </c>
      <c r="F1107" s="17">
        <f t="shared" si="107"/>
        <v>1.0712183637433785</v>
      </c>
      <c r="G1107" s="17">
        <f t="shared" si="118"/>
        <v>30.576000000000004</v>
      </c>
      <c r="H1107" s="255">
        <v>0.12</v>
      </c>
      <c r="I1107" s="46"/>
      <c r="J1107" s="18">
        <v>15</v>
      </c>
      <c r="K1107" s="46"/>
      <c r="L1107" s="19">
        <f t="shared" si="113"/>
        <v>0</v>
      </c>
      <c r="M1107" s="23">
        <f t="shared" si="108"/>
        <v>0</v>
      </c>
      <c r="N1107" s="19">
        <f t="shared" si="109"/>
        <v>0</v>
      </c>
      <c r="O1107" s="19">
        <f t="shared" si="110"/>
        <v>30.576000000000004</v>
      </c>
      <c r="P1107" s="53"/>
    </row>
    <row r="1108" spans="1:16" x14ac:dyDescent="0.25">
      <c r="A1108" s="220">
        <v>17428</v>
      </c>
      <c r="B1108" s="208" t="s">
        <v>23</v>
      </c>
      <c r="C1108" s="205" t="s">
        <v>2214</v>
      </c>
      <c r="D1108" s="206">
        <v>8595657104161</v>
      </c>
      <c r="E1108" s="197">
        <v>27.3</v>
      </c>
      <c r="F1108" s="17">
        <f t="shared" si="107"/>
        <v>1.0712183637433785</v>
      </c>
      <c r="G1108" s="17">
        <f t="shared" si="118"/>
        <v>30.576000000000004</v>
      </c>
      <c r="H1108" s="255">
        <v>0.12</v>
      </c>
      <c r="I1108" s="46"/>
      <c r="J1108" s="18">
        <v>15</v>
      </c>
      <c r="K1108" s="46"/>
      <c r="L1108" s="19">
        <f t="shared" si="113"/>
        <v>0</v>
      </c>
      <c r="M1108" s="23">
        <f t="shared" si="108"/>
        <v>0</v>
      </c>
      <c r="N1108" s="19">
        <f t="shared" si="109"/>
        <v>0</v>
      </c>
      <c r="O1108" s="19">
        <f t="shared" si="110"/>
        <v>30.576000000000004</v>
      </c>
      <c r="P1108" s="53"/>
    </row>
    <row r="1109" spans="1:16" x14ac:dyDescent="0.25">
      <c r="A1109" s="220">
        <v>17430</v>
      </c>
      <c r="B1109" s="208" t="s">
        <v>23</v>
      </c>
      <c r="C1109" s="205" t="s">
        <v>2233</v>
      </c>
      <c r="D1109" s="206">
        <v>8595657103980</v>
      </c>
      <c r="E1109" s="197">
        <v>27.3</v>
      </c>
      <c r="F1109" s="17">
        <f t="shared" si="107"/>
        <v>1.0712183637433785</v>
      </c>
      <c r="G1109" s="17">
        <f t="shared" si="118"/>
        <v>30.576000000000004</v>
      </c>
      <c r="H1109" s="255">
        <v>0.12</v>
      </c>
      <c r="I1109" s="46"/>
      <c r="J1109" s="18">
        <v>15</v>
      </c>
      <c r="K1109" s="46"/>
      <c r="L1109" s="19">
        <f t="shared" si="113"/>
        <v>0</v>
      </c>
      <c r="M1109" s="23">
        <f t="shared" si="108"/>
        <v>0</v>
      </c>
      <c r="N1109" s="19">
        <f t="shared" si="109"/>
        <v>0</v>
      </c>
      <c r="O1109" s="19">
        <f t="shared" si="110"/>
        <v>30.576000000000004</v>
      </c>
      <c r="P1109" s="53"/>
    </row>
    <row r="1110" spans="1:16" x14ac:dyDescent="0.25">
      <c r="A1110" s="220">
        <v>17432</v>
      </c>
      <c r="B1110" s="208" t="s">
        <v>23</v>
      </c>
      <c r="C1110" s="205" t="s">
        <v>2215</v>
      </c>
      <c r="D1110" s="206">
        <v>8595657104017</v>
      </c>
      <c r="E1110" s="197">
        <v>27.3</v>
      </c>
      <c r="F1110" s="17">
        <f t="shared" si="107"/>
        <v>1.0712183637433785</v>
      </c>
      <c r="G1110" s="17">
        <f t="shared" si="118"/>
        <v>30.576000000000004</v>
      </c>
      <c r="H1110" s="255">
        <v>0.12</v>
      </c>
      <c r="I1110" s="46"/>
      <c r="J1110" s="18">
        <v>15</v>
      </c>
      <c r="K1110" s="46"/>
      <c r="L1110" s="19">
        <f t="shared" si="113"/>
        <v>0</v>
      </c>
      <c r="M1110" s="23">
        <f t="shared" si="108"/>
        <v>0</v>
      </c>
      <c r="N1110" s="19">
        <f t="shared" si="109"/>
        <v>0</v>
      </c>
      <c r="O1110" s="19">
        <f t="shared" si="110"/>
        <v>30.576000000000004</v>
      </c>
      <c r="P1110" s="53"/>
    </row>
    <row r="1111" spans="1:16" x14ac:dyDescent="0.25">
      <c r="A1111" s="220">
        <v>17434</v>
      </c>
      <c r="B1111" s="208" t="s">
        <v>23</v>
      </c>
      <c r="C1111" s="205" t="s">
        <v>2216</v>
      </c>
      <c r="D1111" s="206">
        <v>8595657104048</v>
      </c>
      <c r="E1111" s="197">
        <v>27.3</v>
      </c>
      <c r="F1111" s="17">
        <f t="shared" si="107"/>
        <v>1.0712183637433785</v>
      </c>
      <c r="G1111" s="17">
        <f t="shared" si="118"/>
        <v>30.576000000000004</v>
      </c>
      <c r="H1111" s="255">
        <v>0.12</v>
      </c>
      <c r="I1111" s="46"/>
      <c r="J1111" s="18">
        <v>15</v>
      </c>
      <c r="K1111" s="46"/>
      <c r="L1111" s="19">
        <f t="shared" si="113"/>
        <v>0</v>
      </c>
      <c r="M1111" s="23">
        <f t="shared" si="108"/>
        <v>0</v>
      </c>
      <c r="N1111" s="19">
        <f t="shared" si="109"/>
        <v>0</v>
      </c>
      <c r="O1111" s="19">
        <f t="shared" si="110"/>
        <v>30.576000000000004</v>
      </c>
      <c r="P1111" s="53"/>
    </row>
    <row r="1112" spans="1:16" x14ac:dyDescent="0.25">
      <c r="A1112" s="220">
        <v>17436</v>
      </c>
      <c r="B1112" s="208" t="s">
        <v>23</v>
      </c>
      <c r="C1112" s="205" t="s">
        <v>2217</v>
      </c>
      <c r="D1112" s="206">
        <v>8595657103959</v>
      </c>
      <c r="E1112" s="197">
        <v>27.3</v>
      </c>
      <c r="F1112" s="17">
        <f t="shared" si="107"/>
        <v>1.0712183637433785</v>
      </c>
      <c r="G1112" s="17">
        <f t="shared" si="118"/>
        <v>30.576000000000004</v>
      </c>
      <c r="H1112" s="255">
        <v>0.12</v>
      </c>
      <c r="I1112" s="46"/>
      <c r="J1112" s="18">
        <v>15</v>
      </c>
      <c r="K1112" s="46"/>
      <c r="L1112" s="19">
        <f t="shared" si="113"/>
        <v>0</v>
      </c>
      <c r="M1112" s="23">
        <f t="shared" si="108"/>
        <v>0</v>
      </c>
      <c r="N1112" s="19">
        <f t="shared" si="109"/>
        <v>0</v>
      </c>
      <c r="O1112" s="19">
        <f t="shared" si="110"/>
        <v>30.576000000000004</v>
      </c>
      <c r="P1112" s="53"/>
    </row>
    <row r="1113" spans="1:16" x14ac:dyDescent="0.25">
      <c r="A1113" s="220">
        <v>17438</v>
      </c>
      <c r="B1113" s="208" t="s">
        <v>23</v>
      </c>
      <c r="C1113" s="205" t="s">
        <v>1919</v>
      </c>
      <c r="D1113" s="206">
        <v>8595657102426</v>
      </c>
      <c r="E1113" s="197">
        <v>27.3</v>
      </c>
      <c r="F1113" s="17">
        <f t="shared" si="107"/>
        <v>1.0712183637433785</v>
      </c>
      <c r="G1113" s="17">
        <f t="shared" si="118"/>
        <v>30.576000000000004</v>
      </c>
      <c r="H1113" s="255">
        <v>0.12</v>
      </c>
      <c r="I1113" s="46"/>
      <c r="J1113" s="18">
        <v>15</v>
      </c>
      <c r="K1113" s="46"/>
      <c r="L1113" s="19">
        <f t="shared" si="113"/>
        <v>0</v>
      </c>
      <c r="M1113" s="23">
        <f t="shared" si="108"/>
        <v>0</v>
      </c>
      <c r="N1113" s="19">
        <f t="shared" si="109"/>
        <v>0</v>
      </c>
      <c r="O1113" s="19">
        <f t="shared" si="110"/>
        <v>30.576000000000004</v>
      </c>
      <c r="P1113" s="53"/>
    </row>
    <row r="1114" spans="1:16" x14ac:dyDescent="0.25">
      <c r="A1114" s="220">
        <v>17440</v>
      </c>
      <c r="B1114" s="208" t="s">
        <v>23</v>
      </c>
      <c r="C1114" s="205" t="s">
        <v>1920</v>
      </c>
      <c r="D1114" s="206">
        <v>8595657102457</v>
      </c>
      <c r="E1114" s="197">
        <v>27.3</v>
      </c>
      <c r="F1114" s="17">
        <f t="shared" si="107"/>
        <v>1.0712183637433785</v>
      </c>
      <c r="G1114" s="17">
        <f t="shared" si="118"/>
        <v>30.576000000000004</v>
      </c>
      <c r="H1114" s="255">
        <v>0.12</v>
      </c>
      <c r="I1114" s="46"/>
      <c r="J1114" s="18">
        <v>15</v>
      </c>
      <c r="K1114" s="46"/>
      <c r="L1114" s="19">
        <f t="shared" si="113"/>
        <v>0</v>
      </c>
      <c r="M1114" s="23">
        <f t="shared" si="108"/>
        <v>0</v>
      </c>
      <c r="N1114" s="19">
        <f t="shared" si="109"/>
        <v>0</v>
      </c>
      <c r="O1114" s="19">
        <f t="shared" si="110"/>
        <v>30.576000000000004</v>
      </c>
      <c r="P1114" s="53"/>
    </row>
    <row r="1115" spans="1:16" x14ac:dyDescent="0.25">
      <c r="A1115" s="220">
        <v>17442</v>
      </c>
      <c r="B1115" s="208" t="s">
        <v>23</v>
      </c>
      <c r="C1115" s="205" t="s">
        <v>1921</v>
      </c>
      <c r="D1115" s="206">
        <v>8595657102488</v>
      </c>
      <c r="E1115" s="197">
        <v>27.3</v>
      </c>
      <c r="F1115" s="17">
        <f t="shared" si="107"/>
        <v>1.0712183637433785</v>
      </c>
      <c r="G1115" s="17">
        <f t="shared" si="118"/>
        <v>30.576000000000004</v>
      </c>
      <c r="H1115" s="255">
        <v>0.12</v>
      </c>
      <c r="I1115" s="46"/>
      <c r="J1115" s="18">
        <v>15</v>
      </c>
      <c r="K1115" s="46"/>
      <c r="L1115" s="19">
        <f t="shared" si="113"/>
        <v>0</v>
      </c>
      <c r="M1115" s="23">
        <f t="shared" si="108"/>
        <v>0</v>
      </c>
      <c r="N1115" s="19">
        <f t="shared" si="109"/>
        <v>0</v>
      </c>
      <c r="O1115" s="19">
        <f t="shared" si="110"/>
        <v>30.576000000000004</v>
      </c>
      <c r="P1115" s="53"/>
    </row>
    <row r="1116" spans="1:16" x14ac:dyDescent="0.25">
      <c r="A1116" s="220">
        <v>17444</v>
      </c>
      <c r="B1116" s="208" t="s">
        <v>23</v>
      </c>
      <c r="C1116" s="205" t="s">
        <v>1922</v>
      </c>
      <c r="D1116" s="206">
        <v>8594071482381</v>
      </c>
      <c r="E1116" s="197">
        <v>465</v>
      </c>
      <c r="F1116" s="17">
        <f t="shared" si="107"/>
        <v>18.246027074749854</v>
      </c>
      <c r="G1116" s="17">
        <f t="shared" si="118"/>
        <v>520.80000000000007</v>
      </c>
      <c r="H1116" s="255">
        <v>0.12</v>
      </c>
      <c r="I1116" s="46"/>
      <c r="J1116" s="18">
        <v>7</v>
      </c>
      <c r="K1116" s="46"/>
      <c r="L1116" s="19">
        <f t="shared" si="113"/>
        <v>0</v>
      </c>
      <c r="M1116" s="23">
        <f t="shared" si="108"/>
        <v>0</v>
      </c>
      <c r="N1116" s="19">
        <f t="shared" si="109"/>
        <v>0</v>
      </c>
      <c r="O1116" s="19">
        <f t="shared" si="110"/>
        <v>520.80000000000007</v>
      </c>
      <c r="P1116" s="53"/>
    </row>
    <row r="1117" spans="1:16" x14ac:dyDescent="0.25">
      <c r="A1117" s="220">
        <v>17446</v>
      </c>
      <c r="B1117" s="208" t="s">
        <v>23</v>
      </c>
      <c r="C1117" s="205" t="s">
        <v>1923</v>
      </c>
      <c r="D1117" s="206">
        <v>8594071482398</v>
      </c>
      <c r="E1117" s="197">
        <v>465</v>
      </c>
      <c r="F1117" s="17">
        <f t="shared" si="107"/>
        <v>18.246027074749854</v>
      </c>
      <c r="G1117" s="17">
        <f t="shared" si="118"/>
        <v>520.80000000000007</v>
      </c>
      <c r="H1117" s="255">
        <v>0.12</v>
      </c>
      <c r="I1117" s="46"/>
      <c r="J1117" s="18">
        <v>7</v>
      </c>
      <c r="K1117" s="46"/>
      <c r="L1117" s="19">
        <f t="shared" si="113"/>
        <v>0</v>
      </c>
      <c r="M1117" s="23">
        <f t="shared" si="108"/>
        <v>0</v>
      </c>
      <c r="N1117" s="19">
        <f t="shared" si="109"/>
        <v>0</v>
      </c>
      <c r="O1117" s="19">
        <f t="shared" si="110"/>
        <v>520.80000000000007</v>
      </c>
      <c r="P1117" s="53"/>
    </row>
    <row r="1118" spans="1:16" x14ac:dyDescent="0.25">
      <c r="A1118" s="220">
        <v>17448</v>
      </c>
      <c r="B1118" s="208" t="s">
        <v>23</v>
      </c>
      <c r="C1118" s="205" t="s">
        <v>1924</v>
      </c>
      <c r="D1118" s="206">
        <v>8594071482404</v>
      </c>
      <c r="E1118" s="197">
        <v>465</v>
      </c>
      <c r="F1118" s="17">
        <f t="shared" si="107"/>
        <v>18.246027074749854</v>
      </c>
      <c r="G1118" s="17">
        <f t="shared" si="118"/>
        <v>520.80000000000007</v>
      </c>
      <c r="H1118" s="255">
        <v>0.12</v>
      </c>
      <c r="I1118" s="46"/>
      <c r="J1118" s="18">
        <v>7</v>
      </c>
      <c r="K1118" s="46"/>
      <c r="L1118" s="19">
        <f t="shared" ref="L1118:L1148" si="119">PRODUCT(E1118,SUM(I1118,PRODUCT(ABS(K1118),J1118)))</f>
        <v>0</v>
      </c>
      <c r="M1118" s="23">
        <f t="shared" si="108"/>
        <v>0</v>
      </c>
      <c r="N1118" s="19">
        <f t="shared" si="109"/>
        <v>0</v>
      </c>
      <c r="O1118" s="19">
        <f t="shared" si="110"/>
        <v>520.80000000000007</v>
      </c>
      <c r="P1118" s="53"/>
    </row>
    <row r="1119" spans="1:16" x14ac:dyDescent="0.25">
      <c r="A1119" s="220">
        <v>17450</v>
      </c>
      <c r="B1119" s="208" t="s">
        <v>23</v>
      </c>
      <c r="C1119" s="205" t="s">
        <v>1925</v>
      </c>
      <c r="D1119" s="206">
        <v>8594071480868</v>
      </c>
      <c r="E1119" s="197">
        <v>26</v>
      </c>
      <c r="F1119" s="17">
        <f t="shared" si="107"/>
        <v>1.0202079654698843</v>
      </c>
      <c r="G1119" s="17">
        <f t="shared" si="118"/>
        <v>29.120000000000005</v>
      </c>
      <c r="H1119" s="255">
        <v>0.12</v>
      </c>
      <c r="I1119" s="46"/>
      <c r="J1119" s="18">
        <v>15</v>
      </c>
      <c r="K1119" s="46"/>
      <c r="L1119" s="19">
        <f t="shared" si="119"/>
        <v>0</v>
      </c>
      <c r="M1119" s="23">
        <f t="shared" si="108"/>
        <v>0</v>
      </c>
      <c r="N1119" s="19">
        <f t="shared" si="109"/>
        <v>0</v>
      </c>
      <c r="O1119" s="19">
        <f t="shared" si="110"/>
        <v>29.120000000000005</v>
      </c>
      <c r="P1119" s="53"/>
    </row>
    <row r="1120" spans="1:16" x14ac:dyDescent="0.25">
      <c r="A1120" s="220">
        <v>17452</v>
      </c>
      <c r="B1120" s="208" t="s">
        <v>23</v>
      </c>
      <c r="C1120" s="205" t="s">
        <v>1926</v>
      </c>
      <c r="D1120" s="206">
        <v>8595657102402</v>
      </c>
      <c r="E1120" s="197">
        <v>26</v>
      </c>
      <c r="F1120" s="17">
        <f t="shared" si="107"/>
        <v>1.0202079654698843</v>
      </c>
      <c r="G1120" s="17">
        <f t="shared" si="118"/>
        <v>29.120000000000005</v>
      </c>
      <c r="H1120" s="255">
        <v>0.12</v>
      </c>
      <c r="I1120" s="46"/>
      <c r="J1120" s="18">
        <v>15</v>
      </c>
      <c r="K1120" s="46"/>
      <c r="L1120" s="19">
        <f t="shared" si="119"/>
        <v>0</v>
      </c>
      <c r="M1120" s="23">
        <f t="shared" si="108"/>
        <v>0</v>
      </c>
      <c r="N1120" s="19">
        <f t="shared" si="109"/>
        <v>0</v>
      </c>
      <c r="O1120" s="19">
        <f t="shared" si="110"/>
        <v>29.120000000000005</v>
      </c>
      <c r="P1120" s="53"/>
    </row>
    <row r="1121" spans="1:16" x14ac:dyDescent="0.25">
      <c r="A1121" s="220">
        <v>17454</v>
      </c>
      <c r="B1121" s="208" t="s">
        <v>23</v>
      </c>
      <c r="C1121" s="205" t="s">
        <v>1927</v>
      </c>
      <c r="D1121" s="206">
        <v>8594071482824</v>
      </c>
      <c r="E1121" s="197">
        <v>71.5</v>
      </c>
      <c r="F1121" s="17">
        <f t="shared" si="107"/>
        <v>2.8055719050421817</v>
      </c>
      <c r="G1121" s="17">
        <f t="shared" si="118"/>
        <v>80.080000000000013</v>
      </c>
      <c r="H1121" s="255">
        <v>0.12</v>
      </c>
      <c r="I1121" s="46"/>
      <c r="J1121" s="18">
        <v>8</v>
      </c>
      <c r="K1121" s="46"/>
      <c r="L1121" s="19">
        <f t="shared" si="119"/>
        <v>0</v>
      </c>
      <c r="M1121" s="23">
        <f t="shared" si="108"/>
        <v>0</v>
      </c>
      <c r="N1121" s="19">
        <f t="shared" si="109"/>
        <v>0</v>
      </c>
      <c r="O1121" s="19">
        <f t="shared" si="110"/>
        <v>80.080000000000013</v>
      </c>
      <c r="P1121" s="53"/>
    </row>
    <row r="1122" spans="1:16" x14ac:dyDescent="0.25">
      <c r="A1122" s="220">
        <v>17456</v>
      </c>
      <c r="B1122" s="208" t="s">
        <v>23</v>
      </c>
      <c r="C1122" s="205" t="s">
        <v>1928</v>
      </c>
      <c r="D1122" s="206">
        <v>8595657100071</v>
      </c>
      <c r="E1122" s="197">
        <v>71.5</v>
      </c>
      <c r="F1122" s="17">
        <f t="shared" si="107"/>
        <v>2.8055719050421817</v>
      </c>
      <c r="G1122" s="17">
        <f t="shared" si="118"/>
        <v>80.080000000000013</v>
      </c>
      <c r="H1122" s="255">
        <v>0.12</v>
      </c>
      <c r="I1122" s="46"/>
      <c r="J1122" s="18">
        <v>8</v>
      </c>
      <c r="K1122" s="46"/>
      <c r="L1122" s="19">
        <f t="shared" si="119"/>
        <v>0</v>
      </c>
      <c r="M1122" s="23">
        <f t="shared" si="108"/>
        <v>0</v>
      </c>
      <c r="N1122" s="19">
        <f t="shared" si="109"/>
        <v>0</v>
      </c>
      <c r="O1122" s="19">
        <f t="shared" si="110"/>
        <v>80.080000000000013</v>
      </c>
      <c r="P1122" s="53"/>
    </row>
    <row r="1123" spans="1:16" x14ac:dyDescent="0.25">
      <c r="A1123" s="220">
        <v>17458</v>
      </c>
      <c r="B1123" s="208" t="s">
        <v>23</v>
      </c>
      <c r="C1123" s="205" t="s">
        <v>1929</v>
      </c>
      <c r="D1123" s="206">
        <v>8594071482848</v>
      </c>
      <c r="E1123" s="197">
        <v>71.5</v>
      </c>
      <c r="F1123" s="17">
        <f t="shared" si="107"/>
        <v>2.8055719050421817</v>
      </c>
      <c r="G1123" s="17">
        <f t="shared" si="118"/>
        <v>80.080000000000013</v>
      </c>
      <c r="H1123" s="255">
        <v>0.12</v>
      </c>
      <c r="I1123" s="46"/>
      <c r="J1123" s="18">
        <v>8</v>
      </c>
      <c r="K1123" s="46"/>
      <c r="L1123" s="19">
        <f t="shared" si="119"/>
        <v>0</v>
      </c>
      <c r="M1123" s="23">
        <f t="shared" si="108"/>
        <v>0</v>
      </c>
      <c r="N1123" s="19">
        <f t="shared" si="109"/>
        <v>0</v>
      </c>
      <c r="O1123" s="19">
        <f t="shared" si="110"/>
        <v>80.080000000000013</v>
      </c>
      <c r="P1123" s="53"/>
    </row>
    <row r="1124" spans="1:16" x14ac:dyDescent="0.25">
      <c r="A1124" s="220">
        <v>17460</v>
      </c>
      <c r="B1124" s="208" t="s">
        <v>23</v>
      </c>
      <c r="C1124" s="205" t="s">
        <v>1930</v>
      </c>
      <c r="D1124" s="206">
        <v>8594071482831</v>
      </c>
      <c r="E1124" s="197">
        <v>71.5</v>
      </c>
      <c r="F1124" s="17">
        <f t="shared" si="107"/>
        <v>2.8055719050421817</v>
      </c>
      <c r="G1124" s="17">
        <f t="shared" si="118"/>
        <v>80.080000000000013</v>
      </c>
      <c r="H1124" s="255">
        <v>0.12</v>
      </c>
      <c r="I1124" s="46"/>
      <c r="J1124" s="18">
        <v>8</v>
      </c>
      <c r="K1124" s="46"/>
      <c r="L1124" s="19">
        <f t="shared" si="119"/>
        <v>0</v>
      </c>
      <c r="M1124" s="23">
        <f t="shared" si="108"/>
        <v>0</v>
      </c>
      <c r="N1124" s="19">
        <f t="shared" si="109"/>
        <v>0</v>
      </c>
      <c r="O1124" s="19">
        <f t="shared" si="110"/>
        <v>80.080000000000013</v>
      </c>
      <c r="P1124" s="53"/>
    </row>
    <row r="1125" spans="1:16" x14ac:dyDescent="0.25">
      <c r="A1125" s="221">
        <v>17462</v>
      </c>
      <c r="B1125" s="208" t="s">
        <v>23</v>
      </c>
      <c r="C1125" s="205" t="s">
        <v>1931</v>
      </c>
      <c r="D1125" s="206">
        <v>8595657100088</v>
      </c>
      <c r="E1125" s="197">
        <v>71.5</v>
      </c>
      <c r="F1125" s="17">
        <f t="shared" si="107"/>
        <v>2.8055719050421817</v>
      </c>
      <c r="G1125" s="17">
        <f t="shared" si="118"/>
        <v>80.080000000000013</v>
      </c>
      <c r="H1125" s="255">
        <v>0.12</v>
      </c>
      <c r="I1125" s="46"/>
      <c r="J1125" s="18">
        <v>8</v>
      </c>
      <c r="K1125" s="46"/>
      <c r="L1125" s="19">
        <f t="shared" si="119"/>
        <v>0</v>
      </c>
      <c r="M1125" s="23">
        <f t="shared" si="108"/>
        <v>0</v>
      </c>
      <c r="N1125" s="19">
        <f t="shared" si="109"/>
        <v>0</v>
      </c>
      <c r="O1125" s="19">
        <f t="shared" si="110"/>
        <v>80.080000000000013</v>
      </c>
      <c r="P1125" s="53"/>
    </row>
    <row r="1126" spans="1:16" x14ac:dyDescent="0.25">
      <c r="A1126" s="222">
        <v>17464</v>
      </c>
      <c r="B1126" s="208" t="s">
        <v>23</v>
      </c>
      <c r="C1126" s="205" t="s">
        <v>1932</v>
      </c>
      <c r="D1126" s="236">
        <v>8595657100095</v>
      </c>
      <c r="E1126" s="197">
        <v>71.5</v>
      </c>
      <c r="F1126" s="17">
        <f t="shared" si="107"/>
        <v>2.8055719050421817</v>
      </c>
      <c r="G1126" s="17">
        <f t="shared" si="118"/>
        <v>80.080000000000013</v>
      </c>
      <c r="H1126" s="255">
        <v>0.12</v>
      </c>
      <c r="I1126" s="46"/>
      <c r="J1126" s="18">
        <v>8</v>
      </c>
      <c r="K1126" s="46"/>
      <c r="L1126" s="19">
        <f t="shared" si="119"/>
        <v>0</v>
      </c>
      <c r="M1126" s="23">
        <f t="shared" si="108"/>
        <v>0</v>
      </c>
      <c r="N1126" s="19">
        <f t="shared" si="109"/>
        <v>0</v>
      </c>
      <c r="O1126" s="19">
        <f t="shared" si="110"/>
        <v>80.080000000000013</v>
      </c>
      <c r="P1126" s="53"/>
    </row>
    <row r="1127" spans="1:16" x14ac:dyDescent="0.25">
      <c r="A1127" s="228">
        <v>17466</v>
      </c>
      <c r="B1127" s="256" t="s">
        <v>23</v>
      </c>
      <c r="C1127" s="258" t="s">
        <v>1966</v>
      </c>
      <c r="D1127" s="232">
        <v>8594071484002</v>
      </c>
      <c r="E1127" s="197">
        <v>55</v>
      </c>
      <c r="F1127" s="17">
        <f t="shared" si="107"/>
        <v>2.158132234647832</v>
      </c>
      <c r="G1127" s="17">
        <f t="shared" si="118"/>
        <v>61.600000000000009</v>
      </c>
      <c r="H1127" s="255">
        <v>0.12</v>
      </c>
      <c r="I1127" s="46"/>
      <c r="J1127" s="18">
        <v>10</v>
      </c>
      <c r="K1127" s="46"/>
      <c r="L1127" s="19">
        <f t="shared" si="119"/>
        <v>0</v>
      </c>
      <c r="M1127" s="23">
        <f t="shared" si="108"/>
        <v>0</v>
      </c>
      <c r="N1127" s="19">
        <f t="shared" si="109"/>
        <v>0</v>
      </c>
      <c r="O1127" s="19">
        <f t="shared" si="110"/>
        <v>61.600000000000009</v>
      </c>
      <c r="P1127" s="53"/>
    </row>
    <row r="1128" spans="1:16" x14ac:dyDescent="0.25">
      <c r="A1128" s="228">
        <v>17468</v>
      </c>
      <c r="B1128" s="256" t="s">
        <v>23</v>
      </c>
      <c r="C1128" s="258" t="s">
        <v>1967</v>
      </c>
      <c r="D1128" s="232">
        <v>8594071484019</v>
      </c>
      <c r="E1128" s="197">
        <v>55</v>
      </c>
      <c r="F1128" s="17">
        <f t="shared" si="107"/>
        <v>2.158132234647832</v>
      </c>
      <c r="G1128" s="17">
        <f t="shared" si="118"/>
        <v>61.600000000000009</v>
      </c>
      <c r="H1128" s="255">
        <v>0.12</v>
      </c>
      <c r="I1128" s="46"/>
      <c r="J1128" s="18">
        <v>10</v>
      </c>
      <c r="K1128" s="46"/>
      <c r="L1128" s="19">
        <f t="shared" si="119"/>
        <v>0</v>
      </c>
      <c r="M1128" s="23">
        <f t="shared" si="108"/>
        <v>0</v>
      </c>
      <c r="N1128" s="19">
        <f t="shared" si="109"/>
        <v>0</v>
      </c>
      <c r="O1128" s="19">
        <f t="shared" si="110"/>
        <v>61.600000000000009</v>
      </c>
      <c r="P1128" s="53"/>
    </row>
    <row r="1129" spans="1:16" x14ac:dyDescent="0.25">
      <c r="A1129" s="228">
        <v>17470</v>
      </c>
      <c r="B1129" s="256" t="s">
        <v>23</v>
      </c>
      <c r="C1129" s="258" t="s">
        <v>1968</v>
      </c>
      <c r="D1129" s="232">
        <v>8594071484033</v>
      </c>
      <c r="E1129" s="197">
        <v>55</v>
      </c>
      <c r="F1129" s="17">
        <f t="shared" si="107"/>
        <v>2.158132234647832</v>
      </c>
      <c r="G1129" s="17">
        <f t="shared" si="118"/>
        <v>61.600000000000009</v>
      </c>
      <c r="H1129" s="255">
        <v>0.12</v>
      </c>
      <c r="I1129" s="46"/>
      <c r="J1129" s="18">
        <v>10</v>
      </c>
      <c r="K1129" s="46"/>
      <c r="L1129" s="19">
        <f t="shared" si="119"/>
        <v>0</v>
      </c>
      <c r="M1129" s="23">
        <f t="shared" si="108"/>
        <v>0</v>
      </c>
      <c r="N1129" s="19">
        <f t="shared" si="109"/>
        <v>0</v>
      </c>
      <c r="O1129" s="19">
        <f t="shared" si="110"/>
        <v>61.600000000000009</v>
      </c>
      <c r="P1129" s="53"/>
    </row>
    <row r="1130" spans="1:16" x14ac:dyDescent="0.25">
      <c r="A1130" s="208">
        <v>19740</v>
      </c>
      <c r="B1130" s="208"/>
      <c r="C1130" s="257" t="s">
        <v>822</v>
      </c>
      <c r="D1130" s="237" t="s">
        <v>1642</v>
      </c>
      <c r="E1130" s="197">
        <v>43.8</v>
      </c>
      <c r="F1130" s="17">
        <f t="shared" si="107"/>
        <v>1.718658034137728</v>
      </c>
      <c r="G1130" s="17">
        <f>PRODUCT(E1130,1.21)</f>
        <v>52.997999999999998</v>
      </c>
      <c r="H1130" s="255">
        <v>0.21</v>
      </c>
      <c r="I1130" s="46"/>
      <c r="J1130" s="18">
        <v>1</v>
      </c>
      <c r="K1130" s="46"/>
      <c r="L1130" s="19">
        <f t="shared" si="119"/>
        <v>0</v>
      </c>
      <c r="M1130" s="23">
        <f t="shared" si="108"/>
        <v>0</v>
      </c>
      <c r="N1130" s="19">
        <f t="shared" si="109"/>
        <v>0</v>
      </c>
      <c r="O1130" s="19">
        <f t="shared" si="110"/>
        <v>52.997999999999998</v>
      </c>
      <c r="P1130" s="53"/>
    </row>
    <row r="1131" spans="1:16" x14ac:dyDescent="0.25">
      <c r="A1131" s="208">
        <v>19742</v>
      </c>
      <c r="B1131" s="208"/>
      <c r="C1131" s="209" t="s">
        <v>823</v>
      </c>
      <c r="D1131" s="237" t="s">
        <v>1643</v>
      </c>
      <c r="E1131" s="197">
        <v>43.8</v>
      </c>
      <c r="F1131" s="17">
        <f t="shared" si="107"/>
        <v>1.718658034137728</v>
      </c>
      <c r="G1131" s="17">
        <f t="shared" ref="G1131:G1144" si="120">PRODUCT(E1131,1.21)</f>
        <v>52.997999999999998</v>
      </c>
      <c r="H1131" s="255">
        <v>0.21</v>
      </c>
      <c r="I1131" s="46"/>
      <c r="J1131" s="18">
        <v>1</v>
      </c>
      <c r="K1131" s="46"/>
      <c r="L1131" s="19">
        <f t="shared" si="119"/>
        <v>0</v>
      </c>
      <c r="M1131" s="23">
        <f t="shared" si="108"/>
        <v>0</v>
      </c>
      <c r="N1131" s="19">
        <f t="shared" si="109"/>
        <v>0</v>
      </c>
      <c r="O1131" s="19">
        <f t="shared" si="110"/>
        <v>52.997999999999998</v>
      </c>
      <c r="P1131" s="53"/>
    </row>
    <row r="1132" spans="1:16" x14ac:dyDescent="0.25">
      <c r="A1132" s="40">
        <v>19744</v>
      </c>
      <c r="B1132" s="40"/>
      <c r="C1132" s="16" t="s">
        <v>824</v>
      </c>
      <c r="D1132" s="52" t="s">
        <v>1644</v>
      </c>
      <c r="E1132" s="197">
        <v>43.8</v>
      </c>
      <c r="F1132" s="17">
        <f t="shared" si="107"/>
        <v>1.718658034137728</v>
      </c>
      <c r="G1132" s="17">
        <f t="shared" si="120"/>
        <v>52.997999999999998</v>
      </c>
      <c r="H1132" s="255">
        <v>0.21</v>
      </c>
      <c r="I1132" s="46"/>
      <c r="J1132" s="18">
        <v>1</v>
      </c>
      <c r="K1132" s="46"/>
      <c r="L1132" s="19">
        <f t="shared" si="119"/>
        <v>0</v>
      </c>
      <c r="M1132" s="23">
        <f t="shared" si="108"/>
        <v>0</v>
      </c>
      <c r="N1132" s="19">
        <f t="shared" si="109"/>
        <v>0</v>
      </c>
      <c r="O1132" s="19">
        <f t="shared" si="110"/>
        <v>52.997999999999998</v>
      </c>
      <c r="P1132" s="53"/>
    </row>
    <row r="1133" spans="1:16" x14ac:dyDescent="0.25">
      <c r="A1133" s="40">
        <v>19746</v>
      </c>
      <c r="B1133" s="40"/>
      <c r="C1133" s="16" t="s">
        <v>825</v>
      </c>
      <c r="D1133" s="52" t="s">
        <v>1645</v>
      </c>
      <c r="E1133" s="197">
        <v>50</v>
      </c>
      <c r="F1133" s="17">
        <f t="shared" si="107"/>
        <v>1.9619383951343927</v>
      </c>
      <c r="G1133" s="17">
        <f t="shared" si="120"/>
        <v>60.5</v>
      </c>
      <c r="H1133" s="255">
        <v>0.21</v>
      </c>
      <c r="I1133" s="46"/>
      <c r="J1133" s="18">
        <v>1</v>
      </c>
      <c r="K1133" s="46"/>
      <c r="L1133" s="19">
        <f t="shared" si="119"/>
        <v>0</v>
      </c>
      <c r="M1133" s="23">
        <f t="shared" si="108"/>
        <v>0</v>
      </c>
      <c r="N1133" s="19">
        <f t="shared" si="109"/>
        <v>0</v>
      </c>
      <c r="O1133" s="19">
        <f t="shared" si="110"/>
        <v>60.5</v>
      </c>
      <c r="P1133" s="53"/>
    </row>
    <row r="1134" spans="1:16" x14ac:dyDescent="0.25">
      <c r="A1134" s="40">
        <v>19748</v>
      </c>
      <c r="B1134" s="40"/>
      <c r="C1134" s="16" t="s">
        <v>826</v>
      </c>
      <c r="D1134" s="52" t="s">
        <v>1646</v>
      </c>
      <c r="E1134" s="197">
        <v>43.8</v>
      </c>
      <c r="F1134" s="17">
        <f t="shared" si="107"/>
        <v>1.718658034137728</v>
      </c>
      <c r="G1134" s="17">
        <f t="shared" si="120"/>
        <v>52.997999999999998</v>
      </c>
      <c r="H1134" s="255">
        <v>0.21</v>
      </c>
      <c r="I1134" s="46"/>
      <c r="J1134" s="18">
        <v>1</v>
      </c>
      <c r="K1134" s="46"/>
      <c r="L1134" s="19">
        <f t="shared" si="119"/>
        <v>0</v>
      </c>
      <c r="M1134" s="23">
        <f t="shared" si="108"/>
        <v>0</v>
      </c>
      <c r="N1134" s="19">
        <f t="shared" si="109"/>
        <v>0</v>
      </c>
      <c r="O1134" s="19">
        <f t="shared" si="110"/>
        <v>52.997999999999998</v>
      </c>
      <c r="P1134" s="53"/>
    </row>
    <row r="1135" spans="1:16" x14ac:dyDescent="0.25">
      <c r="A1135" s="40">
        <v>19750</v>
      </c>
      <c r="B1135" s="40"/>
      <c r="C1135" s="16" t="s">
        <v>827</v>
      </c>
      <c r="D1135" s="52" t="s">
        <v>1647</v>
      </c>
      <c r="E1135" s="197">
        <v>43.8</v>
      </c>
      <c r="F1135" s="17">
        <f t="shared" si="107"/>
        <v>1.718658034137728</v>
      </c>
      <c r="G1135" s="17">
        <f t="shared" si="120"/>
        <v>52.997999999999998</v>
      </c>
      <c r="H1135" s="255">
        <v>0.21</v>
      </c>
      <c r="I1135" s="46"/>
      <c r="J1135" s="18">
        <v>1</v>
      </c>
      <c r="K1135" s="46"/>
      <c r="L1135" s="19">
        <f t="shared" si="119"/>
        <v>0</v>
      </c>
      <c r="M1135" s="23">
        <f t="shared" si="108"/>
        <v>0</v>
      </c>
      <c r="N1135" s="19">
        <f t="shared" si="109"/>
        <v>0</v>
      </c>
      <c r="O1135" s="19">
        <f t="shared" si="110"/>
        <v>52.997999999999998</v>
      </c>
      <c r="P1135" s="53"/>
    </row>
    <row r="1136" spans="1:16" x14ac:dyDescent="0.25">
      <c r="A1136" s="40">
        <v>19760</v>
      </c>
      <c r="B1136" s="40"/>
      <c r="C1136" s="16" t="s">
        <v>828</v>
      </c>
      <c r="D1136" s="52" t="s">
        <v>1648</v>
      </c>
      <c r="E1136" s="197">
        <v>4</v>
      </c>
      <c r="F1136" s="17">
        <f t="shared" si="107"/>
        <v>0.15695507161075142</v>
      </c>
      <c r="G1136" s="17">
        <f t="shared" si="120"/>
        <v>4.84</v>
      </c>
      <c r="H1136" s="255">
        <v>0.21</v>
      </c>
      <c r="I1136" s="46"/>
      <c r="J1136" s="18">
        <v>1</v>
      </c>
      <c r="K1136" s="46"/>
      <c r="L1136" s="19">
        <f t="shared" si="119"/>
        <v>0</v>
      </c>
      <c r="M1136" s="23">
        <f t="shared" si="108"/>
        <v>0</v>
      </c>
      <c r="N1136" s="19">
        <f t="shared" si="109"/>
        <v>0</v>
      </c>
      <c r="O1136" s="19">
        <f t="shared" si="110"/>
        <v>4.84</v>
      </c>
      <c r="P1136" s="53"/>
    </row>
    <row r="1137" spans="1:16" x14ac:dyDescent="0.25">
      <c r="A1137" s="40">
        <v>19924</v>
      </c>
      <c r="B1137" s="40" t="s">
        <v>23</v>
      </c>
      <c r="C1137" s="16" t="s">
        <v>829</v>
      </c>
      <c r="D1137" s="52" t="s">
        <v>1649</v>
      </c>
      <c r="E1137" s="197">
        <v>55.7</v>
      </c>
      <c r="F1137" s="17">
        <f t="shared" si="107"/>
        <v>2.1855993721797136</v>
      </c>
      <c r="G1137" s="17">
        <f t="shared" si="120"/>
        <v>67.397000000000006</v>
      </c>
      <c r="H1137" s="255">
        <v>0.21</v>
      </c>
      <c r="I1137" s="46"/>
      <c r="J1137" s="18">
        <v>20</v>
      </c>
      <c r="K1137" s="46"/>
      <c r="L1137" s="19">
        <f t="shared" si="119"/>
        <v>0</v>
      </c>
      <c r="M1137" s="23">
        <f t="shared" si="108"/>
        <v>0</v>
      </c>
      <c r="N1137" s="19">
        <f t="shared" si="109"/>
        <v>0</v>
      </c>
      <c r="O1137" s="19">
        <f t="shared" si="110"/>
        <v>67.397000000000006</v>
      </c>
      <c r="P1137" s="53" t="s">
        <v>1661</v>
      </c>
    </row>
    <row r="1138" spans="1:16" x14ac:dyDescent="0.25">
      <c r="A1138" s="40">
        <v>19930</v>
      </c>
      <c r="B1138" s="40" t="s">
        <v>23</v>
      </c>
      <c r="C1138" s="16" t="s">
        <v>830</v>
      </c>
      <c r="D1138" s="52" t="s">
        <v>1650</v>
      </c>
      <c r="E1138" s="197">
        <v>55.7</v>
      </c>
      <c r="F1138" s="17">
        <f t="shared" si="107"/>
        <v>2.1855993721797136</v>
      </c>
      <c r="G1138" s="17">
        <f t="shared" si="120"/>
        <v>67.397000000000006</v>
      </c>
      <c r="H1138" s="255">
        <v>0.21</v>
      </c>
      <c r="I1138" s="46"/>
      <c r="J1138" s="18">
        <v>20</v>
      </c>
      <c r="K1138" s="46"/>
      <c r="L1138" s="19">
        <f t="shared" si="119"/>
        <v>0</v>
      </c>
      <c r="M1138" s="23">
        <f t="shared" si="108"/>
        <v>0</v>
      </c>
      <c r="N1138" s="19">
        <f t="shared" si="109"/>
        <v>0</v>
      </c>
      <c r="O1138" s="19">
        <f t="shared" si="110"/>
        <v>67.397000000000006</v>
      </c>
      <c r="P1138" s="53" t="s">
        <v>1661</v>
      </c>
    </row>
    <row r="1139" spans="1:16" x14ac:dyDescent="0.25">
      <c r="A1139" s="40">
        <v>8000100</v>
      </c>
      <c r="B1139" s="40"/>
      <c r="C1139" s="16" t="s">
        <v>831</v>
      </c>
      <c r="D1139" s="52" t="s">
        <v>1651</v>
      </c>
      <c r="E1139" s="197">
        <v>39.6</v>
      </c>
      <c r="F1139" s="17">
        <f t="shared" si="107"/>
        <v>1.5538552089464392</v>
      </c>
      <c r="G1139" s="17">
        <f t="shared" si="120"/>
        <v>47.915999999999997</v>
      </c>
      <c r="H1139" s="255">
        <v>0.21</v>
      </c>
      <c r="I1139" s="46"/>
      <c r="J1139" s="18">
        <v>1</v>
      </c>
      <c r="K1139" s="46"/>
      <c r="L1139" s="19">
        <f t="shared" si="119"/>
        <v>0</v>
      </c>
      <c r="M1139" s="23">
        <f t="shared" si="108"/>
        <v>0</v>
      </c>
      <c r="N1139" s="19">
        <f t="shared" si="109"/>
        <v>0</v>
      </c>
      <c r="O1139" s="19">
        <f t="shared" si="110"/>
        <v>47.915999999999997</v>
      </c>
      <c r="P1139" s="53"/>
    </row>
    <row r="1140" spans="1:16" x14ac:dyDescent="0.25">
      <c r="A1140" s="40">
        <v>8000105</v>
      </c>
      <c r="B1140" s="40"/>
      <c r="C1140" s="16" t="s">
        <v>832</v>
      </c>
      <c r="D1140" s="52" t="s">
        <v>1652</v>
      </c>
      <c r="E1140" s="197">
        <v>27.7</v>
      </c>
      <c r="F1140" s="17">
        <f t="shared" si="107"/>
        <v>1.0869138709044537</v>
      </c>
      <c r="G1140" s="17">
        <f t="shared" si="120"/>
        <v>33.516999999999996</v>
      </c>
      <c r="H1140" s="255">
        <v>0.21</v>
      </c>
      <c r="I1140" s="46"/>
      <c r="J1140" s="18">
        <v>25</v>
      </c>
      <c r="K1140" s="46"/>
      <c r="L1140" s="19">
        <f t="shared" si="119"/>
        <v>0</v>
      </c>
      <c r="M1140" s="23">
        <f t="shared" si="108"/>
        <v>0</v>
      </c>
      <c r="N1140" s="19">
        <f t="shared" si="109"/>
        <v>0</v>
      </c>
      <c r="O1140" s="19">
        <f t="shared" si="110"/>
        <v>33.516999999999996</v>
      </c>
      <c r="P1140" s="53"/>
    </row>
    <row r="1141" spans="1:16" x14ac:dyDescent="0.25">
      <c r="A1141" s="40">
        <v>8000110</v>
      </c>
      <c r="B1141" s="40"/>
      <c r="C1141" s="16" t="s">
        <v>833</v>
      </c>
      <c r="D1141" s="52" t="s">
        <v>1653</v>
      </c>
      <c r="E1141" s="197">
        <v>120</v>
      </c>
      <c r="F1141" s="17">
        <f t="shared" si="107"/>
        <v>4.7086521483225425</v>
      </c>
      <c r="G1141" s="17">
        <f t="shared" si="120"/>
        <v>145.19999999999999</v>
      </c>
      <c r="H1141" s="255">
        <v>0.21</v>
      </c>
      <c r="I1141" s="46"/>
      <c r="J1141" s="18">
        <v>40</v>
      </c>
      <c r="K1141" s="46"/>
      <c r="L1141" s="19">
        <f t="shared" si="119"/>
        <v>0</v>
      </c>
      <c r="M1141" s="23">
        <f t="shared" si="108"/>
        <v>0</v>
      </c>
      <c r="N1141" s="19">
        <f t="shared" si="109"/>
        <v>0</v>
      </c>
      <c r="O1141" s="19">
        <f t="shared" si="110"/>
        <v>145.19999999999999</v>
      </c>
      <c r="P1141" s="53"/>
    </row>
    <row r="1142" spans="1:16" x14ac:dyDescent="0.25">
      <c r="A1142" s="40">
        <v>8004001</v>
      </c>
      <c r="B1142" s="40"/>
      <c r="C1142" s="16" t="s">
        <v>2220</v>
      </c>
      <c r="D1142" s="52" t="s">
        <v>1654</v>
      </c>
      <c r="E1142" s="197">
        <v>287.5</v>
      </c>
      <c r="F1142" s="17">
        <f t="shared" si="107"/>
        <v>11.281145772022759</v>
      </c>
      <c r="G1142" s="17">
        <f t="shared" si="120"/>
        <v>347.875</v>
      </c>
      <c r="H1142" s="255">
        <v>0.21</v>
      </c>
      <c r="I1142" s="46"/>
      <c r="J1142" s="18">
        <v>1</v>
      </c>
      <c r="K1142" s="46"/>
      <c r="L1142" s="19">
        <f t="shared" si="119"/>
        <v>0</v>
      </c>
      <c r="M1142" s="23">
        <f t="shared" si="108"/>
        <v>0</v>
      </c>
      <c r="N1142" s="19">
        <f t="shared" si="109"/>
        <v>0</v>
      </c>
      <c r="O1142" s="19">
        <f t="shared" si="110"/>
        <v>347.875</v>
      </c>
      <c r="P1142" s="53"/>
    </row>
    <row r="1143" spans="1:16" x14ac:dyDescent="0.25">
      <c r="A1143" s="40">
        <v>8004002</v>
      </c>
      <c r="B1143" s="40"/>
      <c r="C1143" s="16" t="s">
        <v>2221</v>
      </c>
      <c r="D1143" s="52" t="s">
        <v>1655</v>
      </c>
      <c r="E1143" s="197">
        <v>287.5</v>
      </c>
      <c r="F1143" s="17">
        <f t="shared" si="107"/>
        <v>11.281145772022759</v>
      </c>
      <c r="G1143" s="17">
        <f t="shared" si="120"/>
        <v>347.875</v>
      </c>
      <c r="H1143" s="255">
        <v>0.21</v>
      </c>
      <c r="I1143" s="46"/>
      <c r="J1143" s="18">
        <v>1</v>
      </c>
      <c r="K1143" s="46"/>
      <c r="L1143" s="19">
        <f t="shared" si="119"/>
        <v>0</v>
      </c>
      <c r="M1143" s="23">
        <f t="shared" si="108"/>
        <v>0</v>
      </c>
      <c r="N1143" s="19">
        <f t="shared" si="109"/>
        <v>0</v>
      </c>
      <c r="O1143" s="19">
        <f t="shared" si="110"/>
        <v>347.875</v>
      </c>
      <c r="P1143" s="53"/>
    </row>
    <row r="1144" spans="1:16" x14ac:dyDescent="0.25">
      <c r="A1144" s="40">
        <v>8010680</v>
      </c>
      <c r="B1144" s="40"/>
      <c r="C1144" s="16" t="s">
        <v>834</v>
      </c>
      <c r="D1144" s="52" t="s">
        <v>1656</v>
      </c>
      <c r="E1144" s="197">
        <v>82.9</v>
      </c>
      <c r="F1144" s="17">
        <f t="shared" si="107"/>
        <v>3.2528938591328234</v>
      </c>
      <c r="G1144" s="17">
        <f t="shared" si="120"/>
        <v>100.309</v>
      </c>
      <c r="H1144" s="255">
        <v>0.21</v>
      </c>
      <c r="I1144" s="46"/>
      <c r="J1144" s="18">
        <v>24</v>
      </c>
      <c r="K1144" s="46"/>
      <c r="L1144" s="19">
        <f t="shared" si="119"/>
        <v>0</v>
      </c>
      <c r="M1144" s="23">
        <f t="shared" si="108"/>
        <v>0</v>
      </c>
      <c r="N1144" s="19">
        <f t="shared" si="109"/>
        <v>0</v>
      </c>
      <c r="O1144" s="19">
        <f t="shared" si="110"/>
        <v>100.309</v>
      </c>
      <c r="P1144" s="53"/>
    </row>
    <row r="1145" spans="1:16" x14ac:dyDescent="0.25">
      <c r="A1145" s="40">
        <v>9009020</v>
      </c>
      <c r="B1145" s="40"/>
      <c r="C1145" s="16" t="s">
        <v>835</v>
      </c>
      <c r="D1145" s="52" t="s">
        <v>1657</v>
      </c>
      <c r="E1145" s="197">
        <v>61</v>
      </c>
      <c r="F1145" s="17">
        <f t="shared" si="107"/>
        <v>2.393564842063959</v>
      </c>
      <c r="G1145" s="17">
        <f>PRODUCT(E1145,1)</f>
        <v>61</v>
      </c>
      <c r="H1145" s="255">
        <v>0</v>
      </c>
      <c r="I1145" s="46"/>
      <c r="J1145" s="18">
        <v>8</v>
      </c>
      <c r="K1145" s="46"/>
      <c r="L1145" s="19">
        <f t="shared" si="119"/>
        <v>0</v>
      </c>
      <c r="M1145" s="23">
        <f t="shared" si="108"/>
        <v>0</v>
      </c>
      <c r="N1145" s="19">
        <f t="shared" si="109"/>
        <v>0</v>
      </c>
      <c r="O1145" s="19">
        <f t="shared" si="110"/>
        <v>61</v>
      </c>
      <c r="P1145" s="53"/>
    </row>
    <row r="1146" spans="1:16" x14ac:dyDescent="0.25">
      <c r="A1146" s="40">
        <v>9009041</v>
      </c>
      <c r="B1146" s="40"/>
      <c r="C1146" s="16" t="s">
        <v>836</v>
      </c>
      <c r="D1146" s="52" t="s">
        <v>1658</v>
      </c>
      <c r="E1146" s="197">
        <v>0</v>
      </c>
      <c r="F1146" s="17">
        <f t="shared" si="107"/>
        <v>0</v>
      </c>
      <c r="G1146" s="17">
        <f>PRODUCT(E1146,1.12)</f>
        <v>0</v>
      </c>
      <c r="H1146" s="255">
        <v>0.12</v>
      </c>
      <c r="I1146" s="46"/>
      <c r="J1146" s="18">
        <v>20</v>
      </c>
      <c r="K1146" s="46"/>
      <c r="L1146" s="19">
        <f t="shared" si="119"/>
        <v>0</v>
      </c>
      <c r="M1146" s="23">
        <f t="shared" si="108"/>
        <v>0</v>
      </c>
      <c r="N1146" s="19">
        <f t="shared" si="109"/>
        <v>0</v>
      </c>
      <c r="O1146" s="19">
        <f t="shared" si="110"/>
        <v>0</v>
      </c>
      <c r="P1146" s="53"/>
    </row>
    <row r="1147" spans="1:16" x14ac:dyDescent="0.25">
      <c r="A1147" s="40">
        <v>9009043</v>
      </c>
      <c r="B1147" s="40"/>
      <c r="C1147" s="16" t="s">
        <v>837</v>
      </c>
      <c r="D1147" s="52" t="s">
        <v>1659</v>
      </c>
      <c r="E1147" s="197">
        <v>0</v>
      </c>
      <c r="F1147" s="17">
        <f t="shared" si="107"/>
        <v>0</v>
      </c>
      <c r="G1147" s="17">
        <f>PRODUCT(E1147,1.12)</f>
        <v>0</v>
      </c>
      <c r="H1147" s="255">
        <v>0.12</v>
      </c>
      <c r="I1147" s="46"/>
      <c r="J1147" s="18">
        <v>20</v>
      </c>
      <c r="K1147" s="46"/>
      <c r="L1147" s="19">
        <f t="shared" si="119"/>
        <v>0</v>
      </c>
      <c r="M1147" s="23">
        <f t="shared" si="108"/>
        <v>0</v>
      </c>
      <c r="N1147" s="19">
        <f t="shared" si="109"/>
        <v>0</v>
      </c>
      <c r="O1147" s="19">
        <f t="shared" si="110"/>
        <v>0</v>
      </c>
      <c r="P1147" s="53"/>
    </row>
    <row r="1148" spans="1:16" x14ac:dyDescent="0.25">
      <c r="A1148" s="40">
        <v>9009050</v>
      </c>
      <c r="B1148" s="40"/>
      <c r="C1148" s="16" t="s">
        <v>838</v>
      </c>
      <c r="D1148" s="52" t="s">
        <v>1660</v>
      </c>
      <c r="E1148" s="197">
        <v>0</v>
      </c>
      <c r="F1148" s="17">
        <f t="shared" si="107"/>
        <v>0</v>
      </c>
      <c r="G1148" s="17">
        <f>PRODUCT(E1148,1.12)</f>
        <v>0</v>
      </c>
      <c r="H1148" s="255">
        <v>0.12</v>
      </c>
      <c r="I1148" s="46"/>
      <c r="J1148" s="18">
        <v>20</v>
      </c>
      <c r="K1148" s="46"/>
      <c r="L1148" s="19">
        <f t="shared" si="119"/>
        <v>0</v>
      </c>
      <c r="M1148" s="23">
        <f t="shared" si="108"/>
        <v>0</v>
      </c>
      <c r="N1148" s="19">
        <f t="shared" si="109"/>
        <v>0</v>
      </c>
      <c r="O1148" s="19">
        <f t="shared" si="110"/>
        <v>0</v>
      </c>
      <c r="P1148" s="53"/>
    </row>
    <row r="1149" spans="1:16" x14ac:dyDescent="0.25">
      <c r="L1149" s="55" t="s">
        <v>1664</v>
      </c>
      <c r="N1149" s="55" t="s">
        <v>1665</v>
      </c>
    </row>
    <row r="1150" spans="1:16" x14ac:dyDescent="0.25">
      <c r="L1150" s="13">
        <f>SUM(L7:L1148)</f>
        <v>0</v>
      </c>
      <c r="N1150" s="13">
        <f>SUM(N7:N1148)</f>
        <v>0</v>
      </c>
    </row>
    <row r="1151" spans="1:16" x14ac:dyDescent="0.25">
      <c r="C1151" s="48" t="s">
        <v>839</v>
      </c>
    </row>
    <row r="1152" spans="1:16" x14ac:dyDescent="0.25">
      <c r="C1152" s="48" t="s">
        <v>840</v>
      </c>
    </row>
    <row r="1153" spans="3:3" x14ac:dyDescent="0.25">
      <c r="C1153" s="49"/>
    </row>
    <row r="1154" spans="3:3" x14ac:dyDescent="0.25">
      <c r="C1154" s="50" t="s">
        <v>841</v>
      </c>
    </row>
    <row r="1155" spans="3:3" x14ac:dyDescent="0.25">
      <c r="C1155" s="50"/>
    </row>
    <row r="1156" spans="3:3" x14ac:dyDescent="0.25">
      <c r="C1156" s="50" t="s">
        <v>842</v>
      </c>
    </row>
    <row r="1157" spans="3:3" x14ac:dyDescent="0.25">
      <c r="C1157" s="50" t="s">
        <v>843</v>
      </c>
    </row>
    <row r="1158" spans="3:3" x14ac:dyDescent="0.25">
      <c r="C1158" s="51" t="s">
        <v>844</v>
      </c>
    </row>
    <row r="1159" spans="3:3" x14ac:dyDescent="0.25">
      <c r="C1159" s="50" t="s">
        <v>845</v>
      </c>
    </row>
    <row r="1160" spans="3:3" x14ac:dyDescent="0.25">
      <c r="C1160" s="50" t="s">
        <v>846</v>
      </c>
    </row>
    <row r="1161" spans="3:3" x14ac:dyDescent="0.25">
      <c r="C1161" s="50" t="s">
        <v>847</v>
      </c>
    </row>
    <row r="1162" spans="3:3" x14ac:dyDescent="0.25">
      <c r="C1162" s="51" t="s">
        <v>848</v>
      </c>
    </row>
    <row r="1163" spans="3:3" x14ac:dyDescent="0.25">
      <c r="C1163" s="51" t="s">
        <v>849</v>
      </c>
    </row>
  </sheetData>
  <mergeCells count="2">
    <mergeCell ref="J1:L4"/>
    <mergeCell ref="A2:B2"/>
  </mergeCells>
  <phoneticPr fontId="34" type="noConversion"/>
  <pageMargins left="0.7" right="0.7" top="0.75" bottom="0.75" header="0.3" footer="0.3"/>
  <pageSetup paperSize="9" scale="60" orientation="portrait" r:id="rId1"/>
  <colBreaks count="1" manualBreakCount="1">
    <brk id="11" max="1048575" man="1"/>
  </colBreaks>
  <ignoredErrors>
    <ignoredError sqref="D361 D928:D935 D221:D236 D349:D350 D871:D875 D1055:D1056 D723 D152:D160 D333:D335 D325:D328 D757:D761 D1079:D1086 D587:D595 D357:D359 D885:D894 D190:D218 D562 D704:D706 D836:D849 D925:D926 D386 D701:D702 D677:D699 D851:D852 D1130:D1148 D626 D485 D490 D896 D708:D721 D939:D940 D961:D981 D1036 D388:D391 D487:D488 D492:D508 D623:D624 D49:D64 D731:D755 D1016:D1018 D1030 D24:D25 D665:D675 D797:D809 D910:D913 D948:D955 D878:D882 D565:D585 D130:D137 D283:D286 D379 D381:D384 D869 D7:D12 D482:D483 D343:D345 D377 D425 D476:D477 D510:D511 D639:D653 D942:D946 D811:D821 D70:D79 D442:D474 D15:D20 D309:D319 D27:D33 D599:D604 D238:D249 D264:D266 D763:D778 D901:D903 D1049:D1053 D997:D1010 D1013 D1024:D1028 D35:D47 D337 D66 D68 D184:D186 D367:D368 D373 D375 D82:D126 D147:D150 D780:D794 D479:D480 D607:D620 D629:D637 D655:D663 D139:D145 D291:D305 D330:D331 D513:D547 D394:D423 D823:D834 D251:D261 D274:D281 D549 D553 D557 D597 D426:D440"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4250"/>
  <sheetViews>
    <sheetView tabSelected="1" zoomScaleNormal="100" workbookViewId="0">
      <pane xSplit="2" ySplit="5" topLeftCell="C6" activePane="bottomRight" state="frozen"/>
      <selection pane="topRight" activeCell="C1" sqref="C1"/>
      <selection pane="bottomLeft" activeCell="A6" sqref="A6"/>
      <selection pane="bottomRight" activeCell="A6" sqref="A6"/>
    </sheetView>
  </sheetViews>
  <sheetFormatPr defaultColWidth="0" defaultRowHeight="0" customHeight="1" zeroHeight="1" x14ac:dyDescent="0.25"/>
  <cols>
    <col min="1" max="1" width="11.7109375" style="59" customWidth="1"/>
    <col min="2" max="2" width="54" style="56" customWidth="1"/>
    <col min="3" max="3" width="21.42578125" style="56" customWidth="1"/>
    <col min="4" max="4" width="13" style="58" customWidth="1"/>
    <col min="5" max="5" width="14.28515625" style="58" bestFit="1" customWidth="1"/>
    <col min="6" max="7" width="12.7109375" style="65" customWidth="1"/>
    <col min="8" max="8" width="24.28515625" style="83" customWidth="1"/>
    <col min="9" max="9" width="33.7109375" style="83" customWidth="1"/>
    <col min="10" max="10" width="74.42578125" style="56" bestFit="1" customWidth="1"/>
    <col min="11" max="11" width="0" style="57" hidden="1"/>
    <col min="12" max="257" width="0" style="56" hidden="1"/>
    <col min="258" max="258" width="10.7109375" style="56" customWidth="1"/>
    <col min="259" max="259" width="60" style="56" customWidth="1"/>
    <col min="260" max="260" width="13" style="56" customWidth="1"/>
    <col min="261" max="261" width="8.7109375" style="56" customWidth="1"/>
    <col min="262" max="263" width="12.7109375" style="56" customWidth="1"/>
    <col min="264" max="264" width="26.7109375" style="56" customWidth="1"/>
    <col min="265" max="265" width="33" style="56" customWidth="1"/>
    <col min="266" max="266" width="74.140625" style="56" customWidth="1"/>
    <col min="267" max="513" width="0" style="56" hidden="1"/>
    <col min="514" max="514" width="10.7109375" style="56" customWidth="1"/>
    <col min="515" max="515" width="60" style="56" customWidth="1"/>
    <col min="516" max="516" width="13" style="56" customWidth="1"/>
    <col min="517" max="517" width="8.7109375" style="56" customWidth="1"/>
    <col min="518" max="519" width="12.7109375" style="56" customWidth="1"/>
    <col min="520" max="520" width="26.7109375" style="56" customWidth="1"/>
    <col min="521" max="521" width="33" style="56" customWidth="1"/>
    <col min="522" max="522" width="74.140625" style="56" customWidth="1"/>
    <col min="523" max="769" width="0" style="56" hidden="1"/>
    <col min="770" max="770" width="10.7109375" style="56" customWidth="1"/>
    <col min="771" max="771" width="60" style="56" customWidth="1"/>
    <col min="772" max="772" width="13" style="56" customWidth="1"/>
    <col min="773" max="773" width="8.7109375" style="56" customWidth="1"/>
    <col min="774" max="775" width="12.7109375" style="56" customWidth="1"/>
    <col min="776" max="776" width="26.7109375" style="56" customWidth="1"/>
    <col min="777" max="777" width="33" style="56" customWidth="1"/>
    <col min="778" max="778" width="74.140625" style="56" customWidth="1"/>
    <col min="779" max="1025" width="0" style="56" hidden="1"/>
    <col min="1026" max="1026" width="10.7109375" style="56" customWidth="1"/>
    <col min="1027" max="1027" width="60" style="56" customWidth="1"/>
    <col min="1028" max="1028" width="13" style="56" customWidth="1"/>
    <col min="1029" max="1029" width="8.7109375" style="56" customWidth="1"/>
    <col min="1030" max="1031" width="12.7109375" style="56" customWidth="1"/>
    <col min="1032" max="1032" width="26.7109375" style="56" customWidth="1"/>
    <col min="1033" max="1033" width="33" style="56" customWidth="1"/>
    <col min="1034" max="1034" width="74.140625" style="56" customWidth="1"/>
    <col min="1035" max="1281" width="0" style="56" hidden="1"/>
    <col min="1282" max="1282" width="10.7109375" style="56" customWidth="1"/>
    <col min="1283" max="1283" width="60" style="56" customWidth="1"/>
    <col min="1284" max="1284" width="13" style="56" customWidth="1"/>
    <col min="1285" max="1285" width="8.7109375" style="56" customWidth="1"/>
    <col min="1286" max="1287" width="12.7109375" style="56" customWidth="1"/>
    <col min="1288" max="1288" width="26.7109375" style="56" customWidth="1"/>
    <col min="1289" max="1289" width="33" style="56" customWidth="1"/>
    <col min="1290" max="1290" width="74.140625" style="56" customWidth="1"/>
    <col min="1291" max="1537" width="0" style="56" hidden="1"/>
    <col min="1538" max="1538" width="10.7109375" style="56" customWidth="1"/>
    <col min="1539" max="1539" width="60" style="56" customWidth="1"/>
    <col min="1540" max="1540" width="13" style="56" customWidth="1"/>
    <col min="1541" max="1541" width="8.7109375" style="56" customWidth="1"/>
    <col min="1542" max="1543" width="12.7109375" style="56" customWidth="1"/>
    <col min="1544" max="1544" width="26.7109375" style="56" customWidth="1"/>
    <col min="1545" max="1545" width="33" style="56" customWidth="1"/>
    <col min="1546" max="1546" width="74.140625" style="56" customWidth="1"/>
    <col min="1547" max="1793" width="0" style="56" hidden="1"/>
    <col min="1794" max="1794" width="10.7109375" style="56" customWidth="1"/>
    <col min="1795" max="1795" width="60" style="56" customWidth="1"/>
    <col min="1796" max="1796" width="13" style="56" customWidth="1"/>
    <col min="1797" max="1797" width="8.7109375" style="56" customWidth="1"/>
    <col min="1798" max="1799" width="12.7109375" style="56" customWidth="1"/>
    <col min="1800" max="1800" width="26.7109375" style="56" customWidth="1"/>
    <col min="1801" max="1801" width="33" style="56" customWidth="1"/>
    <col min="1802" max="1802" width="74.140625" style="56" customWidth="1"/>
    <col min="1803" max="2049" width="0" style="56" hidden="1"/>
    <col min="2050" max="2050" width="10.7109375" style="56" customWidth="1"/>
    <col min="2051" max="2051" width="60" style="56" customWidth="1"/>
    <col min="2052" max="2052" width="13" style="56" customWidth="1"/>
    <col min="2053" max="2053" width="8.7109375" style="56" customWidth="1"/>
    <col min="2054" max="2055" width="12.7109375" style="56" customWidth="1"/>
    <col min="2056" max="2056" width="26.7109375" style="56" customWidth="1"/>
    <col min="2057" max="2057" width="33" style="56" customWidth="1"/>
    <col min="2058" max="2058" width="74.140625" style="56" customWidth="1"/>
    <col min="2059" max="2305" width="0" style="56" hidden="1"/>
    <col min="2306" max="2306" width="10.7109375" style="56" customWidth="1"/>
    <col min="2307" max="2307" width="60" style="56" customWidth="1"/>
    <col min="2308" max="2308" width="13" style="56" customWidth="1"/>
    <col min="2309" max="2309" width="8.7109375" style="56" customWidth="1"/>
    <col min="2310" max="2311" width="12.7109375" style="56" customWidth="1"/>
    <col min="2312" max="2312" width="26.7109375" style="56" customWidth="1"/>
    <col min="2313" max="2313" width="33" style="56" customWidth="1"/>
    <col min="2314" max="2314" width="74.140625" style="56" customWidth="1"/>
    <col min="2315" max="2561" width="0" style="56" hidden="1"/>
    <col min="2562" max="2562" width="10.7109375" style="56" customWidth="1"/>
    <col min="2563" max="2563" width="60" style="56" customWidth="1"/>
    <col min="2564" max="2564" width="13" style="56" customWidth="1"/>
    <col min="2565" max="2565" width="8.7109375" style="56" customWidth="1"/>
    <col min="2566" max="2567" width="12.7109375" style="56" customWidth="1"/>
    <col min="2568" max="2568" width="26.7109375" style="56" customWidth="1"/>
    <col min="2569" max="2569" width="33" style="56" customWidth="1"/>
    <col min="2570" max="2570" width="74.140625" style="56" customWidth="1"/>
    <col min="2571" max="2817" width="0" style="56" hidden="1"/>
    <col min="2818" max="2818" width="10.7109375" style="56" customWidth="1"/>
    <col min="2819" max="2819" width="60" style="56" customWidth="1"/>
    <col min="2820" max="2820" width="13" style="56" customWidth="1"/>
    <col min="2821" max="2821" width="8.7109375" style="56" customWidth="1"/>
    <col min="2822" max="2823" width="12.7109375" style="56" customWidth="1"/>
    <col min="2824" max="2824" width="26.7109375" style="56" customWidth="1"/>
    <col min="2825" max="2825" width="33" style="56" customWidth="1"/>
    <col min="2826" max="2826" width="74.140625" style="56" customWidth="1"/>
    <col min="2827" max="3073" width="0" style="56" hidden="1"/>
    <col min="3074" max="3074" width="10.7109375" style="56" customWidth="1"/>
    <col min="3075" max="3075" width="60" style="56" customWidth="1"/>
    <col min="3076" max="3076" width="13" style="56" customWidth="1"/>
    <col min="3077" max="3077" width="8.7109375" style="56" customWidth="1"/>
    <col min="3078" max="3079" width="12.7109375" style="56" customWidth="1"/>
    <col min="3080" max="3080" width="26.7109375" style="56" customWidth="1"/>
    <col min="3081" max="3081" width="33" style="56" customWidth="1"/>
    <col min="3082" max="3082" width="74.140625" style="56" customWidth="1"/>
    <col min="3083" max="3329" width="0" style="56" hidden="1"/>
    <col min="3330" max="3330" width="10.7109375" style="56" customWidth="1"/>
    <col min="3331" max="3331" width="60" style="56" customWidth="1"/>
    <col min="3332" max="3332" width="13" style="56" customWidth="1"/>
    <col min="3333" max="3333" width="8.7109375" style="56" customWidth="1"/>
    <col min="3334" max="3335" width="12.7109375" style="56" customWidth="1"/>
    <col min="3336" max="3336" width="26.7109375" style="56" customWidth="1"/>
    <col min="3337" max="3337" width="33" style="56" customWidth="1"/>
    <col min="3338" max="3338" width="74.140625" style="56" customWidth="1"/>
    <col min="3339" max="3585" width="0" style="56" hidden="1"/>
    <col min="3586" max="3586" width="10.7109375" style="56" customWidth="1"/>
    <col min="3587" max="3587" width="60" style="56" customWidth="1"/>
    <col min="3588" max="3588" width="13" style="56" customWidth="1"/>
    <col min="3589" max="3589" width="8.7109375" style="56" customWidth="1"/>
    <col min="3590" max="3591" width="12.7109375" style="56" customWidth="1"/>
    <col min="3592" max="3592" width="26.7109375" style="56" customWidth="1"/>
    <col min="3593" max="3593" width="33" style="56" customWidth="1"/>
    <col min="3594" max="3594" width="74.140625" style="56" customWidth="1"/>
    <col min="3595" max="3841" width="0" style="56" hidden="1"/>
    <col min="3842" max="3842" width="10.7109375" style="56" customWidth="1"/>
    <col min="3843" max="3843" width="60" style="56" customWidth="1"/>
    <col min="3844" max="3844" width="13" style="56" customWidth="1"/>
    <col min="3845" max="3845" width="8.7109375" style="56" customWidth="1"/>
    <col min="3846" max="3847" width="12.7109375" style="56" customWidth="1"/>
    <col min="3848" max="3848" width="26.7109375" style="56" customWidth="1"/>
    <col min="3849" max="3849" width="33" style="56" customWidth="1"/>
    <col min="3850" max="3850" width="74.140625" style="56" customWidth="1"/>
    <col min="3851" max="4097" width="0" style="56" hidden="1"/>
    <col min="4098" max="4098" width="10.7109375" style="56" customWidth="1"/>
    <col min="4099" max="4099" width="60" style="56" customWidth="1"/>
    <col min="4100" max="4100" width="13" style="56" customWidth="1"/>
    <col min="4101" max="4101" width="8.7109375" style="56" customWidth="1"/>
    <col min="4102" max="4103" width="12.7109375" style="56" customWidth="1"/>
    <col min="4104" max="4104" width="26.7109375" style="56" customWidth="1"/>
    <col min="4105" max="4105" width="33" style="56" customWidth="1"/>
    <col min="4106" max="4106" width="74.140625" style="56" customWidth="1"/>
    <col min="4107" max="4353" width="0" style="56" hidden="1"/>
    <col min="4354" max="4354" width="10.7109375" style="56" customWidth="1"/>
    <col min="4355" max="4355" width="60" style="56" customWidth="1"/>
    <col min="4356" max="4356" width="13" style="56" customWidth="1"/>
    <col min="4357" max="4357" width="8.7109375" style="56" customWidth="1"/>
    <col min="4358" max="4359" width="12.7109375" style="56" customWidth="1"/>
    <col min="4360" max="4360" width="26.7109375" style="56" customWidth="1"/>
    <col min="4361" max="4361" width="33" style="56" customWidth="1"/>
    <col min="4362" max="4362" width="74.140625" style="56" customWidth="1"/>
    <col min="4363" max="4609" width="0" style="56" hidden="1"/>
    <col min="4610" max="4610" width="10.7109375" style="56" customWidth="1"/>
    <col min="4611" max="4611" width="60" style="56" customWidth="1"/>
    <col min="4612" max="4612" width="13" style="56" customWidth="1"/>
    <col min="4613" max="4613" width="8.7109375" style="56" customWidth="1"/>
    <col min="4614" max="4615" width="12.7109375" style="56" customWidth="1"/>
    <col min="4616" max="4616" width="26.7109375" style="56" customWidth="1"/>
    <col min="4617" max="4617" width="33" style="56" customWidth="1"/>
    <col min="4618" max="4618" width="74.140625" style="56" customWidth="1"/>
    <col min="4619" max="4865" width="0" style="56" hidden="1"/>
    <col min="4866" max="4866" width="10.7109375" style="56" customWidth="1"/>
    <col min="4867" max="4867" width="60" style="56" customWidth="1"/>
    <col min="4868" max="4868" width="13" style="56" customWidth="1"/>
    <col min="4869" max="4869" width="8.7109375" style="56" customWidth="1"/>
    <col min="4870" max="4871" width="12.7109375" style="56" customWidth="1"/>
    <col min="4872" max="4872" width="26.7109375" style="56" customWidth="1"/>
    <col min="4873" max="4873" width="33" style="56" customWidth="1"/>
    <col min="4874" max="4874" width="74.140625" style="56" customWidth="1"/>
    <col min="4875" max="5121" width="0" style="56" hidden="1"/>
    <col min="5122" max="5122" width="10.7109375" style="56" customWidth="1"/>
    <col min="5123" max="5123" width="60" style="56" customWidth="1"/>
    <col min="5124" max="5124" width="13" style="56" customWidth="1"/>
    <col min="5125" max="5125" width="8.7109375" style="56" customWidth="1"/>
    <col min="5126" max="5127" width="12.7109375" style="56" customWidth="1"/>
    <col min="5128" max="5128" width="26.7109375" style="56" customWidth="1"/>
    <col min="5129" max="5129" width="33" style="56" customWidth="1"/>
    <col min="5130" max="5130" width="74.140625" style="56" customWidth="1"/>
    <col min="5131" max="5377" width="0" style="56" hidden="1"/>
    <col min="5378" max="5378" width="10.7109375" style="56" customWidth="1"/>
    <col min="5379" max="5379" width="60" style="56" customWidth="1"/>
    <col min="5380" max="5380" width="13" style="56" customWidth="1"/>
    <col min="5381" max="5381" width="8.7109375" style="56" customWidth="1"/>
    <col min="5382" max="5383" width="12.7109375" style="56" customWidth="1"/>
    <col min="5384" max="5384" width="26.7109375" style="56" customWidth="1"/>
    <col min="5385" max="5385" width="33" style="56" customWidth="1"/>
    <col min="5386" max="5386" width="74.140625" style="56" customWidth="1"/>
    <col min="5387" max="5633" width="0" style="56" hidden="1"/>
    <col min="5634" max="5634" width="10.7109375" style="56" customWidth="1"/>
    <col min="5635" max="5635" width="60" style="56" customWidth="1"/>
    <col min="5636" max="5636" width="13" style="56" customWidth="1"/>
    <col min="5637" max="5637" width="8.7109375" style="56" customWidth="1"/>
    <col min="5638" max="5639" width="12.7109375" style="56" customWidth="1"/>
    <col min="5640" max="5640" width="26.7109375" style="56" customWidth="1"/>
    <col min="5641" max="5641" width="33" style="56" customWidth="1"/>
    <col min="5642" max="5642" width="74.140625" style="56" customWidth="1"/>
    <col min="5643" max="5889" width="0" style="56" hidden="1"/>
    <col min="5890" max="5890" width="10.7109375" style="56" customWidth="1"/>
    <col min="5891" max="5891" width="60" style="56" customWidth="1"/>
    <col min="5892" max="5892" width="13" style="56" customWidth="1"/>
    <col min="5893" max="5893" width="8.7109375" style="56" customWidth="1"/>
    <col min="5894" max="5895" width="12.7109375" style="56" customWidth="1"/>
    <col min="5896" max="5896" width="26.7109375" style="56" customWidth="1"/>
    <col min="5897" max="5897" width="33" style="56" customWidth="1"/>
    <col min="5898" max="5898" width="74.140625" style="56" customWidth="1"/>
    <col min="5899" max="6145" width="0" style="56" hidden="1"/>
    <col min="6146" max="6146" width="10.7109375" style="56" customWidth="1"/>
    <col min="6147" max="6147" width="60" style="56" customWidth="1"/>
    <col min="6148" max="6148" width="13" style="56" customWidth="1"/>
    <col min="6149" max="6149" width="8.7109375" style="56" customWidth="1"/>
    <col min="6150" max="6151" width="12.7109375" style="56" customWidth="1"/>
    <col min="6152" max="6152" width="26.7109375" style="56" customWidth="1"/>
    <col min="6153" max="6153" width="33" style="56" customWidth="1"/>
    <col min="6154" max="6154" width="74.140625" style="56" customWidth="1"/>
    <col min="6155" max="6401" width="0" style="56" hidden="1"/>
    <col min="6402" max="6402" width="10.7109375" style="56" customWidth="1"/>
    <col min="6403" max="6403" width="60" style="56" customWidth="1"/>
    <col min="6404" max="6404" width="13" style="56" customWidth="1"/>
    <col min="6405" max="6405" width="8.7109375" style="56" customWidth="1"/>
    <col min="6406" max="6407" width="12.7109375" style="56" customWidth="1"/>
    <col min="6408" max="6408" width="26.7109375" style="56" customWidth="1"/>
    <col min="6409" max="6409" width="33" style="56" customWidth="1"/>
    <col min="6410" max="6410" width="74.140625" style="56" customWidth="1"/>
    <col min="6411" max="6657" width="0" style="56" hidden="1"/>
    <col min="6658" max="6658" width="10.7109375" style="56" customWidth="1"/>
    <col min="6659" max="6659" width="60" style="56" customWidth="1"/>
    <col min="6660" max="6660" width="13" style="56" customWidth="1"/>
    <col min="6661" max="6661" width="8.7109375" style="56" customWidth="1"/>
    <col min="6662" max="6663" width="12.7109375" style="56" customWidth="1"/>
    <col min="6664" max="6664" width="26.7109375" style="56" customWidth="1"/>
    <col min="6665" max="6665" width="33" style="56" customWidth="1"/>
    <col min="6666" max="6666" width="74.140625" style="56" customWidth="1"/>
    <col min="6667" max="6913" width="0" style="56" hidden="1"/>
    <col min="6914" max="6914" width="10.7109375" style="56" customWidth="1"/>
    <col min="6915" max="6915" width="60" style="56" customWidth="1"/>
    <col min="6916" max="6916" width="13" style="56" customWidth="1"/>
    <col min="6917" max="6917" width="8.7109375" style="56" customWidth="1"/>
    <col min="6918" max="6919" width="12.7109375" style="56" customWidth="1"/>
    <col min="6920" max="6920" width="26.7109375" style="56" customWidth="1"/>
    <col min="6921" max="6921" width="33" style="56" customWidth="1"/>
    <col min="6922" max="6922" width="74.140625" style="56" customWidth="1"/>
    <col min="6923" max="7169" width="0" style="56" hidden="1"/>
    <col min="7170" max="7170" width="10.7109375" style="56" customWidth="1"/>
    <col min="7171" max="7171" width="60" style="56" customWidth="1"/>
    <col min="7172" max="7172" width="13" style="56" customWidth="1"/>
    <col min="7173" max="7173" width="8.7109375" style="56" customWidth="1"/>
    <col min="7174" max="7175" width="12.7109375" style="56" customWidth="1"/>
    <col min="7176" max="7176" width="26.7109375" style="56" customWidth="1"/>
    <col min="7177" max="7177" width="33" style="56" customWidth="1"/>
    <col min="7178" max="7178" width="74.140625" style="56" customWidth="1"/>
    <col min="7179" max="7425" width="0" style="56" hidden="1"/>
    <col min="7426" max="7426" width="10.7109375" style="56" customWidth="1"/>
    <col min="7427" max="7427" width="60" style="56" customWidth="1"/>
    <col min="7428" max="7428" width="13" style="56" customWidth="1"/>
    <col min="7429" max="7429" width="8.7109375" style="56" customWidth="1"/>
    <col min="7430" max="7431" width="12.7109375" style="56" customWidth="1"/>
    <col min="7432" max="7432" width="26.7109375" style="56" customWidth="1"/>
    <col min="7433" max="7433" width="33" style="56" customWidth="1"/>
    <col min="7434" max="7434" width="74.140625" style="56" customWidth="1"/>
    <col min="7435" max="7681" width="0" style="56" hidden="1"/>
    <col min="7682" max="7682" width="10.7109375" style="56" customWidth="1"/>
    <col min="7683" max="7683" width="60" style="56" customWidth="1"/>
    <col min="7684" max="7684" width="13" style="56" customWidth="1"/>
    <col min="7685" max="7685" width="8.7109375" style="56" customWidth="1"/>
    <col min="7686" max="7687" width="12.7109375" style="56" customWidth="1"/>
    <col min="7688" max="7688" width="26.7109375" style="56" customWidth="1"/>
    <col min="7689" max="7689" width="33" style="56" customWidth="1"/>
    <col min="7690" max="7690" width="74.140625" style="56" customWidth="1"/>
    <col min="7691" max="7937" width="0" style="56" hidden="1"/>
    <col min="7938" max="7938" width="10.7109375" style="56" customWidth="1"/>
    <col min="7939" max="7939" width="60" style="56" customWidth="1"/>
    <col min="7940" max="7940" width="13" style="56" customWidth="1"/>
    <col min="7941" max="7941" width="8.7109375" style="56" customWidth="1"/>
    <col min="7942" max="7943" width="12.7109375" style="56" customWidth="1"/>
    <col min="7944" max="7944" width="26.7109375" style="56" customWidth="1"/>
    <col min="7945" max="7945" width="33" style="56" customWidth="1"/>
    <col min="7946" max="7946" width="74.140625" style="56" customWidth="1"/>
    <col min="7947" max="8193" width="0" style="56" hidden="1"/>
    <col min="8194" max="8194" width="10.7109375" style="56" customWidth="1"/>
    <col min="8195" max="8195" width="60" style="56" customWidth="1"/>
    <col min="8196" max="8196" width="13" style="56" customWidth="1"/>
    <col min="8197" max="8197" width="8.7109375" style="56" customWidth="1"/>
    <col min="8198" max="8199" width="12.7109375" style="56" customWidth="1"/>
    <col min="8200" max="8200" width="26.7109375" style="56" customWidth="1"/>
    <col min="8201" max="8201" width="33" style="56" customWidth="1"/>
    <col min="8202" max="8202" width="74.140625" style="56" customWidth="1"/>
    <col min="8203" max="8449" width="0" style="56" hidden="1"/>
    <col min="8450" max="8450" width="10.7109375" style="56" customWidth="1"/>
    <col min="8451" max="8451" width="60" style="56" customWidth="1"/>
    <col min="8452" max="8452" width="13" style="56" customWidth="1"/>
    <col min="8453" max="8453" width="8.7109375" style="56" customWidth="1"/>
    <col min="8454" max="8455" width="12.7109375" style="56" customWidth="1"/>
    <col min="8456" max="8456" width="26.7109375" style="56" customWidth="1"/>
    <col min="8457" max="8457" width="33" style="56" customWidth="1"/>
    <col min="8458" max="8458" width="74.140625" style="56" customWidth="1"/>
    <col min="8459" max="8705" width="0" style="56" hidden="1"/>
    <col min="8706" max="8706" width="10.7109375" style="56" customWidth="1"/>
    <col min="8707" max="8707" width="60" style="56" customWidth="1"/>
    <col min="8708" max="8708" width="13" style="56" customWidth="1"/>
    <col min="8709" max="8709" width="8.7109375" style="56" customWidth="1"/>
    <col min="8710" max="8711" width="12.7109375" style="56" customWidth="1"/>
    <col min="8712" max="8712" width="26.7109375" style="56" customWidth="1"/>
    <col min="8713" max="8713" width="33" style="56" customWidth="1"/>
    <col min="8714" max="8714" width="74.140625" style="56" customWidth="1"/>
    <col min="8715" max="8961" width="0" style="56" hidden="1"/>
    <col min="8962" max="8962" width="10.7109375" style="56" customWidth="1"/>
    <col min="8963" max="8963" width="60" style="56" customWidth="1"/>
    <col min="8964" max="8964" width="13" style="56" customWidth="1"/>
    <col min="8965" max="8965" width="8.7109375" style="56" customWidth="1"/>
    <col min="8966" max="8967" width="12.7109375" style="56" customWidth="1"/>
    <col min="8968" max="8968" width="26.7109375" style="56" customWidth="1"/>
    <col min="8969" max="8969" width="33" style="56" customWidth="1"/>
    <col min="8970" max="8970" width="74.140625" style="56" customWidth="1"/>
    <col min="8971" max="9217" width="0" style="56" hidden="1"/>
    <col min="9218" max="9218" width="10.7109375" style="56" customWidth="1"/>
    <col min="9219" max="9219" width="60" style="56" customWidth="1"/>
    <col min="9220" max="9220" width="13" style="56" customWidth="1"/>
    <col min="9221" max="9221" width="8.7109375" style="56" customWidth="1"/>
    <col min="9222" max="9223" width="12.7109375" style="56" customWidth="1"/>
    <col min="9224" max="9224" width="26.7109375" style="56" customWidth="1"/>
    <col min="9225" max="9225" width="33" style="56" customWidth="1"/>
    <col min="9226" max="9226" width="74.140625" style="56" customWidth="1"/>
    <col min="9227" max="9473" width="0" style="56" hidden="1"/>
    <col min="9474" max="9474" width="10.7109375" style="56" customWidth="1"/>
    <col min="9475" max="9475" width="60" style="56" customWidth="1"/>
    <col min="9476" max="9476" width="13" style="56" customWidth="1"/>
    <col min="9477" max="9477" width="8.7109375" style="56" customWidth="1"/>
    <col min="9478" max="9479" width="12.7109375" style="56" customWidth="1"/>
    <col min="9480" max="9480" width="26.7109375" style="56" customWidth="1"/>
    <col min="9481" max="9481" width="33" style="56" customWidth="1"/>
    <col min="9482" max="9482" width="74.140625" style="56" customWidth="1"/>
    <col min="9483" max="9729" width="0" style="56" hidden="1"/>
    <col min="9730" max="9730" width="10.7109375" style="56" customWidth="1"/>
    <col min="9731" max="9731" width="60" style="56" customWidth="1"/>
    <col min="9732" max="9732" width="13" style="56" customWidth="1"/>
    <col min="9733" max="9733" width="8.7109375" style="56" customWidth="1"/>
    <col min="9734" max="9735" width="12.7109375" style="56" customWidth="1"/>
    <col min="9736" max="9736" width="26.7109375" style="56" customWidth="1"/>
    <col min="9737" max="9737" width="33" style="56" customWidth="1"/>
    <col min="9738" max="9738" width="74.140625" style="56" customWidth="1"/>
    <col min="9739" max="9985" width="0" style="56" hidden="1"/>
    <col min="9986" max="9986" width="10.7109375" style="56" customWidth="1"/>
    <col min="9987" max="9987" width="60" style="56" customWidth="1"/>
    <col min="9988" max="9988" width="13" style="56" customWidth="1"/>
    <col min="9989" max="9989" width="8.7109375" style="56" customWidth="1"/>
    <col min="9990" max="9991" width="12.7109375" style="56" customWidth="1"/>
    <col min="9992" max="9992" width="26.7109375" style="56" customWidth="1"/>
    <col min="9993" max="9993" width="33" style="56" customWidth="1"/>
    <col min="9994" max="9994" width="74.140625" style="56" customWidth="1"/>
    <col min="9995" max="10241" width="0" style="56" hidden="1"/>
    <col min="10242" max="10242" width="10.7109375" style="56" customWidth="1"/>
    <col min="10243" max="10243" width="60" style="56" customWidth="1"/>
    <col min="10244" max="10244" width="13" style="56" customWidth="1"/>
    <col min="10245" max="10245" width="8.7109375" style="56" customWidth="1"/>
    <col min="10246" max="10247" width="12.7109375" style="56" customWidth="1"/>
    <col min="10248" max="10248" width="26.7109375" style="56" customWidth="1"/>
    <col min="10249" max="10249" width="33" style="56" customWidth="1"/>
    <col min="10250" max="10250" width="74.140625" style="56" customWidth="1"/>
    <col min="10251" max="10497" width="0" style="56" hidden="1"/>
    <col min="10498" max="10498" width="10.7109375" style="56" customWidth="1"/>
    <col min="10499" max="10499" width="60" style="56" customWidth="1"/>
    <col min="10500" max="10500" width="13" style="56" customWidth="1"/>
    <col min="10501" max="10501" width="8.7109375" style="56" customWidth="1"/>
    <col min="10502" max="10503" width="12.7109375" style="56" customWidth="1"/>
    <col min="10504" max="10504" width="26.7109375" style="56" customWidth="1"/>
    <col min="10505" max="10505" width="33" style="56" customWidth="1"/>
    <col min="10506" max="10506" width="74.140625" style="56" customWidth="1"/>
    <col min="10507" max="10753" width="0" style="56" hidden="1"/>
    <col min="10754" max="10754" width="10.7109375" style="56" customWidth="1"/>
    <col min="10755" max="10755" width="60" style="56" customWidth="1"/>
    <col min="10756" max="10756" width="13" style="56" customWidth="1"/>
    <col min="10757" max="10757" width="8.7109375" style="56" customWidth="1"/>
    <col min="10758" max="10759" width="12.7109375" style="56" customWidth="1"/>
    <col min="10760" max="10760" width="26.7109375" style="56" customWidth="1"/>
    <col min="10761" max="10761" width="33" style="56" customWidth="1"/>
    <col min="10762" max="10762" width="74.140625" style="56" customWidth="1"/>
    <col min="10763" max="11009" width="0" style="56" hidden="1"/>
    <col min="11010" max="11010" width="10.7109375" style="56" customWidth="1"/>
    <col min="11011" max="11011" width="60" style="56" customWidth="1"/>
    <col min="11012" max="11012" width="13" style="56" customWidth="1"/>
    <col min="11013" max="11013" width="8.7109375" style="56" customWidth="1"/>
    <col min="11014" max="11015" width="12.7109375" style="56" customWidth="1"/>
    <col min="11016" max="11016" width="26.7109375" style="56" customWidth="1"/>
    <col min="11017" max="11017" width="33" style="56" customWidth="1"/>
    <col min="11018" max="11018" width="74.140625" style="56" customWidth="1"/>
    <col min="11019" max="11265" width="0" style="56" hidden="1"/>
    <col min="11266" max="11266" width="10.7109375" style="56" customWidth="1"/>
    <col min="11267" max="11267" width="60" style="56" customWidth="1"/>
    <col min="11268" max="11268" width="13" style="56" customWidth="1"/>
    <col min="11269" max="11269" width="8.7109375" style="56" customWidth="1"/>
    <col min="11270" max="11271" width="12.7109375" style="56" customWidth="1"/>
    <col min="11272" max="11272" width="26.7109375" style="56" customWidth="1"/>
    <col min="11273" max="11273" width="33" style="56" customWidth="1"/>
    <col min="11274" max="11274" width="74.140625" style="56" customWidth="1"/>
    <col min="11275" max="11521" width="0" style="56" hidden="1"/>
    <col min="11522" max="11522" width="10.7109375" style="56" customWidth="1"/>
    <col min="11523" max="11523" width="60" style="56" customWidth="1"/>
    <col min="11524" max="11524" width="13" style="56" customWidth="1"/>
    <col min="11525" max="11525" width="8.7109375" style="56" customWidth="1"/>
    <col min="11526" max="11527" width="12.7109375" style="56" customWidth="1"/>
    <col min="11528" max="11528" width="26.7109375" style="56" customWidth="1"/>
    <col min="11529" max="11529" width="33" style="56" customWidth="1"/>
    <col min="11530" max="11530" width="74.140625" style="56" customWidth="1"/>
    <col min="11531" max="11777" width="0" style="56" hidden="1"/>
    <col min="11778" max="11778" width="10.7109375" style="56" customWidth="1"/>
    <col min="11779" max="11779" width="60" style="56" customWidth="1"/>
    <col min="11780" max="11780" width="13" style="56" customWidth="1"/>
    <col min="11781" max="11781" width="8.7109375" style="56" customWidth="1"/>
    <col min="11782" max="11783" width="12.7109375" style="56" customWidth="1"/>
    <col min="11784" max="11784" width="26.7109375" style="56" customWidth="1"/>
    <col min="11785" max="11785" width="33" style="56" customWidth="1"/>
    <col min="11786" max="11786" width="74.140625" style="56" customWidth="1"/>
    <col min="11787" max="12033" width="0" style="56" hidden="1"/>
    <col min="12034" max="12034" width="10.7109375" style="56" customWidth="1"/>
    <col min="12035" max="12035" width="60" style="56" customWidth="1"/>
    <col min="12036" max="12036" width="13" style="56" customWidth="1"/>
    <col min="12037" max="12037" width="8.7109375" style="56" customWidth="1"/>
    <col min="12038" max="12039" width="12.7109375" style="56" customWidth="1"/>
    <col min="12040" max="12040" width="26.7109375" style="56" customWidth="1"/>
    <col min="12041" max="12041" width="33" style="56" customWidth="1"/>
    <col min="12042" max="12042" width="74.140625" style="56" customWidth="1"/>
    <col min="12043" max="12289" width="0" style="56" hidden="1"/>
    <col min="12290" max="12290" width="10.7109375" style="56" customWidth="1"/>
    <col min="12291" max="12291" width="60" style="56" customWidth="1"/>
    <col min="12292" max="12292" width="13" style="56" customWidth="1"/>
    <col min="12293" max="12293" width="8.7109375" style="56" customWidth="1"/>
    <col min="12294" max="12295" width="12.7109375" style="56" customWidth="1"/>
    <col min="12296" max="12296" width="26.7109375" style="56" customWidth="1"/>
    <col min="12297" max="12297" width="33" style="56" customWidth="1"/>
    <col min="12298" max="12298" width="74.140625" style="56" customWidth="1"/>
    <col min="12299" max="12545" width="0" style="56" hidden="1"/>
    <col min="12546" max="12546" width="10.7109375" style="56" customWidth="1"/>
    <col min="12547" max="12547" width="60" style="56" customWidth="1"/>
    <col min="12548" max="12548" width="13" style="56" customWidth="1"/>
    <col min="12549" max="12549" width="8.7109375" style="56" customWidth="1"/>
    <col min="12550" max="12551" width="12.7109375" style="56" customWidth="1"/>
    <col min="12552" max="12552" width="26.7109375" style="56" customWidth="1"/>
    <col min="12553" max="12553" width="33" style="56" customWidth="1"/>
    <col min="12554" max="12554" width="74.140625" style="56" customWidth="1"/>
    <col min="12555" max="12801" width="0" style="56" hidden="1"/>
    <col min="12802" max="12802" width="10.7109375" style="56" customWidth="1"/>
    <col min="12803" max="12803" width="60" style="56" customWidth="1"/>
    <col min="12804" max="12804" width="13" style="56" customWidth="1"/>
    <col min="12805" max="12805" width="8.7109375" style="56" customWidth="1"/>
    <col min="12806" max="12807" width="12.7109375" style="56" customWidth="1"/>
    <col min="12808" max="12808" width="26.7109375" style="56" customWidth="1"/>
    <col min="12809" max="12809" width="33" style="56" customWidth="1"/>
    <col min="12810" max="12810" width="74.140625" style="56" customWidth="1"/>
    <col min="12811" max="13057" width="0" style="56" hidden="1"/>
    <col min="13058" max="13058" width="10.7109375" style="56" customWidth="1"/>
    <col min="13059" max="13059" width="60" style="56" customWidth="1"/>
    <col min="13060" max="13060" width="13" style="56" customWidth="1"/>
    <col min="13061" max="13061" width="8.7109375" style="56" customWidth="1"/>
    <col min="13062" max="13063" width="12.7109375" style="56" customWidth="1"/>
    <col min="13064" max="13064" width="26.7109375" style="56" customWidth="1"/>
    <col min="13065" max="13065" width="33" style="56" customWidth="1"/>
    <col min="13066" max="13066" width="74.140625" style="56" customWidth="1"/>
    <col min="13067" max="13313" width="0" style="56" hidden="1"/>
    <col min="13314" max="13314" width="10.7109375" style="56" customWidth="1"/>
    <col min="13315" max="13315" width="60" style="56" customWidth="1"/>
    <col min="13316" max="13316" width="13" style="56" customWidth="1"/>
    <col min="13317" max="13317" width="8.7109375" style="56" customWidth="1"/>
    <col min="13318" max="13319" width="12.7109375" style="56" customWidth="1"/>
    <col min="13320" max="13320" width="26.7109375" style="56" customWidth="1"/>
    <col min="13321" max="13321" width="33" style="56" customWidth="1"/>
    <col min="13322" max="13322" width="74.140625" style="56" customWidth="1"/>
    <col min="13323" max="13569" width="0" style="56" hidden="1"/>
    <col min="13570" max="13570" width="10.7109375" style="56" customWidth="1"/>
    <col min="13571" max="13571" width="60" style="56" customWidth="1"/>
    <col min="13572" max="13572" width="13" style="56" customWidth="1"/>
    <col min="13573" max="13573" width="8.7109375" style="56" customWidth="1"/>
    <col min="13574" max="13575" width="12.7109375" style="56" customWidth="1"/>
    <col min="13576" max="13576" width="26.7109375" style="56" customWidth="1"/>
    <col min="13577" max="13577" width="33" style="56" customWidth="1"/>
    <col min="13578" max="13578" width="74.140625" style="56" customWidth="1"/>
    <col min="13579" max="13825" width="0" style="56" hidden="1"/>
    <col min="13826" max="13826" width="10.7109375" style="56" customWidth="1"/>
    <col min="13827" max="13827" width="60" style="56" customWidth="1"/>
    <col min="13828" max="13828" width="13" style="56" customWidth="1"/>
    <col min="13829" max="13829" width="8.7109375" style="56" customWidth="1"/>
    <col min="13830" max="13831" width="12.7109375" style="56" customWidth="1"/>
    <col min="13832" max="13832" width="26.7109375" style="56" customWidth="1"/>
    <col min="13833" max="13833" width="33" style="56" customWidth="1"/>
    <col min="13834" max="13834" width="74.140625" style="56" customWidth="1"/>
    <col min="13835" max="14081" width="0" style="56" hidden="1"/>
    <col min="14082" max="14082" width="10.7109375" style="56" customWidth="1"/>
    <col min="14083" max="14083" width="60" style="56" customWidth="1"/>
    <col min="14084" max="14084" width="13" style="56" customWidth="1"/>
    <col min="14085" max="14085" width="8.7109375" style="56" customWidth="1"/>
    <col min="14086" max="14087" width="12.7109375" style="56" customWidth="1"/>
    <col min="14088" max="14088" width="26.7109375" style="56" customWidth="1"/>
    <col min="14089" max="14089" width="33" style="56" customWidth="1"/>
    <col min="14090" max="14090" width="74.140625" style="56" customWidth="1"/>
    <col min="14091" max="14337" width="0" style="56" hidden="1"/>
    <col min="14338" max="14338" width="10.7109375" style="56" customWidth="1"/>
    <col min="14339" max="14339" width="60" style="56" customWidth="1"/>
    <col min="14340" max="14340" width="13" style="56" customWidth="1"/>
    <col min="14341" max="14341" width="8.7109375" style="56" customWidth="1"/>
    <col min="14342" max="14343" width="12.7109375" style="56" customWidth="1"/>
    <col min="14344" max="14344" width="26.7109375" style="56" customWidth="1"/>
    <col min="14345" max="14345" width="33" style="56" customWidth="1"/>
    <col min="14346" max="14346" width="74.140625" style="56" customWidth="1"/>
    <col min="14347" max="14593" width="0" style="56" hidden="1"/>
    <col min="14594" max="14594" width="10.7109375" style="56" customWidth="1"/>
    <col min="14595" max="14595" width="60" style="56" customWidth="1"/>
    <col min="14596" max="14596" width="13" style="56" customWidth="1"/>
    <col min="14597" max="14597" width="8.7109375" style="56" customWidth="1"/>
    <col min="14598" max="14599" width="12.7109375" style="56" customWidth="1"/>
    <col min="14600" max="14600" width="26.7109375" style="56" customWidth="1"/>
    <col min="14601" max="14601" width="33" style="56" customWidth="1"/>
    <col min="14602" max="14602" width="74.140625" style="56" customWidth="1"/>
    <col min="14603" max="14849" width="0" style="56" hidden="1"/>
    <col min="14850" max="14850" width="10.7109375" style="56" customWidth="1"/>
    <col min="14851" max="14851" width="60" style="56" customWidth="1"/>
    <col min="14852" max="14852" width="13" style="56" customWidth="1"/>
    <col min="14853" max="14853" width="8.7109375" style="56" customWidth="1"/>
    <col min="14854" max="14855" width="12.7109375" style="56" customWidth="1"/>
    <col min="14856" max="14856" width="26.7109375" style="56" customWidth="1"/>
    <col min="14857" max="14857" width="33" style="56" customWidth="1"/>
    <col min="14858" max="14858" width="74.140625" style="56" customWidth="1"/>
    <col min="14859" max="15105" width="0" style="56" hidden="1"/>
    <col min="15106" max="15106" width="10.7109375" style="56" customWidth="1"/>
    <col min="15107" max="15107" width="60" style="56" customWidth="1"/>
    <col min="15108" max="15108" width="13" style="56" customWidth="1"/>
    <col min="15109" max="15109" width="8.7109375" style="56" customWidth="1"/>
    <col min="15110" max="15111" width="12.7109375" style="56" customWidth="1"/>
    <col min="15112" max="15112" width="26.7109375" style="56" customWidth="1"/>
    <col min="15113" max="15113" width="33" style="56" customWidth="1"/>
    <col min="15114" max="15114" width="74.140625" style="56" customWidth="1"/>
    <col min="15115" max="15361" width="0" style="56" hidden="1"/>
    <col min="15362" max="15362" width="10.7109375" style="56" customWidth="1"/>
    <col min="15363" max="15363" width="60" style="56" customWidth="1"/>
    <col min="15364" max="15364" width="13" style="56" customWidth="1"/>
    <col min="15365" max="15365" width="8.7109375" style="56" customWidth="1"/>
    <col min="15366" max="15367" width="12.7109375" style="56" customWidth="1"/>
    <col min="15368" max="15368" width="26.7109375" style="56" customWidth="1"/>
    <col min="15369" max="15369" width="33" style="56" customWidth="1"/>
    <col min="15370" max="15370" width="74.140625" style="56" customWidth="1"/>
    <col min="15371" max="15617" width="0" style="56" hidden="1"/>
    <col min="15618" max="15618" width="10.7109375" style="56" customWidth="1"/>
    <col min="15619" max="15619" width="60" style="56" customWidth="1"/>
    <col min="15620" max="15620" width="13" style="56" customWidth="1"/>
    <col min="15621" max="15621" width="8.7109375" style="56" customWidth="1"/>
    <col min="15622" max="15623" width="12.7109375" style="56" customWidth="1"/>
    <col min="15624" max="15624" width="26.7109375" style="56" customWidth="1"/>
    <col min="15625" max="15625" width="33" style="56" customWidth="1"/>
    <col min="15626" max="15626" width="74.140625" style="56" customWidth="1"/>
    <col min="15627" max="15873" width="0" style="56" hidden="1"/>
    <col min="15874" max="15874" width="10.7109375" style="56" customWidth="1"/>
    <col min="15875" max="15875" width="60" style="56" customWidth="1"/>
    <col min="15876" max="15876" width="13" style="56" customWidth="1"/>
    <col min="15877" max="15877" width="8.7109375" style="56" customWidth="1"/>
    <col min="15878" max="15879" width="12.7109375" style="56" customWidth="1"/>
    <col min="15880" max="15880" width="26.7109375" style="56" customWidth="1"/>
    <col min="15881" max="15881" width="33" style="56" customWidth="1"/>
    <col min="15882" max="15882" width="74.140625" style="56" customWidth="1"/>
    <col min="15883" max="16129" width="0" style="56" hidden="1"/>
    <col min="16130" max="16130" width="10.7109375" style="56" customWidth="1"/>
    <col min="16131" max="16131" width="60" style="56" customWidth="1"/>
    <col min="16132" max="16132" width="13" style="56" customWidth="1"/>
    <col min="16133" max="16133" width="8.7109375" style="56" customWidth="1"/>
    <col min="16134" max="16135" width="12.7109375" style="56" customWidth="1"/>
    <col min="16136" max="16136" width="26.7109375" style="56" customWidth="1"/>
    <col min="16137" max="16137" width="33" style="56" customWidth="1"/>
    <col min="16138" max="16138" width="74.140625" style="56" customWidth="1"/>
    <col min="16139" max="16384" width="0" style="56" hidden="1"/>
  </cols>
  <sheetData>
    <row r="1" spans="1:16" customFormat="1" ht="15" x14ac:dyDescent="0.25">
      <c r="A1" s="3" t="s">
        <v>2229</v>
      </c>
      <c r="B1" s="3"/>
      <c r="C1" s="3"/>
      <c r="E1" s="8"/>
      <c r="F1" s="4"/>
      <c r="G1" s="277"/>
      <c r="H1" s="277"/>
      <c r="I1" s="42"/>
      <c r="J1" s="163"/>
      <c r="K1" s="159"/>
      <c r="L1" s="160"/>
      <c r="M1" s="11"/>
      <c r="N1" s="11"/>
      <c r="O1" s="11"/>
      <c r="P1" s="15"/>
    </row>
    <row r="2" spans="1:16" customFormat="1" ht="15" x14ac:dyDescent="0.25">
      <c r="A2" s="110" t="s">
        <v>14</v>
      </c>
      <c r="B2" s="111"/>
      <c r="C2" s="165"/>
      <c r="E2" s="8"/>
      <c r="F2" s="1"/>
      <c r="G2" s="277"/>
      <c r="H2" s="277"/>
      <c r="I2" s="43"/>
      <c r="J2" s="163"/>
      <c r="K2" s="159"/>
      <c r="L2" s="160"/>
      <c r="M2" s="12"/>
      <c r="N2" s="12"/>
      <c r="O2" s="12"/>
      <c r="P2" s="15"/>
    </row>
    <row r="3" spans="1:16" customFormat="1" ht="2.25" customHeight="1" x14ac:dyDescent="0.25">
      <c r="A3" s="3"/>
      <c r="B3" s="3"/>
      <c r="C3" s="3"/>
      <c r="D3" s="8" t="s">
        <v>102</v>
      </c>
      <c r="E3" s="1">
        <v>25.484999999999999</v>
      </c>
      <c r="F3" s="112"/>
      <c r="G3" s="277"/>
      <c r="H3" s="277"/>
      <c r="I3" s="43"/>
      <c r="J3" s="163"/>
      <c r="K3" s="159"/>
      <c r="L3" s="160"/>
      <c r="M3" s="12"/>
      <c r="N3" s="12"/>
      <c r="O3" s="12"/>
      <c r="P3" s="15"/>
    </row>
    <row r="4" spans="1:16" customFormat="1" ht="18.75" customHeight="1" x14ac:dyDescent="0.25">
      <c r="A4" s="36"/>
      <c r="B4" s="36"/>
      <c r="C4" s="36"/>
      <c r="D4" s="7"/>
      <c r="E4" s="9"/>
      <c r="F4" s="1"/>
      <c r="G4" s="278"/>
      <c r="H4" s="278"/>
      <c r="I4" s="43"/>
      <c r="J4" s="163"/>
      <c r="K4" s="161"/>
      <c r="L4" s="162"/>
      <c r="M4" s="12"/>
      <c r="N4" s="12"/>
      <c r="O4" s="12"/>
      <c r="P4" s="15"/>
    </row>
    <row r="5" spans="1:16" ht="27" customHeight="1" x14ac:dyDescent="0.25">
      <c r="A5" s="154" t="s">
        <v>0</v>
      </c>
      <c r="B5" s="155" t="s">
        <v>2</v>
      </c>
      <c r="C5" s="155" t="s">
        <v>100</v>
      </c>
      <c r="D5" s="156" t="s">
        <v>1666</v>
      </c>
      <c r="E5" s="156" t="s">
        <v>1667</v>
      </c>
      <c r="F5" s="157" t="s">
        <v>6</v>
      </c>
      <c r="G5" s="157" t="s">
        <v>1668</v>
      </c>
      <c r="H5" s="158" t="s">
        <v>1669</v>
      </c>
      <c r="I5" s="155" t="s">
        <v>1670</v>
      </c>
      <c r="J5" s="155" t="s">
        <v>1671</v>
      </c>
      <c r="K5" s="113"/>
    </row>
    <row r="6" spans="1:16" ht="15" customHeight="1" x14ac:dyDescent="0.25">
      <c r="A6" s="143">
        <v>2011100</v>
      </c>
      <c r="B6" s="118" t="s">
        <v>1936</v>
      </c>
      <c r="C6" s="166"/>
      <c r="D6" s="283">
        <v>39.9</v>
      </c>
      <c r="E6" s="194">
        <f>PRODUCT(D6,1/$E$3)</f>
        <v>1.5656268393172454</v>
      </c>
      <c r="F6" s="116"/>
      <c r="G6" s="116">
        <f>F6*D6*25</f>
        <v>0</v>
      </c>
      <c r="H6" s="122" t="s">
        <v>1680</v>
      </c>
      <c r="I6" s="119" t="s">
        <v>1672</v>
      </c>
      <c r="J6" s="119" t="s">
        <v>1673</v>
      </c>
      <c r="K6" s="113"/>
    </row>
    <row r="7" spans="1:16" ht="15" customHeight="1" x14ac:dyDescent="0.25">
      <c r="A7" s="143">
        <v>1117</v>
      </c>
      <c r="B7" s="120" t="s">
        <v>1674</v>
      </c>
      <c r="C7" s="167" t="s">
        <v>1867</v>
      </c>
      <c r="D7" s="284">
        <v>145</v>
      </c>
      <c r="E7" s="194">
        <f t="shared" ref="E7:E80" si="0">PRODUCT(D7,1/$E$3)</f>
        <v>5.6896213458897389</v>
      </c>
      <c r="F7" s="121"/>
      <c r="G7" s="116">
        <f>F7*D7</f>
        <v>0</v>
      </c>
      <c r="H7" s="122"/>
      <c r="I7" s="123" t="s">
        <v>1675</v>
      </c>
      <c r="J7" s="123" t="s">
        <v>1673</v>
      </c>
      <c r="K7" s="113"/>
    </row>
    <row r="8" spans="1:16" ht="15" customHeight="1" x14ac:dyDescent="0.25">
      <c r="A8" s="143">
        <v>2011200</v>
      </c>
      <c r="B8" s="120" t="s">
        <v>1676</v>
      </c>
      <c r="C8" s="217"/>
      <c r="D8" s="284">
        <v>39.5</v>
      </c>
      <c r="E8" s="194">
        <f t="shared" si="0"/>
        <v>1.5499313321561703</v>
      </c>
      <c r="F8" s="121"/>
      <c r="G8" s="116">
        <f>F8*D8*50</f>
        <v>0</v>
      </c>
      <c r="H8" s="122"/>
      <c r="I8" s="123" t="s">
        <v>1672</v>
      </c>
      <c r="J8" s="123" t="s">
        <v>1673</v>
      </c>
      <c r="K8" s="113"/>
    </row>
    <row r="9" spans="1:16" ht="15" customHeight="1" x14ac:dyDescent="0.25">
      <c r="A9" s="143">
        <v>2011300</v>
      </c>
      <c r="B9" s="120" t="s">
        <v>1677</v>
      </c>
      <c r="C9" s="217"/>
      <c r="D9" s="284">
        <v>46.2</v>
      </c>
      <c r="E9" s="194">
        <f t="shared" si="0"/>
        <v>1.8128310771041791</v>
      </c>
      <c r="F9" s="121"/>
      <c r="G9" s="116">
        <f>F9*D9*50</f>
        <v>0</v>
      </c>
      <c r="H9" s="122"/>
      <c r="I9" s="123" t="s">
        <v>1672</v>
      </c>
      <c r="J9" s="123" t="s">
        <v>1673</v>
      </c>
      <c r="K9" s="113"/>
    </row>
    <row r="10" spans="1:16" ht="15" customHeight="1" x14ac:dyDescent="0.25">
      <c r="A10" s="143">
        <v>2011400</v>
      </c>
      <c r="B10" s="120" t="s">
        <v>1678</v>
      </c>
      <c r="C10" s="238"/>
      <c r="D10" s="284">
        <v>57.2</v>
      </c>
      <c r="E10" s="194">
        <f t="shared" si="0"/>
        <v>2.2444575240337454</v>
      </c>
      <c r="F10" s="121"/>
      <c r="G10" s="116">
        <f>F10*D10*50</f>
        <v>0</v>
      </c>
      <c r="H10" s="124"/>
      <c r="I10" s="123" t="s">
        <v>1672</v>
      </c>
      <c r="J10" s="123" t="s">
        <v>1673</v>
      </c>
      <c r="K10" s="113"/>
    </row>
    <row r="11" spans="1:16" ht="15" customHeight="1" x14ac:dyDescent="0.25">
      <c r="A11" s="143">
        <v>2011500</v>
      </c>
      <c r="B11" s="120" t="s">
        <v>2163</v>
      </c>
      <c r="C11" s="217"/>
      <c r="D11" s="284">
        <v>55.5</v>
      </c>
      <c r="E11" s="194">
        <f t="shared" si="0"/>
        <v>2.1777516185991761</v>
      </c>
      <c r="F11" s="121"/>
      <c r="G11" s="116">
        <f>F11*D11*50</f>
        <v>0</v>
      </c>
      <c r="H11" s="122"/>
      <c r="I11" s="123"/>
      <c r="J11" s="123"/>
      <c r="K11" s="113"/>
    </row>
    <row r="12" spans="1:16" ht="15" customHeight="1" x14ac:dyDescent="0.25">
      <c r="A12" s="143">
        <v>1154</v>
      </c>
      <c r="B12" s="120" t="s">
        <v>2076</v>
      </c>
      <c r="C12" s="217"/>
      <c r="D12" s="284">
        <v>229.7</v>
      </c>
      <c r="E12" s="194">
        <f t="shared" si="0"/>
        <v>9.0131449872474008</v>
      </c>
      <c r="F12" s="121"/>
      <c r="G12" s="116">
        <f>F12*D12*50</f>
        <v>0</v>
      </c>
      <c r="H12" s="122"/>
      <c r="I12" s="123"/>
      <c r="J12" s="123"/>
      <c r="K12" s="113"/>
    </row>
    <row r="13" spans="1:16" ht="15" customHeight="1" x14ac:dyDescent="0.25">
      <c r="A13" s="143">
        <v>2012000</v>
      </c>
      <c r="B13" s="120" t="s">
        <v>1679</v>
      </c>
      <c r="C13" s="167"/>
      <c r="D13" s="283">
        <v>44</v>
      </c>
      <c r="E13" s="194">
        <f t="shared" si="0"/>
        <v>1.7265057877182657</v>
      </c>
      <c r="F13" s="121"/>
      <c r="G13" s="116">
        <f>F13*D13*25</f>
        <v>0</v>
      </c>
      <c r="H13" s="125" t="s">
        <v>1738</v>
      </c>
      <c r="I13" s="127"/>
      <c r="J13" s="128" t="s">
        <v>1681</v>
      </c>
      <c r="K13" s="113"/>
    </row>
    <row r="14" spans="1:16" ht="15" customHeight="1" x14ac:dyDescent="0.25">
      <c r="A14" s="143">
        <v>2012080</v>
      </c>
      <c r="B14" s="120" t="s">
        <v>1682</v>
      </c>
      <c r="C14" s="167"/>
      <c r="D14" s="284">
        <v>110</v>
      </c>
      <c r="E14" s="194">
        <f t="shared" si="0"/>
        <v>4.316264469295664</v>
      </c>
      <c r="F14" s="121"/>
      <c r="G14" s="116">
        <f>F14*D14*20</f>
        <v>0</v>
      </c>
      <c r="H14" s="122"/>
      <c r="I14" s="129"/>
      <c r="J14" s="128" t="s">
        <v>1683</v>
      </c>
      <c r="K14" s="113"/>
    </row>
    <row r="15" spans="1:16" ht="15" customHeight="1" x14ac:dyDescent="0.25">
      <c r="A15" s="143">
        <v>2012162</v>
      </c>
      <c r="B15" s="120" t="s">
        <v>1684</v>
      </c>
      <c r="C15" s="167"/>
      <c r="D15" s="284">
        <v>63.7</v>
      </c>
      <c r="E15" s="194">
        <f t="shared" si="0"/>
        <v>2.4995095154012166</v>
      </c>
      <c r="F15" s="121"/>
      <c r="G15" s="116">
        <f>F15*D15*25</f>
        <v>0</v>
      </c>
      <c r="H15" s="122"/>
      <c r="I15" s="126"/>
      <c r="J15" s="119" t="s">
        <v>1683</v>
      </c>
      <c r="K15" s="113"/>
    </row>
    <row r="16" spans="1:16" ht="15" customHeight="1" x14ac:dyDescent="0.25">
      <c r="A16" s="143">
        <v>2012200</v>
      </c>
      <c r="B16" s="120" t="s">
        <v>1685</v>
      </c>
      <c r="C16" s="167"/>
      <c r="D16" s="284">
        <v>2340</v>
      </c>
      <c r="E16" s="230" t="s">
        <v>111</v>
      </c>
      <c r="F16" s="121"/>
      <c r="G16" s="130">
        <f t="shared" ref="G16:G22" si="1">F16*D16</f>
        <v>0</v>
      </c>
      <c r="H16" s="122"/>
      <c r="I16" s="126"/>
      <c r="J16" s="119" t="s">
        <v>1683</v>
      </c>
      <c r="K16" s="113"/>
    </row>
    <row r="17" spans="1:11" ht="15" customHeight="1" x14ac:dyDescent="0.25">
      <c r="A17" s="143">
        <v>2012201</v>
      </c>
      <c r="B17" s="131" t="s">
        <v>1686</v>
      </c>
      <c r="C17" s="168"/>
      <c r="D17" s="284">
        <v>970</v>
      </c>
      <c r="E17" s="194">
        <f t="shared" si="0"/>
        <v>38.061604865607222</v>
      </c>
      <c r="F17" s="132"/>
      <c r="G17" s="130">
        <f t="shared" si="1"/>
        <v>0</v>
      </c>
      <c r="H17" s="122"/>
      <c r="I17" s="128" t="s">
        <v>1687</v>
      </c>
      <c r="J17" s="119" t="s">
        <v>1688</v>
      </c>
      <c r="K17" s="113"/>
    </row>
    <row r="18" spans="1:11" ht="15" customHeight="1" x14ac:dyDescent="0.25">
      <c r="A18" s="143">
        <v>2013001</v>
      </c>
      <c r="B18" s="120" t="s">
        <v>1689</v>
      </c>
      <c r="C18" s="167"/>
      <c r="D18" s="284">
        <v>678</v>
      </c>
      <c r="E18" s="194">
        <f t="shared" si="0"/>
        <v>26.603884638022365</v>
      </c>
      <c r="F18" s="121"/>
      <c r="G18" s="116">
        <f t="shared" si="1"/>
        <v>0</v>
      </c>
      <c r="H18" s="122"/>
      <c r="I18" s="123" t="s">
        <v>1675</v>
      </c>
      <c r="J18" s="123" t="s">
        <v>1690</v>
      </c>
      <c r="K18" s="113"/>
    </row>
    <row r="19" spans="1:11" ht="15" customHeight="1" x14ac:dyDescent="0.25">
      <c r="A19" s="143">
        <v>2015000</v>
      </c>
      <c r="B19" s="120" t="s">
        <v>1691</v>
      </c>
      <c r="C19" s="217"/>
      <c r="D19" s="284">
        <v>7450</v>
      </c>
      <c r="E19" s="194">
        <f t="shared" si="0"/>
        <v>292.32882087502452</v>
      </c>
      <c r="F19" s="121"/>
      <c r="G19" s="116">
        <f t="shared" si="1"/>
        <v>0</v>
      </c>
      <c r="H19" s="122"/>
      <c r="I19" s="123" t="s">
        <v>1675</v>
      </c>
      <c r="J19" s="123" t="s">
        <v>1692</v>
      </c>
      <c r="K19" s="113"/>
    </row>
    <row r="20" spans="1:11" ht="15" customHeight="1" x14ac:dyDescent="0.25">
      <c r="A20" s="143">
        <v>2015200</v>
      </c>
      <c r="B20" s="120" t="s">
        <v>1693</v>
      </c>
      <c r="C20" s="167"/>
      <c r="D20" s="284">
        <v>3010</v>
      </c>
      <c r="E20" s="194">
        <f t="shared" si="0"/>
        <v>118.10869138709045</v>
      </c>
      <c r="F20" s="121"/>
      <c r="G20" s="116">
        <f t="shared" si="1"/>
        <v>0</v>
      </c>
      <c r="H20" s="122"/>
      <c r="I20" s="123" t="s">
        <v>1675</v>
      </c>
      <c r="J20" s="123" t="s">
        <v>1694</v>
      </c>
      <c r="K20" s="113"/>
    </row>
    <row r="21" spans="1:11" ht="15" customHeight="1" x14ac:dyDescent="0.25">
      <c r="A21" s="143">
        <v>1524</v>
      </c>
      <c r="B21" s="120" t="s">
        <v>1695</v>
      </c>
      <c r="C21" s="167" t="s">
        <v>1868</v>
      </c>
      <c r="D21" s="285">
        <v>932</v>
      </c>
      <c r="E21" s="194">
        <f t="shared" si="0"/>
        <v>36.570531685305085</v>
      </c>
      <c r="F21" s="121"/>
      <c r="G21" s="116">
        <f t="shared" si="1"/>
        <v>0</v>
      </c>
      <c r="H21" s="122"/>
      <c r="I21" s="123" t="s">
        <v>1675</v>
      </c>
      <c r="J21" s="123" t="s">
        <v>1694</v>
      </c>
      <c r="K21" s="113"/>
    </row>
    <row r="22" spans="1:11" ht="15" customHeight="1" x14ac:dyDescent="0.25">
      <c r="A22" s="143">
        <v>1534</v>
      </c>
      <c r="B22" s="131" t="s">
        <v>1696</v>
      </c>
      <c r="C22" s="168" t="s">
        <v>1869</v>
      </c>
      <c r="D22" s="284">
        <v>932</v>
      </c>
      <c r="E22" s="194">
        <f t="shared" si="0"/>
        <v>36.570531685305085</v>
      </c>
      <c r="F22" s="132"/>
      <c r="G22" s="130">
        <f t="shared" si="1"/>
        <v>0</v>
      </c>
      <c r="H22" s="122"/>
      <c r="I22" s="133" t="s">
        <v>1675</v>
      </c>
      <c r="J22" s="133" t="s">
        <v>1694</v>
      </c>
      <c r="K22" s="113"/>
    </row>
    <row r="23" spans="1:11" ht="15" customHeight="1" x14ac:dyDescent="0.25">
      <c r="A23" s="143">
        <v>2016001</v>
      </c>
      <c r="B23" s="131" t="s">
        <v>1697</v>
      </c>
      <c r="C23" s="168"/>
      <c r="D23" s="284">
        <v>169</v>
      </c>
      <c r="E23" s="194">
        <f t="shared" si="0"/>
        <v>6.6313517755542479</v>
      </c>
      <c r="F23" s="132"/>
      <c r="G23" s="130">
        <f>F23*D23*25</f>
        <v>0</v>
      </c>
      <c r="H23" s="125"/>
      <c r="I23" s="134"/>
      <c r="J23" s="133" t="s">
        <v>1683</v>
      </c>
      <c r="K23" s="113"/>
    </row>
    <row r="24" spans="1:11" ht="15" customHeight="1" x14ac:dyDescent="0.25">
      <c r="A24" s="143">
        <v>2016200</v>
      </c>
      <c r="B24" s="131" t="s">
        <v>1698</v>
      </c>
      <c r="C24" s="168"/>
      <c r="D24" s="284">
        <v>167</v>
      </c>
      <c r="E24" s="194">
        <f t="shared" si="0"/>
        <v>6.5528742397488715</v>
      </c>
      <c r="F24" s="132"/>
      <c r="G24" s="130">
        <f>F24*D24*25</f>
        <v>0</v>
      </c>
      <c r="H24" s="122"/>
      <c r="I24" s="134"/>
      <c r="J24" s="133" t="s">
        <v>1683</v>
      </c>
      <c r="K24" s="113"/>
    </row>
    <row r="25" spans="1:11" ht="15" customHeight="1" x14ac:dyDescent="0.25">
      <c r="A25" s="143">
        <v>2017001</v>
      </c>
      <c r="B25" s="131" t="s">
        <v>1877</v>
      </c>
      <c r="C25" s="168"/>
      <c r="D25" s="284">
        <v>258</v>
      </c>
      <c r="E25" s="194">
        <f t="shared" si="0"/>
        <v>10.123602118893468</v>
      </c>
      <c r="F25" s="132"/>
      <c r="G25" s="130">
        <f>F25*D25*20</f>
        <v>0</v>
      </c>
      <c r="H25" s="125"/>
      <c r="I25" s="134"/>
      <c r="J25" s="133" t="s">
        <v>1683</v>
      </c>
      <c r="K25" s="113"/>
    </row>
    <row r="26" spans="1:11" ht="15" customHeight="1" x14ac:dyDescent="0.25">
      <c r="A26" s="143">
        <v>2012</v>
      </c>
      <c r="B26" s="131" t="s">
        <v>1699</v>
      </c>
      <c r="C26" s="168">
        <v>8594052883800</v>
      </c>
      <c r="D26" s="284">
        <v>734.4</v>
      </c>
      <c r="E26" s="194">
        <f t="shared" si="0"/>
        <v>28.81695114773396</v>
      </c>
      <c r="F26" s="132"/>
      <c r="G26" s="116">
        <f t="shared" ref="G26:G38" si="2">F26*D26</f>
        <v>0</v>
      </c>
      <c r="H26" s="122"/>
      <c r="I26" s="133" t="s">
        <v>1700</v>
      </c>
      <c r="J26" s="133" t="s">
        <v>1683</v>
      </c>
      <c r="K26" s="113"/>
    </row>
    <row r="27" spans="1:11" ht="15" customHeight="1" x14ac:dyDescent="0.25">
      <c r="A27" s="143">
        <v>2022</v>
      </c>
      <c r="B27" s="131" t="s">
        <v>1701</v>
      </c>
      <c r="C27" s="168">
        <v>8594052883817</v>
      </c>
      <c r="D27" s="284">
        <v>595.6</v>
      </c>
      <c r="E27" s="194">
        <f t="shared" si="0"/>
        <v>23.370610162840887</v>
      </c>
      <c r="F27" s="132"/>
      <c r="G27" s="116">
        <f t="shared" si="2"/>
        <v>0</v>
      </c>
      <c r="H27" s="122"/>
      <c r="I27" s="133" t="s">
        <v>1700</v>
      </c>
      <c r="J27" s="133" t="s">
        <v>1683</v>
      </c>
      <c r="K27" s="113"/>
    </row>
    <row r="28" spans="1:11" ht="15" customHeight="1" x14ac:dyDescent="0.25">
      <c r="A28" s="143">
        <v>2122</v>
      </c>
      <c r="B28" s="120" t="s">
        <v>1702</v>
      </c>
      <c r="C28" s="167">
        <v>8594052882476</v>
      </c>
      <c r="D28" s="284">
        <v>550</v>
      </c>
      <c r="E28" s="194">
        <f t="shared" si="0"/>
        <v>21.58132234647832</v>
      </c>
      <c r="F28" s="132"/>
      <c r="G28" s="116">
        <f t="shared" si="2"/>
        <v>0</v>
      </c>
      <c r="H28" s="122"/>
      <c r="I28" s="133" t="s">
        <v>1703</v>
      </c>
      <c r="J28" s="133" t="s">
        <v>1683</v>
      </c>
      <c r="K28" s="113"/>
    </row>
    <row r="29" spans="1:11" ht="15" customHeight="1" x14ac:dyDescent="0.25">
      <c r="A29" s="143">
        <v>2123</v>
      </c>
      <c r="B29" s="120" t="s">
        <v>1704</v>
      </c>
      <c r="C29" s="167">
        <v>8594052882643</v>
      </c>
      <c r="D29" s="284">
        <v>610</v>
      </c>
      <c r="E29" s="194">
        <f t="shared" si="0"/>
        <v>23.935648420639591</v>
      </c>
      <c r="F29" s="132"/>
      <c r="G29" s="116">
        <f t="shared" si="2"/>
        <v>0</v>
      </c>
      <c r="H29" s="122"/>
      <c r="I29" s="133" t="s">
        <v>1703</v>
      </c>
      <c r="J29" s="133" t="s">
        <v>1683</v>
      </c>
      <c r="K29" s="113"/>
    </row>
    <row r="30" spans="1:11" ht="15" customHeight="1" x14ac:dyDescent="0.25">
      <c r="A30" s="238">
        <v>2148</v>
      </c>
      <c r="B30" s="120" t="s">
        <v>2032</v>
      </c>
      <c r="C30" s="167">
        <v>10810165010083</v>
      </c>
      <c r="D30" s="284">
        <v>564.5</v>
      </c>
      <c r="E30" s="194">
        <f t="shared" si="0"/>
        <v>22.150284481067295</v>
      </c>
      <c r="F30" s="121"/>
      <c r="G30" s="116">
        <f t="shared" si="2"/>
        <v>0</v>
      </c>
      <c r="H30" s="122"/>
      <c r="I30" s="123"/>
      <c r="J30" s="123" t="s">
        <v>2034</v>
      </c>
      <c r="K30" s="113"/>
    </row>
    <row r="31" spans="1:11" ht="15" customHeight="1" x14ac:dyDescent="0.25">
      <c r="A31" s="143">
        <v>2184</v>
      </c>
      <c r="B31" s="120" t="s">
        <v>1705</v>
      </c>
      <c r="C31" s="167">
        <v>4038857116908</v>
      </c>
      <c r="D31" s="194">
        <v>371.8</v>
      </c>
      <c r="E31" s="194">
        <f t="shared" si="0"/>
        <v>14.588973906219346</v>
      </c>
      <c r="F31" s="121"/>
      <c r="G31" s="116">
        <f t="shared" si="2"/>
        <v>0</v>
      </c>
      <c r="H31" s="122"/>
      <c r="I31" s="123" t="s">
        <v>1675</v>
      </c>
      <c r="J31" s="123" t="s">
        <v>1706</v>
      </c>
      <c r="K31" s="113"/>
    </row>
    <row r="32" spans="1:11" ht="15" customHeight="1" x14ac:dyDescent="0.25">
      <c r="A32" s="143">
        <v>2188</v>
      </c>
      <c r="B32" s="120" t="s">
        <v>1707</v>
      </c>
      <c r="C32" s="167">
        <v>4038857120332</v>
      </c>
      <c r="D32" s="194">
        <v>743.7</v>
      </c>
      <c r="E32" s="194">
        <f t="shared" si="0"/>
        <v>29.181871689228959</v>
      </c>
      <c r="F32" s="121"/>
      <c r="G32" s="116">
        <f t="shared" si="2"/>
        <v>0</v>
      </c>
      <c r="H32" s="122"/>
      <c r="I32" s="123" t="s">
        <v>1675</v>
      </c>
      <c r="J32" s="123" t="s">
        <v>1706</v>
      </c>
      <c r="K32" s="113"/>
    </row>
    <row r="33" spans="1:11" ht="15" customHeight="1" x14ac:dyDescent="0.25">
      <c r="A33" s="143">
        <v>2244</v>
      </c>
      <c r="B33" s="120" t="s">
        <v>1708</v>
      </c>
      <c r="C33" s="167">
        <v>4038857401103</v>
      </c>
      <c r="D33" s="194">
        <v>1106.3</v>
      </c>
      <c r="E33" s="194">
        <f t="shared" si="0"/>
        <v>43.409848930743571</v>
      </c>
      <c r="F33" s="121"/>
      <c r="G33" s="116">
        <f t="shared" si="2"/>
        <v>0</v>
      </c>
      <c r="H33" s="122"/>
      <c r="I33" s="123" t="s">
        <v>1675</v>
      </c>
      <c r="J33" s="123" t="s">
        <v>1706</v>
      </c>
      <c r="K33" s="113"/>
    </row>
    <row r="34" spans="1:11" ht="15" customHeight="1" x14ac:dyDescent="0.25">
      <c r="A34" s="143">
        <v>2022440</v>
      </c>
      <c r="B34" s="131" t="s">
        <v>1709</v>
      </c>
      <c r="C34" s="168">
        <v>4019114083010</v>
      </c>
      <c r="D34" s="194">
        <v>3962</v>
      </c>
      <c r="E34" s="194">
        <f t="shared" si="0"/>
        <v>155.46399843044929</v>
      </c>
      <c r="F34" s="121"/>
      <c r="G34" s="116">
        <f t="shared" si="2"/>
        <v>0</v>
      </c>
      <c r="H34" s="122"/>
      <c r="I34" s="123" t="s">
        <v>1710</v>
      </c>
      <c r="J34" s="123" t="s">
        <v>1706</v>
      </c>
      <c r="K34" s="113"/>
    </row>
    <row r="35" spans="1:11" ht="15" customHeight="1" x14ac:dyDescent="0.25">
      <c r="A35" s="143">
        <v>2036000</v>
      </c>
      <c r="B35" s="120" t="s">
        <v>1711</v>
      </c>
      <c r="C35" s="167">
        <v>4001757014872</v>
      </c>
      <c r="D35" s="194">
        <v>905</v>
      </c>
      <c r="E35" s="194">
        <f t="shared" si="0"/>
        <v>35.51108495193251</v>
      </c>
      <c r="F35" s="121"/>
      <c r="G35" s="116">
        <f t="shared" si="2"/>
        <v>0</v>
      </c>
      <c r="H35" s="122"/>
      <c r="I35" s="123" t="s">
        <v>1675</v>
      </c>
      <c r="J35" s="123" t="s">
        <v>1712</v>
      </c>
      <c r="K35" s="113"/>
    </row>
    <row r="36" spans="1:11" ht="15" customHeight="1" x14ac:dyDescent="0.25">
      <c r="A36" s="143">
        <v>2036050</v>
      </c>
      <c r="B36" s="120" t="s">
        <v>1713</v>
      </c>
      <c r="C36" s="167">
        <v>4001757014865</v>
      </c>
      <c r="D36" s="194">
        <v>827</v>
      </c>
      <c r="E36" s="194">
        <f t="shared" si="0"/>
        <v>32.450461055522858</v>
      </c>
      <c r="F36" s="121"/>
      <c r="G36" s="116">
        <f t="shared" si="2"/>
        <v>0</v>
      </c>
      <c r="H36" s="122"/>
      <c r="I36" s="123" t="s">
        <v>1675</v>
      </c>
      <c r="J36" s="123" t="s">
        <v>1712</v>
      </c>
      <c r="K36" s="113"/>
    </row>
    <row r="37" spans="1:11" ht="15" customHeight="1" x14ac:dyDescent="0.25">
      <c r="A37" s="143">
        <v>3995</v>
      </c>
      <c r="B37" s="120" t="s">
        <v>1714</v>
      </c>
      <c r="C37" s="167">
        <v>8594052889437</v>
      </c>
      <c r="D37" s="194">
        <v>1285</v>
      </c>
      <c r="E37" s="194">
        <f t="shared" si="0"/>
        <v>50.421816754953895</v>
      </c>
      <c r="F37" s="121"/>
      <c r="G37" s="116">
        <f t="shared" si="2"/>
        <v>0</v>
      </c>
      <c r="H37" s="122" t="s">
        <v>1715</v>
      </c>
      <c r="I37" s="123" t="s">
        <v>1864</v>
      </c>
      <c r="J37" s="123" t="s">
        <v>1716</v>
      </c>
      <c r="K37" s="113"/>
    </row>
    <row r="38" spans="1:11" ht="15" customHeight="1" x14ac:dyDescent="0.25">
      <c r="A38" s="143">
        <v>3996</v>
      </c>
      <c r="B38" s="120" t="s">
        <v>1717</v>
      </c>
      <c r="C38" s="167">
        <v>8594052889420</v>
      </c>
      <c r="D38" s="194">
        <v>1285</v>
      </c>
      <c r="E38" s="194">
        <f t="shared" si="0"/>
        <v>50.421816754953895</v>
      </c>
      <c r="F38" s="121"/>
      <c r="G38" s="116">
        <f t="shared" si="2"/>
        <v>0</v>
      </c>
      <c r="H38" s="122" t="s">
        <v>1715</v>
      </c>
      <c r="I38" s="128" t="s">
        <v>1718</v>
      </c>
      <c r="J38" s="128" t="s">
        <v>1716</v>
      </c>
      <c r="K38" s="113"/>
    </row>
    <row r="39" spans="1:11" ht="15" customHeight="1" x14ac:dyDescent="0.25">
      <c r="A39" s="143">
        <v>2044000</v>
      </c>
      <c r="B39" s="120" t="s">
        <v>1719</v>
      </c>
      <c r="C39" s="167"/>
      <c r="D39" s="194">
        <v>189.5</v>
      </c>
      <c r="E39" s="194">
        <f t="shared" si="0"/>
        <v>7.4357465175593482</v>
      </c>
      <c r="F39" s="121"/>
      <c r="G39" s="116">
        <f>F39*D39*25</f>
        <v>0</v>
      </c>
      <c r="H39" s="122"/>
      <c r="I39" s="128"/>
      <c r="J39" s="128" t="s">
        <v>1690</v>
      </c>
      <c r="K39" s="113"/>
    </row>
    <row r="40" spans="1:11" s="68" customFormat="1" ht="15" customHeight="1" x14ac:dyDescent="0.25">
      <c r="A40" s="143">
        <v>2044200</v>
      </c>
      <c r="B40" s="131" t="s">
        <v>1720</v>
      </c>
      <c r="C40" s="168"/>
      <c r="D40" s="195">
        <v>174.5</v>
      </c>
      <c r="E40" s="194">
        <f t="shared" si="0"/>
        <v>6.8471649990190304</v>
      </c>
      <c r="F40" s="132"/>
      <c r="G40" s="116">
        <f>F40*D40*25</f>
        <v>0</v>
      </c>
      <c r="H40" s="122"/>
      <c r="I40" s="128"/>
      <c r="J40" s="128" t="s">
        <v>1683</v>
      </c>
      <c r="K40" s="114"/>
    </row>
    <row r="41" spans="1:11" s="68" customFormat="1" ht="15" customHeight="1" x14ac:dyDescent="0.25">
      <c r="A41" s="143">
        <v>4421</v>
      </c>
      <c r="B41" s="131" t="s">
        <v>1721</v>
      </c>
      <c r="C41" s="168">
        <v>8594052883794</v>
      </c>
      <c r="D41" s="195">
        <v>614.29999999999995</v>
      </c>
      <c r="E41" s="194">
        <f t="shared" si="0"/>
        <v>24.10437512262115</v>
      </c>
      <c r="F41" s="132"/>
      <c r="G41" s="116">
        <f>F41*D41</f>
        <v>0</v>
      </c>
      <c r="H41" s="122"/>
      <c r="I41" s="128" t="s">
        <v>1675</v>
      </c>
      <c r="J41" s="128" t="s">
        <v>1683</v>
      </c>
      <c r="K41" s="114"/>
    </row>
    <row r="42" spans="1:11" ht="15" customHeight="1" x14ac:dyDescent="0.25">
      <c r="A42" s="143">
        <v>2044220</v>
      </c>
      <c r="B42" s="120" t="s">
        <v>1722</v>
      </c>
      <c r="C42" s="167"/>
      <c r="D42" s="195">
        <v>246</v>
      </c>
      <c r="E42" s="194">
        <f t="shared" si="0"/>
        <v>9.6527369040612125</v>
      </c>
      <c r="F42" s="121"/>
      <c r="G42" s="116">
        <f>F42*D42*25</f>
        <v>0</v>
      </c>
      <c r="H42" s="122"/>
      <c r="I42" s="128"/>
      <c r="J42" s="128" t="s">
        <v>1683</v>
      </c>
      <c r="K42" s="113"/>
    </row>
    <row r="43" spans="1:11" ht="15" customHeight="1" x14ac:dyDescent="0.25">
      <c r="A43" s="143">
        <v>2044240</v>
      </c>
      <c r="B43" s="131" t="s">
        <v>1723</v>
      </c>
      <c r="C43" s="168"/>
      <c r="D43" s="286">
        <v>239.8</v>
      </c>
      <c r="E43" s="194">
        <f t="shared" si="0"/>
        <v>9.4094565430645485</v>
      </c>
      <c r="F43" s="121"/>
      <c r="G43" s="116">
        <f>F43*D43*25</f>
        <v>0</v>
      </c>
      <c r="H43" s="122" t="s">
        <v>1680</v>
      </c>
      <c r="I43" s="127"/>
      <c r="J43" s="128" t="s">
        <v>1683</v>
      </c>
      <c r="K43" s="113"/>
    </row>
    <row r="44" spans="1:11" ht="15" customHeight="1" x14ac:dyDescent="0.25">
      <c r="A44" s="287">
        <v>2044262</v>
      </c>
      <c r="B44" s="288" t="s">
        <v>2225</v>
      </c>
      <c r="C44" s="168"/>
      <c r="D44" s="195">
        <v>242</v>
      </c>
      <c r="E44" s="194">
        <f t="shared" si="0"/>
        <v>9.4957818324504615</v>
      </c>
      <c r="F44" s="121"/>
      <c r="G44" s="116">
        <f>F44*D44*25</f>
        <v>0</v>
      </c>
      <c r="H44" s="125"/>
      <c r="I44" s="127"/>
      <c r="J44" s="128"/>
      <c r="K44" s="113"/>
    </row>
    <row r="45" spans="1:11" ht="15" customHeight="1" x14ac:dyDescent="0.25">
      <c r="A45" s="287">
        <v>2044282</v>
      </c>
      <c r="B45" s="288" t="s">
        <v>2226</v>
      </c>
      <c r="C45" s="168"/>
      <c r="D45" s="195">
        <v>235.3</v>
      </c>
      <c r="E45" s="194">
        <f t="shared" si="0"/>
        <v>9.2328820875024533</v>
      </c>
      <c r="F45" s="121"/>
      <c r="G45" s="116">
        <f>F45*D45*5</f>
        <v>0</v>
      </c>
      <c r="H45" s="125"/>
      <c r="I45" s="127"/>
      <c r="J45" s="128"/>
      <c r="K45" s="113"/>
    </row>
    <row r="46" spans="1:11" ht="15" customHeight="1" x14ac:dyDescent="0.25">
      <c r="A46" s="238">
        <v>2044380</v>
      </c>
      <c r="B46" s="120" t="s">
        <v>1724</v>
      </c>
      <c r="C46" s="167"/>
      <c r="D46" s="195">
        <v>322.5</v>
      </c>
      <c r="E46" s="194">
        <f t="shared" si="0"/>
        <v>12.654502648616834</v>
      </c>
      <c r="F46" s="121"/>
      <c r="G46" s="116">
        <f>F46*D46*25</f>
        <v>0</v>
      </c>
      <c r="H46" s="122"/>
      <c r="I46" s="129"/>
      <c r="J46" s="128" t="s">
        <v>1725</v>
      </c>
      <c r="K46" s="113"/>
    </row>
    <row r="47" spans="1:11" ht="15" customHeight="1" x14ac:dyDescent="0.25">
      <c r="A47" s="143">
        <v>4439</v>
      </c>
      <c r="B47" s="131" t="s">
        <v>1726</v>
      </c>
      <c r="C47" s="168">
        <v>8594052880205</v>
      </c>
      <c r="D47" s="195">
        <v>1071.5999999999999</v>
      </c>
      <c r="E47" s="194">
        <f t="shared" si="0"/>
        <v>42.0482636845203</v>
      </c>
      <c r="F47" s="132"/>
      <c r="G47" s="116">
        <f>F47*D47</f>
        <v>0</v>
      </c>
      <c r="H47" s="122"/>
      <c r="I47" s="123" t="s">
        <v>1710</v>
      </c>
      <c r="J47" s="123" t="s">
        <v>1725</v>
      </c>
      <c r="K47" s="113"/>
    </row>
    <row r="48" spans="1:11" ht="15" customHeight="1" x14ac:dyDescent="0.25">
      <c r="A48" s="143">
        <v>2044540</v>
      </c>
      <c r="B48" s="131" t="s">
        <v>1727</v>
      </c>
      <c r="C48" s="168"/>
      <c r="D48" s="195">
        <v>275</v>
      </c>
      <c r="E48" s="194">
        <f t="shared" si="0"/>
        <v>10.79066117323916</v>
      </c>
      <c r="F48" s="132"/>
      <c r="G48" s="116">
        <f>F48*D48*10</f>
        <v>0</v>
      </c>
      <c r="H48" s="122"/>
      <c r="I48" s="135"/>
      <c r="J48" s="123" t="s">
        <v>1728</v>
      </c>
      <c r="K48" s="113"/>
    </row>
    <row r="49" spans="1:11" ht="15" customHeight="1" x14ac:dyDescent="0.25">
      <c r="A49" s="143">
        <v>2045000</v>
      </c>
      <c r="B49" s="120" t="s">
        <v>1729</v>
      </c>
      <c r="C49" s="167"/>
      <c r="D49" s="195">
        <v>1540</v>
      </c>
      <c r="E49" s="194">
        <f t="shared" si="0"/>
        <v>60.427702570139296</v>
      </c>
      <c r="F49" s="121"/>
      <c r="G49" s="116">
        <f>F49*D49*8</f>
        <v>0</v>
      </c>
      <c r="H49" s="122"/>
      <c r="I49" s="128" t="s">
        <v>1675</v>
      </c>
      <c r="J49" s="128" t="s">
        <v>1690</v>
      </c>
      <c r="K49" s="113"/>
    </row>
    <row r="50" spans="1:11" ht="15" customHeight="1" x14ac:dyDescent="0.25">
      <c r="A50" s="143">
        <v>2046100</v>
      </c>
      <c r="B50" s="120" t="s">
        <v>1730</v>
      </c>
      <c r="C50" s="167"/>
      <c r="D50" s="195">
        <v>1680</v>
      </c>
      <c r="E50" s="194">
        <f t="shared" si="0"/>
        <v>65.921130076515595</v>
      </c>
      <c r="F50" s="121"/>
      <c r="G50" s="116">
        <f>F50*D50</f>
        <v>0</v>
      </c>
      <c r="H50" s="122"/>
      <c r="I50" s="128" t="s">
        <v>1731</v>
      </c>
      <c r="J50" s="128" t="s">
        <v>1690</v>
      </c>
      <c r="K50" s="113"/>
    </row>
    <row r="51" spans="1:11" ht="15" customHeight="1" x14ac:dyDescent="0.25">
      <c r="A51" s="143">
        <v>2050000</v>
      </c>
      <c r="B51" s="120" t="s">
        <v>1732</v>
      </c>
      <c r="C51" s="167"/>
      <c r="D51" s="194">
        <v>320</v>
      </c>
      <c r="E51" s="194">
        <f t="shared" si="0"/>
        <v>12.556405728860113</v>
      </c>
      <c r="F51" s="121"/>
      <c r="G51" s="116">
        <f>F51*D51*10</f>
        <v>0</v>
      </c>
      <c r="H51" s="125"/>
      <c r="I51" s="128"/>
      <c r="J51" s="128" t="s">
        <v>1683</v>
      </c>
      <c r="K51" s="113"/>
    </row>
    <row r="52" spans="1:11" ht="15" customHeight="1" x14ac:dyDescent="0.25">
      <c r="A52" s="143">
        <v>2051100</v>
      </c>
      <c r="B52" s="120" t="s">
        <v>1733</v>
      </c>
      <c r="C52" s="217" t="s">
        <v>2186</v>
      </c>
      <c r="D52" s="262">
        <v>264.5</v>
      </c>
      <c r="E52" s="194">
        <f t="shared" si="0"/>
        <v>10.378654110260937</v>
      </c>
      <c r="F52" s="121"/>
      <c r="G52" s="116">
        <f>F52*D52*5</f>
        <v>0</v>
      </c>
      <c r="H52" s="125"/>
      <c r="I52" s="128"/>
      <c r="J52" s="128" t="s">
        <v>1683</v>
      </c>
      <c r="K52" s="113"/>
    </row>
    <row r="53" spans="1:11" ht="15" customHeight="1" x14ac:dyDescent="0.25">
      <c r="A53" s="143">
        <v>2051101</v>
      </c>
      <c r="B53" s="120" t="s">
        <v>2187</v>
      </c>
      <c r="C53" s="217"/>
      <c r="D53" s="262">
        <v>335.9</v>
      </c>
      <c r="E53" s="194">
        <f t="shared" si="0"/>
        <v>13.18030213851285</v>
      </c>
      <c r="F53" s="121"/>
      <c r="G53" s="116">
        <f>F53*D53*25</f>
        <v>0</v>
      </c>
      <c r="H53" s="122"/>
      <c r="I53" s="128"/>
      <c r="J53" s="128"/>
      <c r="K53" s="113"/>
    </row>
    <row r="54" spans="1:11" ht="15" customHeight="1" x14ac:dyDescent="0.25">
      <c r="A54" s="143">
        <v>5104</v>
      </c>
      <c r="B54" s="120" t="s">
        <v>1734</v>
      </c>
      <c r="C54" s="167">
        <v>8594052883442</v>
      </c>
      <c r="D54" s="265">
        <v>1216.3</v>
      </c>
      <c r="E54" s="194">
        <f t="shared" si="0"/>
        <v>47.726113400039239</v>
      </c>
      <c r="F54" s="121"/>
      <c r="G54" s="116">
        <f>F54*D54</f>
        <v>0</v>
      </c>
      <c r="H54" s="122"/>
      <c r="I54" s="123" t="s">
        <v>1675</v>
      </c>
      <c r="J54" s="123" t="s">
        <v>1683</v>
      </c>
      <c r="K54" s="113"/>
    </row>
    <row r="55" spans="1:11" ht="15" customHeight="1" x14ac:dyDescent="0.25">
      <c r="A55" s="143">
        <v>5124</v>
      </c>
      <c r="B55" s="131" t="s">
        <v>1735</v>
      </c>
      <c r="C55" s="168">
        <v>8594052883664</v>
      </c>
      <c r="D55" s="195">
        <v>1800</v>
      </c>
      <c r="E55" s="194">
        <f t="shared" si="0"/>
        <v>70.629782224838138</v>
      </c>
      <c r="F55" s="132"/>
      <c r="G55" s="116">
        <f>F55*D55</f>
        <v>0</v>
      </c>
      <c r="H55" s="122"/>
      <c r="I55" s="128" t="s">
        <v>1675</v>
      </c>
      <c r="J55" s="128" t="s">
        <v>1683</v>
      </c>
      <c r="K55" s="113"/>
    </row>
    <row r="56" spans="1:11" ht="15" customHeight="1" x14ac:dyDescent="0.25">
      <c r="A56" s="143">
        <v>2051400</v>
      </c>
      <c r="B56" s="131" t="s">
        <v>1736</v>
      </c>
      <c r="C56" s="168"/>
      <c r="D56" s="195">
        <v>540</v>
      </c>
      <c r="E56" s="194">
        <f>PRODUCT(D56,1/$E$3)</f>
        <v>21.188934667451441</v>
      </c>
      <c r="F56" s="132"/>
      <c r="G56" s="116">
        <f>F56*D56*10</f>
        <v>0</v>
      </c>
      <c r="H56" s="122" t="s">
        <v>1715</v>
      </c>
      <c r="I56" s="127" t="s">
        <v>1703</v>
      </c>
      <c r="J56" s="128" t="s">
        <v>1690</v>
      </c>
      <c r="K56" s="113"/>
    </row>
    <row r="57" spans="1:11" ht="15" customHeight="1" x14ac:dyDescent="0.25">
      <c r="A57" s="211">
        <v>2051405</v>
      </c>
      <c r="B57" s="223" t="s">
        <v>1951</v>
      </c>
      <c r="C57" s="211" t="s">
        <v>1740</v>
      </c>
      <c r="D57" s="224">
        <v>362</v>
      </c>
      <c r="E57" s="213">
        <f>PRODUCT(D57,1/$E$3)</f>
        <v>14.204433980773004</v>
      </c>
      <c r="F57" s="225"/>
      <c r="G57" s="201">
        <f>F57*D57*10</f>
        <v>0</v>
      </c>
      <c r="H57" s="122"/>
      <c r="I57" s="142"/>
      <c r="J57" s="128" t="s">
        <v>1683</v>
      </c>
      <c r="K57" s="113"/>
    </row>
    <row r="58" spans="1:11" ht="15" customHeight="1" x14ac:dyDescent="0.25">
      <c r="A58" s="238">
        <v>2052060</v>
      </c>
      <c r="B58" s="120" t="s">
        <v>2068</v>
      </c>
      <c r="C58" s="167">
        <v>4019114081207</v>
      </c>
      <c r="D58" s="286">
        <v>282.5</v>
      </c>
      <c r="E58" s="194">
        <f>PRODUCT(D58,1/$E$3)</f>
        <v>11.08495193250932</v>
      </c>
      <c r="F58" s="121"/>
      <c r="G58" s="116">
        <f>F58*D58*5</f>
        <v>0</v>
      </c>
      <c r="H58" s="125" t="s">
        <v>1738</v>
      </c>
      <c r="I58" s="142"/>
      <c r="J58" s="128" t="s">
        <v>1683</v>
      </c>
      <c r="K58" s="113"/>
    </row>
    <row r="59" spans="1:11" ht="15" customHeight="1" x14ac:dyDescent="0.25">
      <c r="A59" s="143">
        <v>2052121</v>
      </c>
      <c r="B59" s="120" t="s">
        <v>1870</v>
      </c>
      <c r="C59" s="167">
        <v>4019114081733</v>
      </c>
      <c r="D59" s="194">
        <v>279</v>
      </c>
      <c r="E59" s="194">
        <f t="shared" si="0"/>
        <v>10.947616244849911</v>
      </c>
      <c r="F59" s="121"/>
      <c r="G59" s="116">
        <f>F59*D59*5</f>
        <v>0</v>
      </c>
      <c r="H59" s="125"/>
      <c r="I59" s="126"/>
      <c r="J59" s="119" t="s">
        <v>1683</v>
      </c>
      <c r="K59" s="113"/>
    </row>
    <row r="60" spans="1:11" ht="15" customHeight="1" x14ac:dyDescent="0.25">
      <c r="A60" s="143">
        <v>5214</v>
      </c>
      <c r="B60" s="120" t="s">
        <v>1737</v>
      </c>
      <c r="C60" s="167">
        <v>8594052883343</v>
      </c>
      <c r="D60" s="194">
        <v>809.6</v>
      </c>
      <c r="E60" s="194">
        <f t="shared" si="0"/>
        <v>31.767706494016089</v>
      </c>
      <c r="F60" s="121"/>
      <c r="G60" s="116">
        <f t="shared" ref="G60:G70" si="3">F60*D60</f>
        <v>0</v>
      </c>
      <c r="H60" s="125"/>
      <c r="I60" s="123" t="s">
        <v>1675</v>
      </c>
      <c r="J60" s="123" t="s">
        <v>1683</v>
      </c>
      <c r="K60" s="113"/>
    </row>
    <row r="61" spans="1:11" ht="15" customHeight="1" x14ac:dyDescent="0.25">
      <c r="A61" s="143">
        <v>5225</v>
      </c>
      <c r="B61" s="120" t="s">
        <v>2073</v>
      </c>
      <c r="C61" s="167">
        <v>8594052882650</v>
      </c>
      <c r="D61" s="194">
        <v>1500</v>
      </c>
      <c r="E61" s="194">
        <f t="shared" si="0"/>
        <v>58.858151854031782</v>
      </c>
      <c r="F61" s="121"/>
      <c r="G61" s="116">
        <f>F61*D61</f>
        <v>0</v>
      </c>
      <c r="H61" s="125"/>
      <c r="I61" s="123" t="s">
        <v>1675</v>
      </c>
      <c r="J61" s="123" t="s">
        <v>1683</v>
      </c>
      <c r="K61" s="113"/>
    </row>
    <row r="62" spans="1:11" ht="15" customHeight="1" x14ac:dyDescent="0.25">
      <c r="A62" s="143">
        <v>5226</v>
      </c>
      <c r="B62" s="120" t="s">
        <v>2074</v>
      </c>
      <c r="C62" s="167">
        <v>8594052882667</v>
      </c>
      <c r="D62" s="194">
        <v>1500</v>
      </c>
      <c r="E62" s="194">
        <f t="shared" si="0"/>
        <v>58.858151854031782</v>
      </c>
      <c r="F62" s="121"/>
      <c r="G62" s="116">
        <f>F62*D62</f>
        <v>0</v>
      </c>
      <c r="H62" s="125"/>
      <c r="I62" s="123" t="s">
        <v>1675</v>
      </c>
      <c r="J62" s="123" t="s">
        <v>1683</v>
      </c>
      <c r="K62" s="113"/>
    </row>
    <row r="63" spans="1:11" ht="15" customHeight="1" x14ac:dyDescent="0.25">
      <c r="A63" s="211">
        <v>2052301</v>
      </c>
      <c r="B63" s="212" t="s">
        <v>1934</v>
      </c>
      <c r="C63" s="215" t="s">
        <v>1740</v>
      </c>
      <c r="D63" s="213">
        <v>187.8</v>
      </c>
      <c r="E63" s="213">
        <f t="shared" si="0"/>
        <v>7.3690406121247793</v>
      </c>
      <c r="F63" s="214"/>
      <c r="G63" s="201">
        <f>F63*D63*5</f>
        <v>0</v>
      </c>
      <c r="H63" s="259"/>
      <c r="I63" s="260"/>
      <c r="J63" s="123" t="s">
        <v>1683</v>
      </c>
      <c r="K63" s="113"/>
    </row>
    <row r="64" spans="1:11" ht="15" customHeight="1" x14ac:dyDescent="0.25">
      <c r="A64" s="211">
        <v>2052351</v>
      </c>
      <c r="B64" s="212" t="s">
        <v>2183</v>
      </c>
      <c r="C64" s="215" t="s">
        <v>1740</v>
      </c>
      <c r="D64" s="213">
        <v>162</v>
      </c>
      <c r="E64" s="213">
        <f t="shared" si="0"/>
        <v>6.3566804002354322</v>
      </c>
      <c r="F64" s="214"/>
      <c r="G64" s="201">
        <f>F64*D64*5</f>
        <v>0</v>
      </c>
      <c r="H64" s="122"/>
      <c r="I64" s="260"/>
      <c r="J64" s="123" t="s">
        <v>1683</v>
      </c>
      <c r="K64" s="113"/>
    </row>
    <row r="65" spans="1:11" ht="15" customHeight="1" x14ac:dyDescent="0.25">
      <c r="A65" s="143">
        <v>2053000</v>
      </c>
      <c r="B65" s="131" t="s">
        <v>2224</v>
      </c>
      <c r="C65" s="168"/>
      <c r="D65" s="283">
        <v>6804</v>
      </c>
      <c r="E65" s="194">
        <f t="shared" si="0"/>
        <v>266.98057680988819</v>
      </c>
      <c r="F65" s="132"/>
      <c r="G65" s="116">
        <f t="shared" si="3"/>
        <v>0</v>
      </c>
      <c r="H65" s="125" t="s">
        <v>1738</v>
      </c>
      <c r="I65" s="128" t="s">
        <v>1876</v>
      </c>
      <c r="J65" s="128" t="s">
        <v>1683</v>
      </c>
      <c r="K65" s="113"/>
    </row>
    <row r="66" spans="1:11" ht="15" customHeight="1" x14ac:dyDescent="0.25">
      <c r="A66" s="143">
        <v>2053002</v>
      </c>
      <c r="B66" s="131" t="s">
        <v>2035</v>
      </c>
      <c r="C66" s="168">
        <v>4019114082525</v>
      </c>
      <c r="D66" s="194">
        <v>6055</v>
      </c>
      <c r="E66" s="194">
        <f t="shared" si="0"/>
        <v>237.59073965077496</v>
      </c>
      <c r="F66" s="132"/>
      <c r="G66" s="116">
        <f t="shared" si="3"/>
        <v>0</v>
      </c>
      <c r="H66" s="244"/>
      <c r="I66" s="128" t="s">
        <v>1675</v>
      </c>
      <c r="J66" s="128" t="s">
        <v>1683</v>
      </c>
      <c r="K66" s="113"/>
    </row>
    <row r="67" spans="1:11" ht="15" customHeight="1" x14ac:dyDescent="0.25">
      <c r="A67" s="204">
        <v>2053005</v>
      </c>
      <c r="B67" s="137" t="s">
        <v>1739</v>
      </c>
      <c r="C67" s="136" t="s">
        <v>1740</v>
      </c>
      <c r="D67" s="196">
        <v>4297.5</v>
      </c>
      <c r="E67" s="196">
        <f>PRODUCT(D67,1/$E$3)</f>
        <v>168.62860506180107</v>
      </c>
      <c r="F67" s="138"/>
      <c r="G67" s="201">
        <f t="shared" si="3"/>
        <v>0</v>
      </c>
      <c r="H67" s="259"/>
      <c r="I67" s="119" t="s">
        <v>1952</v>
      </c>
      <c r="J67" s="128" t="s">
        <v>1683</v>
      </c>
      <c r="K67" s="113"/>
    </row>
    <row r="68" spans="1:11" ht="15" customHeight="1" x14ac:dyDescent="0.25">
      <c r="A68" s="143">
        <v>5302</v>
      </c>
      <c r="B68" s="120" t="s">
        <v>2231</v>
      </c>
      <c r="C68" s="167">
        <v>8594052883350</v>
      </c>
      <c r="D68" s="194">
        <v>933</v>
      </c>
      <c r="E68" s="194">
        <f t="shared" si="0"/>
        <v>36.609770453207773</v>
      </c>
      <c r="F68" s="121"/>
      <c r="G68" s="116">
        <f t="shared" si="3"/>
        <v>0</v>
      </c>
      <c r="H68" s="122"/>
      <c r="I68" s="123" t="s">
        <v>1675</v>
      </c>
      <c r="J68" s="123" t="s">
        <v>1683</v>
      </c>
      <c r="K68" s="113"/>
    </row>
    <row r="69" spans="1:11" ht="15" customHeight="1" x14ac:dyDescent="0.25">
      <c r="A69" s="143">
        <v>5322</v>
      </c>
      <c r="B69" s="131" t="s">
        <v>1741</v>
      </c>
      <c r="C69" s="168">
        <v>8594052883671</v>
      </c>
      <c r="D69" s="194">
        <v>1907</v>
      </c>
      <c r="E69" s="194">
        <f t="shared" si="0"/>
        <v>74.828330390425748</v>
      </c>
      <c r="F69" s="132"/>
      <c r="G69" s="116">
        <f t="shared" si="3"/>
        <v>0</v>
      </c>
      <c r="H69" s="125"/>
      <c r="I69" s="128" t="s">
        <v>1675</v>
      </c>
      <c r="J69" s="128" t="s">
        <v>1683</v>
      </c>
      <c r="K69" s="113"/>
    </row>
    <row r="70" spans="1:11" ht="15" customHeight="1" x14ac:dyDescent="0.25">
      <c r="A70" s="287">
        <v>2053901</v>
      </c>
      <c r="B70" s="288" t="s">
        <v>2189</v>
      </c>
      <c r="C70" s="289"/>
      <c r="D70" s="284">
        <v>5821</v>
      </c>
      <c r="E70" s="284">
        <f t="shared" si="0"/>
        <v>228.40886796154601</v>
      </c>
      <c r="F70" s="290"/>
      <c r="G70" s="291">
        <f t="shared" si="3"/>
        <v>0</v>
      </c>
      <c r="H70" s="292"/>
      <c r="I70" s="293" t="s">
        <v>1675</v>
      </c>
      <c r="J70" s="128"/>
      <c r="K70" s="113"/>
    </row>
    <row r="71" spans="1:11" ht="15" customHeight="1" x14ac:dyDescent="0.25">
      <c r="A71" s="143">
        <v>2054003</v>
      </c>
      <c r="B71" s="131" t="s">
        <v>1742</v>
      </c>
      <c r="C71" s="168"/>
      <c r="D71" s="195">
        <v>340</v>
      </c>
      <c r="E71" s="194">
        <f t="shared" si="0"/>
        <v>13.341181086913871</v>
      </c>
      <c r="F71" s="132"/>
      <c r="G71" s="116">
        <f>F71*D71*20</f>
        <v>0</v>
      </c>
      <c r="H71" s="125"/>
      <c r="I71" s="129"/>
      <c r="J71" s="128" t="s">
        <v>1683</v>
      </c>
      <c r="K71" s="113"/>
    </row>
    <row r="72" spans="1:11" ht="15" customHeight="1" x14ac:dyDescent="0.25">
      <c r="A72" s="143">
        <v>5402</v>
      </c>
      <c r="B72" s="131" t="s">
        <v>1743</v>
      </c>
      <c r="C72" s="168">
        <v>8594052883367</v>
      </c>
      <c r="D72" s="195">
        <v>987.3</v>
      </c>
      <c r="E72" s="194">
        <f t="shared" si="0"/>
        <v>38.740435550323717</v>
      </c>
      <c r="F72" s="132"/>
      <c r="G72" s="116">
        <f>F72*D72</f>
        <v>0</v>
      </c>
      <c r="H72" s="125"/>
      <c r="I72" s="133" t="s">
        <v>1675</v>
      </c>
      <c r="J72" s="133" t="s">
        <v>1683</v>
      </c>
      <c r="K72" s="113"/>
    </row>
    <row r="73" spans="1:11" ht="15" customHeight="1" x14ac:dyDescent="0.25">
      <c r="A73" s="143">
        <v>2055002</v>
      </c>
      <c r="B73" s="131" t="s">
        <v>1744</v>
      </c>
      <c r="C73" s="168"/>
      <c r="D73" s="195">
        <v>108.5</v>
      </c>
      <c r="E73" s="194">
        <f t="shared" si="0"/>
        <v>4.2574063174416326</v>
      </c>
      <c r="F73" s="132"/>
      <c r="G73" s="116">
        <f>F73*D73*25</f>
        <v>0</v>
      </c>
      <c r="H73" s="122"/>
      <c r="I73" s="139"/>
      <c r="J73" s="128" t="s">
        <v>1683</v>
      </c>
      <c r="K73" s="113"/>
    </row>
    <row r="74" spans="1:11" ht="15" customHeight="1" x14ac:dyDescent="0.25">
      <c r="A74" s="143">
        <v>5502</v>
      </c>
      <c r="B74" s="131" t="s">
        <v>1745</v>
      </c>
      <c r="C74" s="168">
        <v>8594052880007</v>
      </c>
      <c r="D74" s="195">
        <v>382.2</v>
      </c>
      <c r="E74" s="194">
        <f t="shared" si="0"/>
        <v>14.997057092407298</v>
      </c>
      <c r="F74" s="132"/>
      <c r="G74" s="116">
        <f>F74*D74</f>
        <v>0</v>
      </c>
      <c r="H74" s="122"/>
      <c r="I74" s="133" t="s">
        <v>1675</v>
      </c>
      <c r="J74" s="133" t="s">
        <v>1683</v>
      </c>
      <c r="K74" s="113"/>
    </row>
    <row r="75" spans="1:11" ht="15" customHeight="1" x14ac:dyDescent="0.25">
      <c r="A75" s="143">
        <v>2055200</v>
      </c>
      <c r="B75" s="131" t="s">
        <v>1746</v>
      </c>
      <c r="C75" s="168"/>
      <c r="D75" s="195">
        <v>137.6</v>
      </c>
      <c r="E75" s="194">
        <f t="shared" si="0"/>
        <v>5.3992544634098492</v>
      </c>
      <c r="F75" s="132"/>
      <c r="G75" s="116">
        <f>F75*D75*25</f>
        <v>0</v>
      </c>
      <c r="H75" s="122"/>
      <c r="I75" s="128"/>
      <c r="J75" s="128" t="s">
        <v>1683</v>
      </c>
      <c r="K75" s="113"/>
    </row>
    <row r="76" spans="1:11" ht="15" customHeight="1" x14ac:dyDescent="0.25">
      <c r="A76" s="143">
        <v>2055901</v>
      </c>
      <c r="B76" s="140" t="s">
        <v>2164</v>
      </c>
      <c r="C76" s="169"/>
      <c r="D76" s="195">
        <v>87.9</v>
      </c>
      <c r="E76" s="194">
        <f t="shared" si="0"/>
        <v>3.4490876986462626</v>
      </c>
      <c r="F76" s="132"/>
      <c r="G76" s="116">
        <f>F76*D76*25</f>
        <v>0</v>
      </c>
      <c r="H76" s="122"/>
      <c r="I76" s="129"/>
      <c r="J76" s="128" t="s">
        <v>1683</v>
      </c>
      <c r="K76" s="113"/>
    </row>
    <row r="77" spans="1:11" ht="15" customHeight="1" x14ac:dyDescent="0.25">
      <c r="A77" s="143">
        <v>2056000</v>
      </c>
      <c r="B77" s="140" t="s">
        <v>2182</v>
      </c>
      <c r="C77" s="169"/>
      <c r="D77" s="195">
        <v>78.8</v>
      </c>
      <c r="E77" s="194">
        <f t="shared" si="0"/>
        <v>3.0920149107318031</v>
      </c>
      <c r="F77" s="132"/>
      <c r="G77" s="116">
        <f>F77*D77*25</f>
        <v>0</v>
      </c>
      <c r="H77" s="122"/>
      <c r="I77" s="129"/>
      <c r="J77" s="128" t="s">
        <v>1683</v>
      </c>
      <c r="K77" s="113"/>
    </row>
    <row r="78" spans="1:11" ht="15" customHeight="1" x14ac:dyDescent="0.25">
      <c r="A78" s="143">
        <v>5602</v>
      </c>
      <c r="B78" s="141" t="s">
        <v>1747</v>
      </c>
      <c r="C78" s="170">
        <v>8594052883374</v>
      </c>
      <c r="D78" s="195">
        <v>199</v>
      </c>
      <c r="E78" s="194">
        <f t="shared" si="0"/>
        <v>7.8085148126348836</v>
      </c>
      <c r="F78" s="121"/>
      <c r="G78" s="116">
        <f>F78*D78</f>
        <v>0</v>
      </c>
      <c r="H78" s="122"/>
      <c r="I78" s="123" t="s">
        <v>1748</v>
      </c>
      <c r="J78" s="123" t="s">
        <v>1683</v>
      </c>
      <c r="K78" s="113"/>
    </row>
    <row r="79" spans="1:11" ht="15" customHeight="1" x14ac:dyDescent="0.25">
      <c r="A79" s="143">
        <v>2056102</v>
      </c>
      <c r="B79" s="141" t="s">
        <v>1749</v>
      </c>
      <c r="C79" s="170"/>
      <c r="D79" s="195">
        <v>93</v>
      </c>
      <c r="E79" s="194">
        <f t="shared" si="0"/>
        <v>3.6492054149499706</v>
      </c>
      <c r="F79" s="121"/>
      <c r="G79" s="116">
        <f>F79*D79*10</f>
        <v>0</v>
      </c>
      <c r="H79" s="122"/>
      <c r="I79" s="126"/>
      <c r="J79" s="119" t="s">
        <v>1683</v>
      </c>
      <c r="K79" s="113"/>
    </row>
    <row r="80" spans="1:11" ht="15" customHeight="1" x14ac:dyDescent="0.25">
      <c r="A80" s="238">
        <v>2056150</v>
      </c>
      <c r="B80" s="141" t="s">
        <v>2079</v>
      </c>
      <c r="C80" s="170">
        <v>8594052884524</v>
      </c>
      <c r="D80" s="195">
        <v>199</v>
      </c>
      <c r="E80" s="194">
        <f t="shared" si="0"/>
        <v>7.8085148126348836</v>
      </c>
      <c r="F80" s="121"/>
      <c r="G80" s="116">
        <f>F80*D80*3</f>
        <v>0</v>
      </c>
      <c r="H80" s="122"/>
      <c r="I80" s="119" t="s">
        <v>1841</v>
      </c>
      <c r="J80" s="119" t="s">
        <v>1683</v>
      </c>
      <c r="K80" s="113"/>
    </row>
    <row r="81" spans="1:11" ht="15" customHeight="1" x14ac:dyDescent="0.25">
      <c r="A81" s="143">
        <v>2056200</v>
      </c>
      <c r="B81" s="141" t="s">
        <v>2184</v>
      </c>
      <c r="C81" s="170"/>
      <c r="D81" s="195">
        <v>63.8</v>
      </c>
      <c r="E81" s="194">
        <f t="shared" ref="E81:E139" si="4">PRODUCT(D81,1/$E$3)</f>
        <v>2.5034333921914853</v>
      </c>
      <c r="F81" s="121"/>
      <c r="G81" s="116">
        <f>F81*D81*25</f>
        <v>0</v>
      </c>
      <c r="H81" s="122"/>
      <c r="I81" s="142"/>
      <c r="J81" s="119" t="s">
        <v>1683</v>
      </c>
      <c r="K81" s="113"/>
    </row>
    <row r="82" spans="1:11" ht="15" customHeight="1" x14ac:dyDescent="0.25">
      <c r="A82" s="143">
        <v>5626</v>
      </c>
      <c r="B82" s="141" t="s">
        <v>1750</v>
      </c>
      <c r="C82" s="170">
        <v>8594052883565</v>
      </c>
      <c r="D82" s="195">
        <v>180.8</v>
      </c>
      <c r="E82" s="194">
        <f t="shared" si="4"/>
        <v>7.0943692368059645</v>
      </c>
      <c r="F82" s="121"/>
      <c r="G82" s="116">
        <f>F82*D82</f>
        <v>0</v>
      </c>
      <c r="H82" s="122"/>
      <c r="I82" s="123" t="s">
        <v>1675</v>
      </c>
      <c r="J82" s="123" t="s">
        <v>1683</v>
      </c>
      <c r="K82" s="113"/>
    </row>
    <row r="83" spans="1:11" ht="15" customHeight="1" x14ac:dyDescent="0.25">
      <c r="A83" s="143">
        <v>2061000</v>
      </c>
      <c r="B83" s="141" t="s">
        <v>1751</v>
      </c>
      <c r="C83" s="170"/>
      <c r="D83" s="195">
        <v>1787</v>
      </c>
      <c r="E83" s="194">
        <f t="shared" si="4"/>
        <v>70.119678242103191</v>
      </c>
      <c r="F83" s="121"/>
      <c r="G83" s="116">
        <f>F83*D83</f>
        <v>0</v>
      </c>
      <c r="H83" s="122"/>
      <c r="I83" s="123" t="s">
        <v>1675</v>
      </c>
      <c r="J83" s="119" t="s">
        <v>1683</v>
      </c>
      <c r="K83" s="113"/>
    </row>
    <row r="84" spans="1:11" ht="15" customHeight="1" x14ac:dyDescent="0.25">
      <c r="A84" s="143">
        <v>2061141</v>
      </c>
      <c r="B84" s="141" t="s">
        <v>1752</v>
      </c>
      <c r="C84" s="170"/>
      <c r="D84" s="195">
        <v>1469</v>
      </c>
      <c r="E84" s="194">
        <f t="shared" si="4"/>
        <v>57.641750049048461</v>
      </c>
      <c r="F84" s="121"/>
      <c r="G84" s="116">
        <f>F84*D84</f>
        <v>0</v>
      </c>
      <c r="H84" s="125"/>
      <c r="I84" s="123" t="s">
        <v>1675</v>
      </c>
      <c r="J84" s="119" t="s">
        <v>1683</v>
      </c>
      <c r="K84" s="113"/>
    </row>
    <row r="85" spans="1:11" ht="15" customHeight="1" x14ac:dyDescent="0.25">
      <c r="A85" s="143">
        <v>2061200</v>
      </c>
      <c r="B85" s="141" t="s">
        <v>2188</v>
      </c>
      <c r="C85" s="218"/>
      <c r="D85" s="195">
        <v>144.69999999999999</v>
      </c>
      <c r="E85" s="194">
        <f t="shared" si="4"/>
        <v>5.6778497155189322</v>
      </c>
      <c r="F85" s="121"/>
      <c r="G85" s="116">
        <f>F85*D85*10</f>
        <v>0</v>
      </c>
      <c r="H85" s="122"/>
      <c r="I85" s="123" t="s">
        <v>1675</v>
      </c>
      <c r="J85" s="119" t="s">
        <v>1683</v>
      </c>
      <c r="K85" s="113"/>
    </row>
    <row r="86" spans="1:11" ht="15" customHeight="1" x14ac:dyDescent="0.25">
      <c r="A86" s="143">
        <v>2061340</v>
      </c>
      <c r="B86" s="141" t="s">
        <v>1753</v>
      </c>
      <c r="C86" s="218"/>
      <c r="D86" s="195">
        <v>319</v>
      </c>
      <c r="E86" s="194">
        <f t="shared" si="4"/>
        <v>12.517166960957425</v>
      </c>
      <c r="F86" s="121"/>
      <c r="G86" s="116">
        <f>F86*D86*5</f>
        <v>0</v>
      </c>
      <c r="H86" s="219"/>
      <c r="I86" s="119"/>
      <c r="J86" s="119" t="s">
        <v>1683</v>
      </c>
      <c r="K86" s="113"/>
    </row>
    <row r="87" spans="1:11" ht="15" customHeight="1" x14ac:dyDescent="0.25">
      <c r="A87" s="143">
        <v>6136</v>
      </c>
      <c r="B87" s="141" t="s">
        <v>1754</v>
      </c>
      <c r="C87" s="170">
        <v>8594052883381</v>
      </c>
      <c r="D87" s="195">
        <v>928</v>
      </c>
      <c r="E87" s="194">
        <f t="shared" si="4"/>
        <v>36.413576613694332</v>
      </c>
      <c r="F87" s="121"/>
      <c r="G87" s="116">
        <f>F87*D87</f>
        <v>0</v>
      </c>
      <c r="H87" s="125"/>
      <c r="I87" s="123" t="s">
        <v>1675</v>
      </c>
      <c r="J87" s="123" t="s">
        <v>1683</v>
      </c>
      <c r="K87" s="113"/>
    </row>
    <row r="88" spans="1:11" ht="15" customHeight="1" x14ac:dyDescent="0.25">
      <c r="A88" s="203">
        <v>2062103</v>
      </c>
      <c r="B88" s="141" t="s">
        <v>2052</v>
      </c>
      <c r="C88" s="170"/>
      <c r="D88" s="263">
        <v>3553</v>
      </c>
      <c r="E88" s="194">
        <f t="shared" si="4"/>
        <v>139.41534235824994</v>
      </c>
      <c r="F88" s="121"/>
      <c r="G88" s="116">
        <f>F88*D88</f>
        <v>0</v>
      </c>
      <c r="H88" s="125"/>
      <c r="I88" s="119"/>
      <c r="J88" s="119"/>
      <c r="K88" s="113"/>
    </row>
    <row r="89" spans="1:11" ht="15" customHeight="1" x14ac:dyDescent="0.25">
      <c r="A89" s="143">
        <v>2062181</v>
      </c>
      <c r="B89" s="141" t="s">
        <v>2219</v>
      </c>
      <c r="C89" s="170">
        <v>4019114080354</v>
      </c>
      <c r="D89" s="195">
        <v>373</v>
      </c>
      <c r="E89" s="194">
        <f t="shared" si="4"/>
        <v>14.636060427702571</v>
      </c>
      <c r="F89" s="121"/>
      <c r="G89" s="116">
        <f>F89*D89*8</f>
        <v>0</v>
      </c>
      <c r="H89" s="122"/>
      <c r="I89" s="126"/>
      <c r="J89" s="119" t="s">
        <v>1683</v>
      </c>
      <c r="K89" s="113"/>
    </row>
    <row r="90" spans="1:11" ht="15" customHeight="1" x14ac:dyDescent="0.25">
      <c r="A90" s="143">
        <v>2062203</v>
      </c>
      <c r="B90" s="141" t="s">
        <v>1755</v>
      </c>
      <c r="C90" s="170"/>
      <c r="D90" s="195">
        <v>170</v>
      </c>
      <c r="E90" s="194">
        <f t="shared" si="4"/>
        <v>6.6705905434569353</v>
      </c>
      <c r="F90" s="121"/>
      <c r="G90" s="116">
        <f>F90*D90*11</f>
        <v>0</v>
      </c>
      <c r="H90" s="125"/>
      <c r="I90" s="142"/>
      <c r="J90" s="119" t="s">
        <v>1683</v>
      </c>
      <c r="K90" s="113"/>
    </row>
    <row r="91" spans="1:11" ht="15" customHeight="1" x14ac:dyDescent="0.25">
      <c r="A91" s="143">
        <v>2062400</v>
      </c>
      <c r="B91" s="141" t="s">
        <v>1756</v>
      </c>
      <c r="C91" s="170"/>
      <c r="D91" s="195">
        <v>112</v>
      </c>
      <c r="E91" s="194">
        <f t="shared" si="4"/>
        <v>4.3947420051010395</v>
      </c>
      <c r="F91" s="121"/>
      <c r="G91" s="116">
        <f>F91*D91*5</f>
        <v>0</v>
      </c>
      <c r="H91" s="122"/>
      <c r="I91" s="119"/>
      <c r="J91" s="119" t="s">
        <v>1683</v>
      </c>
      <c r="K91" s="113"/>
    </row>
    <row r="92" spans="1:11" ht="15" customHeight="1" x14ac:dyDescent="0.25">
      <c r="A92" s="143">
        <v>2062500</v>
      </c>
      <c r="B92" s="141" t="s">
        <v>1757</v>
      </c>
      <c r="C92" s="170"/>
      <c r="D92" s="195">
        <v>123</v>
      </c>
      <c r="E92" s="194">
        <f t="shared" si="4"/>
        <v>4.8263684520306063</v>
      </c>
      <c r="F92" s="121"/>
      <c r="G92" s="116">
        <f>F92*D92*5</f>
        <v>0</v>
      </c>
      <c r="H92" s="122"/>
      <c r="I92" s="119"/>
      <c r="J92" s="119" t="s">
        <v>1683</v>
      </c>
      <c r="K92" s="113"/>
    </row>
    <row r="93" spans="1:11" ht="15" customHeight="1" x14ac:dyDescent="0.25">
      <c r="A93" s="143">
        <v>2062950</v>
      </c>
      <c r="B93" s="141" t="s">
        <v>2181</v>
      </c>
      <c r="C93" s="170"/>
      <c r="D93" s="195">
        <v>260</v>
      </c>
      <c r="E93" s="194">
        <f t="shared" si="4"/>
        <v>10.202079654698842</v>
      </c>
      <c r="F93" s="121"/>
      <c r="G93" s="116">
        <f>F93*D93*10</f>
        <v>0</v>
      </c>
      <c r="H93" s="122"/>
      <c r="I93" s="126"/>
      <c r="J93" s="119" t="s">
        <v>1683</v>
      </c>
      <c r="K93" s="113"/>
    </row>
    <row r="94" spans="1:11" ht="15" customHeight="1" x14ac:dyDescent="0.25">
      <c r="A94" s="143">
        <v>2063200</v>
      </c>
      <c r="B94" s="141" t="s">
        <v>1758</v>
      </c>
      <c r="C94" s="170"/>
      <c r="D94" s="195">
        <v>238</v>
      </c>
      <c r="E94" s="194">
        <f t="shared" si="4"/>
        <v>9.3388267608397104</v>
      </c>
      <c r="F94" s="121"/>
      <c r="G94" s="116">
        <f>F94*D94*20</f>
        <v>0</v>
      </c>
      <c r="H94" s="122"/>
      <c r="I94" s="119"/>
      <c r="J94" s="119" t="s">
        <v>1690</v>
      </c>
      <c r="K94" s="113"/>
    </row>
    <row r="95" spans="1:11" ht="15" customHeight="1" x14ac:dyDescent="0.25">
      <c r="A95" s="143">
        <v>2063521</v>
      </c>
      <c r="B95" s="120" t="s">
        <v>1759</v>
      </c>
      <c r="C95" s="167"/>
      <c r="D95" s="195">
        <v>427.5</v>
      </c>
      <c r="E95" s="194">
        <f t="shared" si="4"/>
        <v>16.774573278399057</v>
      </c>
      <c r="F95" s="121"/>
      <c r="G95" s="116">
        <f>F95*D95</f>
        <v>0</v>
      </c>
      <c r="H95" s="122"/>
      <c r="I95" s="119" t="s">
        <v>1675</v>
      </c>
      <c r="J95" s="119" t="s">
        <v>1683</v>
      </c>
      <c r="K95" s="113"/>
    </row>
    <row r="96" spans="1:11" ht="15" customHeight="1" x14ac:dyDescent="0.25">
      <c r="A96" s="143">
        <v>2063581</v>
      </c>
      <c r="B96" s="120" t="s">
        <v>1760</v>
      </c>
      <c r="C96" s="167"/>
      <c r="D96" s="195">
        <v>691</v>
      </c>
      <c r="E96" s="194">
        <f t="shared" si="4"/>
        <v>27.113988620757308</v>
      </c>
      <c r="F96" s="121"/>
      <c r="G96" s="116">
        <f>F96*D96</f>
        <v>0</v>
      </c>
      <c r="H96" s="122"/>
      <c r="I96" s="128" t="s">
        <v>1675</v>
      </c>
      <c r="J96" s="128" t="s">
        <v>1761</v>
      </c>
      <c r="K96" s="113"/>
    </row>
    <row r="97" spans="1:11" ht="15" customHeight="1" x14ac:dyDescent="0.25">
      <c r="A97" s="143">
        <v>2064102</v>
      </c>
      <c r="B97" s="120" t="s">
        <v>1935</v>
      </c>
      <c r="C97" s="167"/>
      <c r="D97" s="195">
        <v>1029</v>
      </c>
      <c r="E97" s="194">
        <f t="shared" si="4"/>
        <v>40.376692171865805</v>
      </c>
      <c r="F97" s="121"/>
      <c r="G97" s="116">
        <f>F97*D97</f>
        <v>0</v>
      </c>
      <c r="H97" s="122"/>
      <c r="I97" s="128" t="s">
        <v>1675</v>
      </c>
      <c r="J97" s="128" t="s">
        <v>1683</v>
      </c>
      <c r="K97" s="113"/>
    </row>
    <row r="98" spans="1:11" ht="15" customHeight="1" x14ac:dyDescent="0.25">
      <c r="A98" s="143">
        <v>2064150</v>
      </c>
      <c r="B98" s="120" t="s">
        <v>1873</v>
      </c>
      <c r="C98" s="167"/>
      <c r="D98" s="195">
        <v>164</v>
      </c>
      <c r="E98" s="194">
        <f t="shared" si="4"/>
        <v>6.4351579360408087</v>
      </c>
      <c r="F98" s="121"/>
      <c r="G98" s="116">
        <f>F98*D98*10</f>
        <v>0</v>
      </c>
      <c r="H98" s="122"/>
      <c r="I98" s="128"/>
      <c r="J98" s="128" t="s">
        <v>1683</v>
      </c>
      <c r="K98" s="113"/>
    </row>
    <row r="99" spans="1:11" ht="15" customHeight="1" x14ac:dyDescent="0.25">
      <c r="A99" s="143">
        <v>6417</v>
      </c>
      <c r="B99" s="120" t="s">
        <v>1762</v>
      </c>
      <c r="C99" s="167">
        <v>8594052881134</v>
      </c>
      <c r="D99" s="195">
        <v>382.2</v>
      </c>
      <c r="E99" s="194">
        <f t="shared" si="4"/>
        <v>14.997057092407298</v>
      </c>
      <c r="F99" s="121"/>
      <c r="G99" s="116">
        <f>F99*D99</f>
        <v>0</v>
      </c>
      <c r="H99" s="125"/>
      <c r="I99" s="123" t="s">
        <v>1675</v>
      </c>
      <c r="J99" s="123" t="s">
        <v>1683</v>
      </c>
      <c r="K99" s="113"/>
    </row>
    <row r="100" spans="1:11" ht="15" customHeight="1" x14ac:dyDescent="0.25">
      <c r="A100" s="143">
        <v>2064201</v>
      </c>
      <c r="B100" s="120" t="s">
        <v>1763</v>
      </c>
      <c r="C100" s="167"/>
      <c r="D100" s="195">
        <v>291</v>
      </c>
      <c r="E100" s="194">
        <f t="shared" si="4"/>
        <v>11.418481459682166</v>
      </c>
      <c r="F100" s="121"/>
      <c r="G100" s="116">
        <f>F100*D100*2</f>
        <v>0</v>
      </c>
      <c r="H100" s="125"/>
      <c r="I100" s="119"/>
      <c r="J100" s="119" t="s">
        <v>1683</v>
      </c>
      <c r="K100" s="113"/>
    </row>
    <row r="101" spans="1:11" ht="15" customHeight="1" x14ac:dyDescent="0.25">
      <c r="A101" s="143">
        <v>2064500</v>
      </c>
      <c r="B101" s="120" t="s">
        <v>2222</v>
      </c>
      <c r="C101" s="167"/>
      <c r="D101" s="195">
        <v>323</v>
      </c>
      <c r="E101" s="194">
        <f t="shared" si="4"/>
        <v>12.674122032568178</v>
      </c>
      <c r="F101" s="121"/>
      <c r="G101" s="116">
        <f>F101*D101*10</f>
        <v>0</v>
      </c>
      <c r="H101" s="125"/>
      <c r="I101" s="128"/>
      <c r="J101" s="128" t="s">
        <v>1683</v>
      </c>
      <c r="K101" s="113"/>
    </row>
    <row r="102" spans="1:11" ht="15" customHeight="1" x14ac:dyDescent="0.25">
      <c r="A102" s="143">
        <v>2064601</v>
      </c>
      <c r="B102" s="120" t="s">
        <v>1764</v>
      </c>
      <c r="C102" s="167"/>
      <c r="D102" s="195">
        <v>3309</v>
      </c>
      <c r="E102" s="194">
        <f t="shared" si="4"/>
        <v>129.84108298999411</v>
      </c>
      <c r="F102" s="121"/>
      <c r="G102" s="116">
        <f>F102*D102</f>
        <v>0</v>
      </c>
      <c r="H102" s="122"/>
      <c r="I102" s="128" t="s">
        <v>1675</v>
      </c>
      <c r="J102" s="128" t="s">
        <v>1765</v>
      </c>
      <c r="K102" s="113"/>
    </row>
    <row r="103" spans="1:11" ht="15" customHeight="1" x14ac:dyDescent="0.25">
      <c r="A103" s="143">
        <v>2064603</v>
      </c>
      <c r="B103" s="120" t="s">
        <v>1880</v>
      </c>
      <c r="C103" s="217"/>
      <c r="D103" s="195">
        <v>4025.7</v>
      </c>
      <c r="E103" s="194">
        <f t="shared" si="4"/>
        <v>157.96350794585049</v>
      </c>
      <c r="F103" s="121"/>
      <c r="G103" s="116">
        <f>F103*D103</f>
        <v>0</v>
      </c>
      <c r="H103" s="122"/>
      <c r="I103" s="128" t="s">
        <v>1675</v>
      </c>
      <c r="J103" s="128" t="s">
        <v>1690</v>
      </c>
      <c r="K103" s="113"/>
    </row>
    <row r="104" spans="1:11" ht="15" customHeight="1" x14ac:dyDescent="0.25">
      <c r="A104" s="143">
        <v>6459</v>
      </c>
      <c r="B104" s="120" t="s">
        <v>1766</v>
      </c>
      <c r="C104" s="167">
        <v>8594052880151</v>
      </c>
      <c r="D104" s="195">
        <v>830.3</v>
      </c>
      <c r="E104" s="194">
        <f t="shared" si="4"/>
        <v>32.579948989601725</v>
      </c>
      <c r="F104" s="121"/>
      <c r="G104" s="116">
        <f>F104*D104</f>
        <v>0</v>
      </c>
      <c r="H104" s="122"/>
      <c r="I104" s="123" t="s">
        <v>1675</v>
      </c>
      <c r="J104" s="123" t="s">
        <v>1765</v>
      </c>
      <c r="K104" s="113"/>
    </row>
    <row r="105" spans="1:11" ht="15" customHeight="1" x14ac:dyDescent="0.25">
      <c r="A105" s="143">
        <v>2064622</v>
      </c>
      <c r="B105" s="120" t="s">
        <v>1767</v>
      </c>
      <c r="C105" s="167"/>
      <c r="D105" s="286">
        <v>2445</v>
      </c>
      <c r="E105" s="194">
        <f t="shared" si="4"/>
        <v>95.938787522071806</v>
      </c>
      <c r="F105" s="121"/>
      <c r="G105" s="116">
        <f>F105*D105</f>
        <v>0</v>
      </c>
      <c r="H105" s="125" t="s">
        <v>1738</v>
      </c>
      <c r="I105" s="128" t="s">
        <v>1675</v>
      </c>
      <c r="J105" s="128" t="s">
        <v>1765</v>
      </c>
      <c r="K105" s="113"/>
    </row>
    <row r="106" spans="1:11" ht="15" customHeight="1" x14ac:dyDescent="0.25">
      <c r="A106" s="211">
        <v>2064625</v>
      </c>
      <c r="B106" s="212" t="s">
        <v>1954</v>
      </c>
      <c r="C106" s="215" t="s">
        <v>1740</v>
      </c>
      <c r="D106" s="224">
        <v>1954</v>
      </c>
      <c r="E106" s="213">
        <f t="shared" si="4"/>
        <v>76.672552481852065</v>
      </c>
      <c r="F106" s="214"/>
      <c r="G106" s="201">
        <f>F106*D106</f>
        <v>0</v>
      </c>
      <c r="H106" s="226"/>
      <c r="I106" s="227" t="s">
        <v>1953</v>
      </c>
      <c r="J106" s="128" t="s">
        <v>1683</v>
      </c>
      <c r="K106" s="113"/>
    </row>
    <row r="107" spans="1:11" ht="15" customHeight="1" x14ac:dyDescent="0.25">
      <c r="A107" s="143">
        <v>2071002</v>
      </c>
      <c r="B107" s="120" t="s">
        <v>1768</v>
      </c>
      <c r="C107" s="167"/>
      <c r="D107" s="195">
        <v>85.8</v>
      </c>
      <c r="E107" s="194">
        <f t="shared" si="4"/>
        <v>3.3666862860506179</v>
      </c>
      <c r="F107" s="121"/>
      <c r="G107" s="116">
        <f>F107*D107*25</f>
        <v>0</v>
      </c>
      <c r="H107" s="125"/>
      <c r="I107" s="139" t="s">
        <v>1769</v>
      </c>
      <c r="J107" s="128" t="s">
        <v>1683</v>
      </c>
      <c r="K107" s="113"/>
    </row>
    <row r="108" spans="1:11" ht="15" customHeight="1" x14ac:dyDescent="0.25">
      <c r="A108" s="143">
        <v>2071053</v>
      </c>
      <c r="B108" s="120" t="s">
        <v>1770</v>
      </c>
      <c r="C108" s="167"/>
      <c r="D108" s="195">
        <v>46.2</v>
      </c>
      <c r="E108" s="194">
        <f t="shared" si="4"/>
        <v>1.8128310771041791</v>
      </c>
      <c r="F108" s="121"/>
      <c r="G108" s="116">
        <f>F108*D108*25</f>
        <v>0</v>
      </c>
      <c r="H108" s="122"/>
      <c r="I108" s="126" t="s">
        <v>2097</v>
      </c>
      <c r="J108" s="119" t="s">
        <v>1683</v>
      </c>
      <c r="K108" s="113"/>
    </row>
    <row r="109" spans="1:11" ht="15" customHeight="1" x14ac:dyDescent="0.25">
      <c r="A109" s="143">
        <v>2071100</v>
      </c>
      <c r="B109" s="120" t="s">
        <v>1865</v>
      </c>
      <c r="C109" s="167"/>
      <c r="D109" s="195">
        <v>710</v>
      </c>
      <c r="E109" s="194">
        <f t="shared" si="4"/>
        <v>27.859525210908377</v>
      </c>
      <c r="F109" s="121"/>
      <c r="G109" s="116">
        <f>F109*D109*1</f>
        <v>0</v>
      </c>
      <c r="H109" s="125"/>
      <c r="I109" s="129" t="s">
        <v>1771</v>
      </c>
      <c r="J109" s="128" t="s">
        <v>1683</v>
      </c>
      <c r="K109" s="113"/>
    </row>
    <row r="110" spans="1:11" s="76" customFormat="1" ht="15" customHeight="1" x14ac:dyDescent="0.25">
      <c r="A110" s="143">
        <v>2071170</v>
      </c>
      <c r="B110" s="120" t="s">
        <v>1772</v>
      </c>
      <c r="C110" s="167"/>
      <c r="D110" s="195">
        <v>136.5</v>
      </c>
      <c r="E110" s="194">
        <f t="shared" si="4"/>
        <v>5.3560918187168927</v>
      </c>
      <c r="F110" s="121"/>
      <c r="G110" s="116">
        <f>F110*D110*25</f>
        <v>0</v>
      </c>
      <c r="H110" s="122"/>
      <c r="I110" s="129"/>
      <c r="J110" s="128" t="s">
        <v>1683</v>
      </c>
      <c r="K110" s="115"/>
    </row>
    <row r="111" spans="1:11" s="76" customFormat="1" ht="15" customHeight="1" x14ac:dyDescent="0.25">
      <c r="A111" s="143">
        <v>7119</v>
      </c>
      <c r="B111" s="120" t="s">
        <v>1773</v>
      </c>
      <c r="C111" s="167">
        <v>8594052883404</v>
      </c>
      <c r="D111" s="195">
        <v>352.5</v>
      </c>
      <c r="E111" s="194">
        <f t="shared" si="4"/>
        <v>13.83166568569747</v>
      </c>
      <c r="F111" s="121"/>
      <c r="G111" s="116">
        <f>F111*D111</f>
        <v>0</v>
      </c>
      <c r="H111" s="125"/>
      <c r="I111" s="123" t="s">
        <v>1675</v>
      </c>
      <c r="J111" s="123" t="s">
        <v>1683</v>
      </c>
      <c r="K111" s="115"/>
    </row>
    <row r="112" spans="1:11" ht="15" customHeight="1" x14ac:dyDescent="0.25">
      <c r="A112" s="143">
        <v>2071200</v>
      </c>
      <c r="B112" s="120" t="s">
        <v>2180</v>
      </c>
      <c r="C112" s="217"/>
      <c r="D112" s="195">
        <v>107</v>
      </c>
      <c r="E112" s="194">
        <f t="shared" si="4"/>
        <v>4.1985481655876002</v>
      </c>
      <c r="F112" s="121"/>
      <c r="G112" s="116">
        <f t="shared" ref="G112:G116" si="5">F112*D112*25</f>
        <v>0</v>
      </c>
      <c r="H112" s="122"/>
      <c r="I112" s="128"/>
      <c r="J112" s="128" t="s">
        <v>1683</v>
      </c>
      <c r="K112" s="113"/>
    </row>
    <row r="113" spans="1:11" ht="15" customHeight="1" x14ac:dyDescent="0.25">
      <c r="A113" s="143">
        <v>2071220</v>
      </c>
      <c r="B113" s="120" t="s">
        <v>1774</v>
      </c>
      <c r="C113" s="217"/>
      <c r="D113" s="195">
        <v>127.5</v>
      </c>
      <c r="E113" s="194">
        <f t="shared" si="4"/>
        <v>5.0029429075927014</v>
      </c>
      <c r="F113" s="121"/>
      <c r="G113" s="116">
        <f t="shared" si="5"/>
        <v>0</v>
      </c>
      <c r="H113" s="122"/>
      <c r="I113" s="129"/>
      <c r="J113" s="128" t="s">
        <v>1683</v>
      </c>
      <c r="K113" s="113"/>
    </row>
    <row r="114" spans="1:11" ht="15" customHeight="1" x14ac:dyDescent="0.25">
      <c r="A114" s="143">
        <v>2071253</v>
      </c>
      <c r="B114" s="120" t="s">
        <v>2185</v>
      </c>
      <c r="C114" s="217"/>
      <c r="D114" s="195">
        <v>57.6</v>
      </c>
      <c r="E114" s="194">
        <f t="shared" si="4"/>
        <v>2.2601530311948204</v>
      </c>
      <c r="F114" s="121"/>
      <c r="G114" s="116">
        <f t="shared" si="5"/>
        <v>0</v>
      </c>
      <c r="H114" s="122"/>
      <c r="I114" s="129"/>
      <c r="J114" s="128" t="s">
        <v>1683</v>
      </c>
      <c r="K114" s="113"/>
    </row>
    <row r="115" spans="1:11" ht="15" customHeight="1" x14ac:dyDescent="0.25">
      <c r="A115" s="143">
        <v>2071270</v>
      </c>
      <c r="B115" s="120" t="s">
        <v>1775</v>
      </c>
      <c r="C115" s="167"/>
      <c r="D115" s="285">
        <v>79.3</v>
      </c>
      <c r="E115" s="194">
        <f t="shared" si="4"/>
        <v>3.1116342946831468</v>
      </c>
      <c r="F115" s="121"/>
      <c r="G115" s="116">
        <f t="shared" si="5"/>
        <v>0</v>
      </c>
      <c r="H115" s="122"/>
      <c r="I115" s="128"/>
      <c r="J115" s="128" t="s">
        <v>1683</v>
      </c>
      <c r="K115" s="113"/>
    </row>
    <row r="116" spans="1:11" ht="15" customHeight="1" x14ac:dyDescent="0.25">
      <c r="A116" s="143">
        <v>2071281</v>
      </c>
      <c r="B116" s="120" t="s">
        <v>2069</v>
      </c>
      <c r="C116" s="167"/>
      <c r="D116" s="286">
        <v>75.8</v>
      </c>
      <c r="E116" s="194">
        <f t="shared" si="4"/>
        <v>2.9742986070237394</v>
      </c>
      <c r="F116" s="121"/>
      <c r="G116" s="116">
        <f t="shared" si="5"/>
        <v>0</v>
      </c>
      <c r="H116" s="122" t="s">
        <v>1680</v>
      </c>
      <c r="I116" s="128"/>
      <c r="J116" s="128" t="s">
        <v>1683</v>
      </c>
      <c r="K116" s="113"/>
    </row>
    <row r="117" spans="1:11" ht="15" customHeight="1" x14ac:dyDescent="0.25">
      <c r="A117" s="143">
        <v>2071320</v>
      </c>
      <c r="B117" s="120" t="s">
        <v>2070</v>
      </c>
      <c r="C117" s="167"/>
      <c r="D117" s="286">
        <v>248</v>
      </c>
      <c r="E117" s="194">
        <f t="shared" si="4"/>
        <v>9.731214439866589</v>
      </c>
      <c r="F117" s="121"/>
      <c r="G117" s="116">
        <f>F117*D117*20</f>
        <v>0</v>
      </c>
      <c r="H117" s="125" t="s">
        <v>1738</v>
      </c>
      <c r="I117" s="129"/>
      <c r="J117" s="128" t="s">
        <v>1683</v>
      </c>
      <c r="K117" s="113"/>
    </row>
    <row r="118" spans="1:11" ht="15" customHeight="1" x14ac:dyDescent="0.25">
      <c r="A118" s="143">
        <v>7138</v>
      </c>
      <c r="B118" s="120" t="s">
        <v>1776</v>
      </c>
      <c r="C118" s="167">
        <v>8594052883510</v>
      </c>
      <c r="D118" s="285">
        <v>143</v>
      </c>
      <c r="E118" s="194">
        <f t="shared" si="4"/>
        <v>5.6111438100843634</v>
      </c>
      <c r="F118" s="121"/>
      <c r="G118" s="116">
        <f>F118*D118</f>
        <v>0</v>
      </c>
      <c r="H118" s="122"/>
      <c r="I118" s="123" t="s">
        <v>1675</v>
      </c>
      <c r="J118" s="123" t="s">
        <v>1683</v>
      </c>
      <c r="K118" s="113"/>
    </row>
    <row r="119" spans="1:11" ht="15" customHeight="1" x14ac:dyDescent="0.25">
      <c r="A119" s="143">
        <v>2071501</v>
      </c>
      <c r="B119" s="120" t="s">
        <v>1777</v>
      </c>
      <c r="C119" s="167"/>
      <c r="D119" s="285">
        <v>217</v>
      </c>
      <c r="E119" s="194">
        <f t="shared" si="4"/>
        <v>8.5148126348832651</v>
      </c>
      <c r="F119" s="121"/>
      <c r="G119" s="116">
        <f>F119*D119*25</f>
        <v>0</v>
      </c>
      <c r="H119" s="122"/>
      <c r="I119" s="145"/>
      <c r="J119" s="146" t="s">
        <v>1683</v>
      </c>
      <c r="K119" s="113"/>
    </row>
    <row r="120" spans="1:11" ht="15" customHeight="1" x14ac:dyDescent="0.25">
      <c r="A120" s="143">
        <v>7152</v>
      </c>
      <c r="B120" s="120" t="s">
        <v>1778</v>
      </c>
      <c r="C120" s="167">
        <v>8594052883411</v>
      </c>
      <c r="D120" s="285">
        <v>637</v>
      </c>
      <c r="E120" s="194">
        <f t="shared" si="4"/>
        <v>24.995095154012166</v>
      </c>
      <c r="F120" s="121"/>
      <c r="G120" s="116">
        <f>F120*D120</f>
        <v>0</v>
      </c>
      <c r="H120" s="122"/>
      <c r="I120" s="146" t="s">
        <v>1675</v>
      </c>
      <c r="J120" s="146" t="s">
        <v>1683</v>
      </c>
      <c r="K120" s="113"/>
    </row>
    <row r="121" spans="1:11" ht="15" customHeight="1" x14ac:dyDescent="0.25">
      <c r="A121" s="143">
        <v>2071540</v>
      </c>
      <c r="B121" s="131" t="s">
        <v>1779</v>
      </c>
      <c r="C121" s="168"/>
      <c r="D121" s="286">
        <v>97.5</v>
      </c>
      <c r="E121" s="194">
        <f t="shared" si="4"/>
        <v>3.8257798705120658</v>
      </c>
      <c r="F121" s="132"/>
      <c r="G121" s="130">
        <f>F121*D121*25</f>
        <v>0</v>
      </c>
      <c r="H121" s="122" t="s">
        <v>1680</v>
      </c>
      <c r="I121" s="147"/>
      <c r="J121" s="128" t="s">
        <v>1683</v>
      </c>
      <c r="K121" s="113"/>
    </row>
    <row r="122" spans="1:11" ht="15" customHeight="1" x14ac:dyDescent="0.25">
      <c r="A122" s="143">
        <v>7158</v>
      </c>
      <c r="B122" s="131" t="s">
        <v>1780</v>
      </c>
      <c r="C122" s="168">
        <v>8594052883572</v>
      </c>
      <c r="D122" s="285">
        <v>275.7</v>
      </c>
      <c r="E122" s="194">
        <f t="shared" si="4"/>
        <v>10.818128310771041</v>
      </c>
      <c r="F122" s="132"/>
      <c r="G122" s="130">
        <f>F122*D122</f>
        <v>0</v>
      </c>
      <c r="H122" s="122"/>
      <c r="I122" s="133" t="s">
        <v>1675</v>
      </c>
      <c r="J122" s="133" t="s">
        <v>1683</v>
      </c>
      <c r="K122" s="113"/>
    </row>
    <row r="123" spans="1:11" ht="15" customHeight="1" x14ac:dyDescent="0.25">
      <c r="A123" s="143">
        <v>2072500</v>
      </c>
      <c r="B123" s="120" t="s">
        <v>1781</v>
      </c>
      <c r="C123" s="167">
        <v>4023103073333</v>
      </c>
      <c r="D123" s="285">
        <v>72.400000000000006</v>
      </c>
      <c r="E123" s="194">
        <f t="shared" si="4"/>
        <v>2.8408867961546012</v>
      </c>
      <c r="F123" s="121"/>
      <c r="G123" s="116">
        <f>F123*D123*25</f>
        <v>0</v>
      </c>
      <c r="H123" s="122"/>
      <c r="I123" s="126"/>
      <c r="J123" s="119" t="s">
        <v>1683</v>
      </c>
      <c r="K123" s="113"/>
    </row>
    <row r="124" spans="1:11" ht="15" customHeight="1" x14ac:dyDescent="0.25">
      <c r="A124" s="143">
        <v>7252</v>
      </c>
      <c r="B124" s="120" t="s">
        <v>1782</v>
      </c>
      <c r="C124" s="167">
        <v>8594052880601</v>
      </c>
      <c r="D124" s="285">
        <v>198.6</v>
      </c>
      <c r="E124" s="194">
        <f t="shared" si="4"/>
        <v>7.7928193054738077</v>
      </c>
      <c r="F124" s="121"/>
      <c r="G124" s="116">
        <f>F124*D124</f>
        <v>0</v>
      </c>
      <c r="H124" s="122"/>
      <c r="I124" s="123" t="s">
        <v>1675</v>
      </c>
      <c r="J124" s="123" t="s">
        <v>1683</v>
      </c>
      <c r="K124" s="113"/>
    </row>
    <row r="125" spans="1:11" ht="15" customHeight="1" x14ac:dyDescent="0.25">
      <c r="A125" s="143">
        <v>2072561</v>
      </c>
      <c r="B125" s="120" t="s">
        <v>1783</v>
      </c>
      <c r="C125" s="167">
        <v>4023103073630</v>
      </c>
      <c r="D125" s="285">
        <v>108.6</v>
      </c>
      <c r="E125" s="194">
        <f t="shared" si="4"/>
        <v>4.2613301942319008</v>
      </c>
      <c r="F125" s="121"/>
      <c r="G125" s="116">
        <f>F125*D125*25</f>
        <v>0</v>
      </c>
      <c r="H125" s="122"/>
      <c r="I125" s="128"/>
      <c r="J125" s="128" t="s">
        <v>1683</v>
      </c>
      <c r="K125" s="113"/>
    </row>
    <row r="126" spans="1:11" ht="15" customHeight="1" x14ac:dyDescent="0.25">
      <c r="A126" s="143">
        <v>2073000</v>
      </c>
      <c r="B126" s="120" t="s">
        <v>1784</v>
      </c>
      <c r="C126" s="167"/>
      <c r="D126" s="285">
        <v>91.3</v>
      </c>
      <c r="E126" s="194">
        <f t="shared" si="4"/>
        <v>3.5824995095154013</v>
      </c>
      <c r="F126" s="121"/>
      <c r="G126" s="116">
        <f>F126*D126*25</f>
        <v>0</v>
      </c>
      <c r="H126" s="122"/>
      <c r="I126" s="128"/>
      <c r="J126" s="128" t="s">
        <v>1683</v>
      </c>
      <c r="K126" s="113"/>
    </row>
    <row r="127" spans="1:11" ht="15" customHeight="1" x14ac:dyDescent="0.25">
      <c r="A127" s="143">
        <v>2073900</v>
      </c>
      <c r="B127" s="120" t="s">
        <v>2114</v>
      </c>
      <c r="C127" s="167"/>
      <c r="D127" s="286">
        <v>99.9</v>
      </c>
      <c r="E127" s="194">
        <f t="shared" si="4"/>
        <v>3.9199529134785172</v>
      </c>
      <c r="F127" s="121"/>
      <c r="G127" s="116">
        <f>F127*D127*25</f>
        <v>0</v>
      </c>
      <c r="H127" s="122" t="s">
        <v>1680</v>
      </c>
      <c r="I127" s="128" t="s">
        <v>1785</v>
      </c>
      <c r="J127" s="128" t="s">
        <v>1683</v>
      </c>
      <c r="K127" s="113"/>
    </row>
    <row r="128" spans="1:11" ht="15" customHeight="1" x14ac:dyDescent="0.25">
      <c r="A128" s="143">
        <v>2074000</v>
      </c>
      <c r="B128" s="120" t="s">
        <v>1786</v>
      </c>
      <c r="C128" s="167"/>
      <c r="D128" s="195">
        <v>65.2</v>
      </c>
      <c r="E128" s="194">
        <f t="shared" si="4"/>
        <v>2.5583676672552484</v>
      </c>
      <c r="F128" s="121"/>
      <c r="G128" s="116">
        <f>F128*D128*25</f>
        <v>0</v>
      </c>
      <c r="H128" s="122"/>
      <c r="I128" s="129"/>
      <c r="J128" s="128" t="s">
        <v>1683</v>
      </c>
      <c r="K128" s="113"/>
    </row>
    <row r="129" spans="1:11" ht="15" customHeight="1" x14ac:dyDescent="0.25">
      <c r="A129" s="143">
        <v>2074040</v>
      </c>
      <c r="B129" s="131" t="s">
        <v>2071</v>
      </c>
      <c r="C129" s="168"/>
      <c r="D129" s="195">
        <v>61.4</v>
      </c>
      <c r="E129" s="194">
        <f t="shared" si="4"/>
        <v>2.4092603492250344</v>
      </c>
      <c r="F129" s="132"/>
      <c r="G129" s="130">
        <f>F129*D129*25</f>
        <v>0</v>
      </c>
      <c r="H129" s="122"/>
      <c r="I129" s="129"/>
      <c r="J129" s="128" t="s">
        <v>1683</v>
      </c>
      <c r="K129" s="113"/>
    </row>
    <row r="130" spans="1:11" ht="15" customHeight="1" x14ac:dyDescent="0.25">
      <c r="A130" s="143">
        <v>7501</v>
      </c>
      <c r="B130" s="120" t="s">
        <v>1787</v>
      </c>
      <c r="C130" s="167">
        <v>8594052889406</v>
      </c>
      <c r="D130" s="195">
        <v>682.2</v>
      </c>
      <c r="E130" s="194">
        <f t="shared" si="4"/>
        <v>26.768687463213656</v>
      </c>
      <c r="F130" s="121"/>
      <c r="G130" s="116">
        <f>F130*D130</f>
        <v>0</v>
      </c>
      <c r="H130" s="122"/>
      <c r="I130" s="123" t="s">
        <v>1675</v>
      </c>
      <c r="J130" s="123" t="s">
        <v>1683</v>
      </c>
      <c r="K130" s="113"/>
    </row>
    <row r="131" spans="1:11" ht="15" customHeight="1" x14ac:dyDescent="0.25">
      <c r="A131" s="143">
        <v>7513</v>
      </c>
      <c r="B131" s="120" t="s">
        <v>1788</v>
      </c>
      <c r="C131" s="167">
        <v>8594052880656</v>
      </c>
      <c r="D131" s="195">
        <v>736</v>
      </c>
      <c r="E131" s="194">
        <f t="shared" si="4"/>
        <v>28.879733176378263</v>
      </c>
      <c r="F131" s="121"/>
      <c r="G131" s="116">
        <f>F131*D131</f>
        <v>0</v>
      </c>
      <c r="H131" s="122"/>
      <c r="I131" s="123" t="s">
        <v>1675</v>
      </c>
      <c r="J131" s="123" t="s">
        <v>1683</v>
      </c>
      <c r="K131" s="113"/>
    </row>
    <row r="132" spans="1:11" ht="15" customHeight="1" x14ac:dyDescent="0.25">
      <c r="A132" s="143">
        <v>7515</v>
      </c>
      <c r="B132" s="120" t="s">
        <v>1789</v>
      </c>
      <c r="C132" s="167">
        <v>8594052880670</v>
      </c>
      <c r="D132" s="195">
        <v>659</v>
      </c>
      <c r="E132" s="194">
        <f t="shared" si="4"/>
        <v>25.858348047871296</v>
      </c>
      <c r="F132" s="121"/>
      <c r="G132" s="116">
        <f>F132*D132</f>
        <v>0</v>
      </c>
      <c r="H132" s="122"/>
      <c r="I132" s="123" t="s">
        <v>1675</v>
      </c>
      <c r="J132" s="123" t="s">
        <v>1683</v>
      </c>
      <c r="K132" s="113"/>
    </row>
    <row r="133" spans="1:11" ht="15" customHeight="1" x14ac:dyDescent="0.25">
      <c r="A133" s="143">
        <v>7524</v>
      </c>
      <c r="B133" s="120" t="s">
        <v>1790</v>
      </c>
      <c r="C133" s="167">
        <v>8594052889390</v>
      </c>
      <c r="D133" s="195">
        <v>460</v>
      </c>
      <c r="E133" s="194">
        <f t="shared" si="4"/>
        <v>18.049833235236413</v>
      </c>
      <c r="F133" s="121"/>
      <c r="G133" s="116">
        <f>F133*D133</f>
        <v>0</v>
      </c>
      <c r="H133" s="122"/>
      <c r="I133" s="123" t="s">
        <v>1675</v>
      </c>
      <c r="J133" s="123" t="s">
        <v>1683</v>
      </c>
      <c r="K133" s="113"/>
    </row>
    <row r="134" spans="1:11" ht="15" customHeight="1" x14ac:dyDescent="0.25">
      <c r="A134" s="143">
        <v>2076000</v>
      </c>
      <c r="B134" s="131" t="s">
        <v>2072</v>
      </c>
      <c r="C134" s="168"/>
      <c r="D134" s="195">
        <v>61.4</v>
      </c>
      <c r="E134" s="194">
        <f t="shared" si="4"/>
        <v>2.4092603492250344</v>
      </c>
      <c r="F134" s="121"/>
      <c r="G134" s="116">
        <f t="shared" ref="G134:G143" si="6">F134*D134*25</f>
        <v>0</v>
      </c>
      <c r="H134" s="125"/>
      <c r="I134" s="144"/>
      <c r="J134" s="123" t="s">
        <v>1683</v>
      </c>
      <c r="K134" s="113"/>
    </row>
    <row r="135" spans="1:11" ht="15" customHeight="1" x14ac:dyDescent="0.25">
      <c r="A135" s="143">
        <v>2076460</v>
      </c>
      <c r="B135" s="120" t="s">
        <v>1791</v>
      </c>
      <c r="C135" s="167"/>
      <c r="D135" s="285">
        <v>93</v>
      </c>
      <c r="E135" s="194">
        <f t="shared" si="4"/>
        <v>3.6492054149499706</v>
      </c>
      <c r="F135" s="121"/>
      <c r="G135" s="116">
        <f t="shared" si="6"/>
        <v>0</v>
      </c>
      <c r="H135" s="122"/>
      <c r="I135" s="128"/>
      <c r="J135" s="128" t="s">
        <v>1683</v>
      </c>
      <c r="K135" s="113"/>
    </row>
    <row r="136" spans="1:11" ht="15" customHeight="1" x14ac:dyDescent="0.25">
      <c r="A136" s="143">
        <v>2076470</v>
      </c>
      <c r="B136" s="120" t="s">
        <v>1792</v>
      </c>
      <c r="C136" s="217"/>
      <c r="D136" s="285">
        <v>92</v>
      </c>
      <c r="E136" s="194">
        <f t="shared" si="4"/>
        <v>3.6099666470472829</v>
      </c>
      <c r="F136" s="121"/>
      <c r="G136" s="116">
        <f t="shared" si="6"/>
        <v>0</v>
      </c>
      <c r="H136" s="122"/>
      <c r="I136" s="129"/>
      <c r="J136" s="128" t="s">
        <v>1683</v>
      </c>
      <c r="K136" s="113"/>
    </row>
    <row r="137" spans="1:11" ht="15" customHeight="1" x14ac:dyDescent="0.25">
      <c r="A137" s="143">
        <v>2076480</v>
      </c>
      <c r="B137" s="120" t="s">
        <v>1871</v>
      </c>
      <c r="C137" s="167"/>
      <c r="D137" s="286">
        <v>48.6</v>
      </c>
      <c r="E137" s="194">
        <f t="shared" si="4"/>
        <v>1.9070041200706298</v>
      </c>
      <c r="F137" s="121"/>
      <c r="G137" s="116">
        <f t="shared" si="6"/>
        <v>0</v>
      </c>
      <c r="H137" s="122" t="s">
        <v>1680</v>
      </c>
      <c r="I137" s="129"/>
      <c r="J137" s="128" t="s">
        <v>1683</v>
      </c>
      <c r="K137" s="113"/>
    </row>
    <row r="138" spans="1:11" ht="15" customHeight="1" x14ac:dyDescent="0.25">
      <c r="A138" s="143">
        <v>2076500</v>
      </c>
      <c r="B138" s="120" t="s">
        <v>1872</v>
      </c>
      <c r="C138" s="167"/>
      <c r="D138" s="285">
        <v>116</v>
      </c>
      <c r="E138" s="194">
        <f t="shared" si="4"/>
        <v>4.5516970767117915</v>
      </c>
      <c r="F138" s="121"/>
      <c r="G138" s="116">
        <f t="shared" si="6"/>
        <v>0</v>
      </c>
      <c r="H138" s="122"/>
      <c r="I138" s="128" t="s">
        <v>1769</v>
      </c>
      <c r="J138" s="128" t="s">
        <v>1683</v>
      </c>
      <c r="K138" s="113"/>
    </row>
    <row r="139" spans="1:11" ht="15" customHeight="1" x14ac:dyDescent="0.25">
      <c r="A139" s="143">
        <v>2076520</v>
      </c>
      <c r="B139" s="120" t="s">
        <v>1793</v>
      </c>
      <c r="C139" s="167"/>
      <c r="D139" s="285">
        <v>130</v>
      </c>
      <c r="E139" s="194">
        <f t="shared" si="4"/>
        <v>5.1010398273494211</v>
      </c>
      <c r="F139" s="121"/>
      <c r="G139" s="116">
        <f t="shared" si="6"/>
        <v>0</v>
      </c>
      <c r="H139" s="122"/>
      <c r="I139" s="128"/>
      <c r="J139" s="128" t="s">
        <v>1683</v>
      </c>
      <c r="K139" s="113"/>
    </row>
    <row r="140" spans="1:11" ht="15" customHeight="1" x14ac:dyDescent="0.25">
      <c r="A140" s="143">
        <v>2076540</v>
      </c>
      <c r="B140" s="120" t="s">
        <v>1794</v>
      </c>
      <c r="C140" s="167"/>
      <c r="D140" s="285">
        <v>110</v>
      </c>
      <c r="E140" s="194">
        <f t="shared" ref="E140:E215" si="7">PRODUCT(D140,1/$E$3)</f>
        <v>4.316264469295664</v>
      </c>
      <c r="F140" s="121"/>
      <c r="G140" s="116">
        <f t="shared" si="6"/>
        <v>0</v>
      </c>
      <c r="H140" s="122"/>
      <c r="I140" s="128"/>
      <c r="J140" s="128" t="s">
        <v>1683</v>
      </c>
      <c r="K140" s="113"/>
    </row>
    <row r="141" spans="1:11" ht="15" customHeight="1" x14ac:dyDescent="0.25">
      <c r="A141" s="143">
        <v>2076602</v>
      </c>
      <c r="B141" s="266" t="s">
        <v>2223</v>
      </c>
      <c r="C141" s="167"/>
      <c r="D141" s="286">
        <v>86.8</v>
      </c>
      <c r="E141" s="194">
        <f t="shared" si="7"/>
        <v>3.4059250539533057</v>
      </c>
      <c r="F141" s="121"/>
      <c r="G141" s="116">
        <f t="shared" si="6"/>
        <v>0</v>
      </c>
      <c r="H141" s="122" t="s">
        <v>1680</v>
      </c>
      <c r="I141" s="128"/>
      <c r="J141" s="128" t="s">
        <v>1683</v>
      </c>
      <c r="K141" s="113"/>
    </row>
    <row r="142" spans="1:11" ht="15" customHeight="1" x14ac:dyDescent="0.25">
      <c r="A142" s="143">
        <v>2077500</v>
      </c>
      <c r="B142" s="120" t="s">
        <v>1795</v>
      </c>
      <c r="C142" s="167"/>
      <c r="D142" s="285">
        <v>91.3</v>
      </c>
      <c r="E142" s="194">
        <f t="shared" si="7"/>
        <v>3.5824995095154013</v>
      </c>
      <c r="F142" s="121"/>
      <c r="G142" s="116">
        <f t="shared" si="6"/>
        <v>0</v>
      </c>
      <c r="H142" s="125"/>
      <c r="I142" s="128"/>
      <c r="J142" s="128" t="s">
        <v>1683</v>
      </c>
      <c r="K142" s="113"/>
    </row>
    <row r="143" spans="1:11" ht="15" customHeight="1" x14ac:dyDescent="0.25">
      <c r="A143" s="143">
        <v>2077540</v>
      </c>
      <c r="B143" s="120" t="s">
        <v>1796</v>
      </c>
      <c r="C143" s="167"/>
      <c r="D143" s="285">
        <v>63.8</v>
      </c>
      <c r="E143" s="194">
        <f t="shared" si="7"/>
        <v>2.5034333921914853</v>
      </c>
      <c r="F143" s="121"/>
      <c r="G143" s="116">
        <f t="shared" si="6"/>
        <v>0</v>
      </c>
      <c r="H143" s="125"/>
      <c r="I143" s="139"/>
      <c r="J143" s="128" t="s">
        <v>1690</v>
      </c>
      <c r="K143" s="113"/>
    </row>
    <row r="144" spans="1:11" ht="15" customHeight="1" x14ac:dyDescent="0.25">
      <c r="A144" s="143">
        <v>7756</v>
      </c>
      <c r="B144" s="120" t="s">
        <v>1797</v>
      </c>
      <c r="C144" s="167">
        <v>8594052883428</v>
      </c>
      <c r="D144" s="195">
        <v>197.6</v>
      </c>
      <c r="E144" s="194">
        <f t="shared" si="7"/>
        <v>7.7535805375711204</v>
      </c>
      <c r="F144" s="121"/>
      <c r="G144" s="116">
        <f>F144*D144</f>
        <v>0</v>
      </c>
      <c r="H144" s="122"/>
      <c r="I144" s="128" t="s">
        <v>1675</v>
      </c>
      <c r="J144" s="128" t="s">
        <v>1690</v>
      </c>
      <c r="K144" s="113"/>
    </row>
    <row r="145" spans="1:11" ht="15" customHeight="1" x14ac:dyDescent="0.25">
      <c r="A145" s="143">
        <v>2077600</v>
      </c>
      <c r="B145" s="120" t="s">
        <v>1798</v>
      </c>
      <c r="C145" s="167"/>
      <c r="D145" s="195">
        <v>64.8</v>
      </c>
      <c r="E145" s="194">
        <f t="shared" si="7"/>
        <v>2.5426721600941731</v>
      </c>
      <c r="F145" s="121"/>
      <c r="G145" s="116">
        <f>F145*D145*25</f>
        <v>0</v>
      </c>
      <c r="H145" s="125"/>
      <c r="I145" s="128"/>
      <c r="J145" s="128" t="s">
        <v>1690</v>
      </c>
      <c r="K145" s="113"/>
    </row>
    <row r="146" spans="1:11" ht="15" customHeight="1" x14ac:dyDescent="0.25">
      <c r="A146" s="143">
        <v>7762</v>
      </c>
      <c r="B146" s="120" t="s">
        <v>1799</v>
      </c>
      <c r="C146" s="167">
        <v>8594052883435</v>
      </c>
      <c r="D146" s="195">
        <v>200.5</v>
      </c>
      <c r="E146" s="194">
        <f t="shared" si="7"/>
        <v>7.867372964488915</v>
      </c>
      <c r="F146" s="121"/>
      <c r="G146" s="116">
        <f>F146*D146</f>
        <v>0</v>
      </c>
      <c r="H146" s="122"/>
      <c r="I146" s="128" t="s">
        <v>1675</v>
      </c>
      <c r="J146" s="128" t="s">
        <v>1690</v>
      </c>
      <c r="K146" s="113"/>
    </row>
    <row r="147" spans="1:11" ht="15" customHeight="1" x14ac:dyDescent="0.25">
      <c r="A147" s="143">
        <v>2077700</v>
      </c>
      <c r="B147" s="120" t="s">
        <v>1800</v>
      </c>
      <c r="C147" s="167"/>
      <c r="D147" s="195">
        <v>44.5</v>
      </c>
      <c r="E147" s="194">
        <f t="shared" si="7"/>
        <v>1.7461251716696096</v>
      </c>
      <c r="F147" s="121"/>
      <c r="G147" s="116">
        <f>F147*D147*25</f>
        <v>0</v>
      </c>
      <c r="H147" s="122"/>
      <c r="I147" s="128"/>
      <c r="J147" s="128" t="s">
        <v>1690</v>
      </c>
      <c r="K147" s="113"/>
    </row>
    <row r="148" spans="1:11" ht="15" customHeight="1" x14ac:dyDescent="0.25">
      <c r="A148" s="241">
        <v>2077701</v>
      </c>
      <c r="B148" s="279" t="s">
        <v>2290</v>
      </c>
      <c r="C148" s="280"/>
      <c r="D148" s="264">
        <v>33.4</v>
      </c>
      <c r="E148" s="242">
        <f t="shared" si="7"/>
        <v>1.3105748479497743</v>
      </c>
      <c r="F148" s="281"/>
      <c r="G148" s="243">
        <f>F148*D148*25</f>
        <v>0</v>
      </c>
      <c r="H148" s="282"/>
      <c r="I148" s="245"/>
      <c r="J148" s="128"/>
      <c r="K148" s="113"/>
    </row>
    <row r="149" spans="1:11" ht="15" customHeight="1" x14ac:dyDescent="0.25">
      <c r="A149" s="143">
        <v>2077780</v>
      </c>
      <c r="B149" s="120" t="s">
        <v>1801</v>
      </c>
      <c r="C149" s="167"/>
      <c r="D149" s="195">
        <v>44.5</v>
      </c>
      <c r="E149" s="194">
        <f t="shared" si="7"/>
        <v>1.7461251716696096</v>
      </c>
      <c r="F149" s="121"/>
      <c r="G149" s="116">
        <f>F149*D149*25</f>
        <v>0</v>
      </c>
      <c r="H149" s="122"/>
      <c r="I149" s="128"/>
      <c r="J149" s="128" t="s">
        <v>1690</v>
      </c>
      <c r="K149" s="113"/>
    </row>
    <row r="150" spans="1:11" ht="15" customHeight="1" x14ac:dyDescent="0.25">
      <c r="A150" s="241">
        <v>2077782</v>
      </c>
      <c r="B150" s="279" t="s">
        <v>2291</v>
      </c>
      <c r="C150" s="280"/>
      <c r="D150" s="264">
        <v>33.4</v>
      </c>
      <c r="E150" s="242">
        <f t="shared" si="7"/>
        <v>1.3105748479497743</v>
      </c>
      <c r="F150" s="281"/>
      <c r="G150" s="243">
        <f>F150*D150*25</f>
        <v>0</v>
      </c>
      <c r="H150" s="282"/>
      <c r="I150" s="245"/>
      <c r="J150" s="128"/>
      <c r="K150" s="113"/>
    </row>
    <row r="151" spans="1:11" ht="15" customHeight="1" x14ac:dyDescent="0.25">
      <c r="A151" s="143">
        <v>2077820</v>
      </c>
      <c r="B151" s="120" t="s">
        <v>1802</v>
      </c>
      <c r="C151" s="217"/>
      <c r="D151" s="195">
        <v>32.799999999999997</v>
      </c>
      <c r="E151" s="194">
        <f t="shared" si="7"/>
        <v>1.2870315872081615</v>
      </c>
      <c r="F151" s="121"/>
      <c r="G151" s="116">
        <f>F151*D151*25</f>
        <v>0</v>
      </c>
      <c r="H151" s="122"/>
      <c r="I151" s="128"/>
      <c r="J151" s="128" t="s">
        <v>1690</v>
      </c>
      <c r="K151" s="113"/>
    </row>
    <row r="152" spans="1:11" ht="15" customHeight="1" x14ac:dyDescent="0.25">
      <c r="A152" s="143">
        <v>2077860</v>
      </c>
      <c r="B152" s="120" t="s">
        <v>1803</v>
      </c>
      <c r="C152" s="167"/>
      <c r="D152" s="195">
        <v>39.700000000000003</v>
      </c>
      <c r="E152" s="194">
        <f t="shared" si="7"/>
        <v>1.557779085736708</v>
      </c>
      <c r="F152" s="121"/>
      <c r="G152" s="116">
        <f>F152*D152*25</f>
        <v>0</v>
      </c>
      <c r="H152" s="122"/>
      <c r="I152" s="128"/>
      <c r="J152" s="128" t="s">
        <v>1690</v>
      </c>
      <c r="K152" s="113"/>
    </row>
    <row r="153" spans="1:11" ht="15" customHeight="1" x14ac:dyDescent="0.25">
      <c r="A153" s="143">
        <v>2080010</v>
      </c>
      <c r="B153" s="120" t="s">
        <v>1804</v>
      </c>
      <c r="C153" s="167">
        <v>8594052884067</v>
      </c>
      <c r="D153" s="195">
        <v>526</v>
      </c>
      <c r="E153" s="194">
        <f t="shared" si="7"/>
        <v>20.639591916813814</v>
      </c>
      <c r="F153" s="121"/>
      <c r="G153" s="116">
        <f>F153*D153</f>
        <v>0</v>
      </c>
      <c r="H153" s="122"/>
      <c r="I153" s="128" t="s">
        <v>1700</v>
      </c>
      <c r="J153" s="128" t="s">
        <v>1683</v>
      </c>
      <c r="K153" s="113"/>
    </row>
    <row r="154" spans="1:11" ht="15" customHeight="1" x14ac:dyDescent="0.25">
      <c r="A154" s="143">
        <v>2080011</v>
      </c>
      <c r="B154" s="120" t="s">
        <v>1805</v>
      </c>
      <c r="C154" s="167">
        <v>8594052884074</v>
      </c>
      <c r="D154" s="195">
        <v>1841.5</v>
      </c>
      <c r="E154" s="194">
        <f t="shared" si="7"/>
        <v>72.258191092799692</v>
      </c>
      <c r="F154" s="121"/>
      <c r="G154" s="116">
        <f>F154*D154</f>
        <v>0</v>
      </c>
      <c r="H154" s="122"/>
      <c r="I154" s="128" t="s">
        <v>1700</v>
      </c>
      <c r="J154" s="128" t="s">
        <v>1683</v>
      </c>
      <c r="K154" s="113"/>
    </row>
    <row r="155" spans="1:11" ht="15" customHeight="1" x14ac:dyDescent="0.25">
      <c r="A155" s="238">
        <v>2080060</v>
      </c>
      <c r="B155" s="120" t="s">
        <v>1983</v>
      </c>
      <c r="C155" s="167">
        <v>8594052884340</v>
      </c>
      <c r="D155" s="195">
        <v>593</v>
      </c>
      <c r="E155" s="194">
        <f t="shared" si="7"/>
        <v>23.268589366293899</v>
      </c>
      <c r="F155" s="121"/>
      <c r="G155" s="116">
        <f>F155*D155</f>
        <v>0</v>
      </c>
      <c r="H155" s="122"/>
      <c r="I155" s="119" t="s">
        <v>1700</v>
      </c>
      <c r="J155" s="119" t="s">
        <v>1683</v>
      </c>
      <c r="K155" s="113"/>
    </row>
    <row r="156" spans="1:11" ht="15" customHeight="1" x14ac:dyDescent="0.25">
      <c r="A156" s="143">
        <v>2080110</v>
      </c>
      <c r="B156" s="120" t="s">
        <v>1806</v>
      </c>
      <c r="C156" s="167">
        <v>8594052884081</v>
      </c>
      <c r="D156" s="195">
        <v>700</v>
      </c>
      <c r="E156" s="194">
        <f t="shared" si="7"/>
        <v>27.467137531881498</v>
      </c>
      <c r="F156" s="121"/>
      <c r="G156" s="116">
        <f>F156*D156</f>
        <v>0</v>
      </c>
      <c r="H156" s="122"/>
      <c r="I156" s="128" t="s">
        <v>1700</v>
      </c>
      <c r="J156" s="128" t="s">
        <v>1683</v>
      </c>
      <c r="K156" s="113"/>
    </row>
    <row r="157" spans="1:11" ht="15" customHeight="1" x14ac:dyDescent="0.25">
      <c r="A157" s="143">
        <v>2080210</v>
      </c>
      <c r="B157" s="120" t="s">
        <v>1807</v>
      </c>
      <c r="C157" s="167">
        <v>8594052884098</v>
      </c>
      <c r="D157" s="195">
        <v>641</v>
      </c>
      <c r="E157" s="194">
        <f t="shared" si="7"/>
        <v>25.152050225622915</v>
      </c>
      <c r="F157" s="121"/>
      <c r="G157" s="116">
        <f t="shared" ref="G157:G216" si="8">F157*D157</f>
        <v>0</v>
      </c>
      <c r="H157" s="122"/>
      <c r="I157" s="128" t="s">
        <v>1700</v>
      </c>
      <c r="J157" s="128" t="s">
        <v>1683</v>
      </c>
      <c r="K157" s="113"/>
    </row>
    <row r="158" spans="1:11" ht="15" customHeight="1" x14ac:dyDescent="0.25">
      <c r="A158" s="143">
        <v>2080211</v>
      </c>
      <c r="B158" s="120" t="s">
        <v>1808</v>
      </c>
      <c r="C158" s="167">
        <v>8594052884104</v>
      </c>
      <c r="D158" s="195">
        <v>2242.5</v>
      </c>
      <c r="E158" s="194">
        <f t="shared" si="7"/>
        <v>87.992937021777522</v>
      </c>
      <c r="F158" s="121"/>
      <c r="G158" s="116">
        <f t="shared" si="8"/>
        <v>0</v>
      </c>
      <c r="H158" s="122"/>
      <c r="I158" s="128" t="s">
        <v>1700</v>
      </c>
      <c r="J158" s="128" t="s">
        <v>1683</v>
      </c>
      <c r="K158" s="113"/>
    </row>
    <row r="159" spans="1:11" ht="15" customHeight="1" x14ac:dyDescent="0.25">
      <c r="A159" s="143">
        <v>2082020</v>
      </c>
      <c r="B159" s="120" t="s">
        <v>1809</v>
      </c>
      <c r="C159" s="167"/>
      <c r="D159" s="195">
        <v>92</v>
      </c>
      <c r="E159" s="194">
        <f t="shared" si="7"/>
        <v>3.6099666470472829</v>
      </c>
      <c r="F159" s="121"/>
      <c r="G159" s="116">
        <f>F159*D159*10</f>
        <v>0</v>
      </c>
      <c r="H159" s="122"/>
      <c r="I159" s="129"/>
      <c r="J159" s="128" t="s">
        <v>1683</v>
      </c>
      <c r="K159" s="113"/>
    </row>
    <row r="160" spans="1:11" ht="15" customHeight="1" x14ac:dyDescent="0.25">
      <c r="A160" s="143">
        <v>2082201</v>
      </c>
      <c r="B160" s="231" t="s">
        <v>1985</v>
      </c>
      <c r="C160" s="167"/>
      <c r="D160" s="195">
        <v>186</v>
      </c>
      <c r="E160" s="194">
        <f t="shared" si="7"/>
        <v>7.2984108298999413</v>
      </c>
      <c r="F160" s="121"/>
      <c r="G160" s="116">
        <f>F160*D160*10</f>
        <v>0</v>
      </c>
      <c r="H160" s="122"/>
      <c r="I160" s="139" t="s">
        <v>1986</v>
      </c>
      <c r="J160" s="128" t="s">
        <v>1690</v>
      </c>
      <c r="K160" s="113"/>
    </row>
    <row r="161" spans="1:11" ht="15" customHeight="1" x14ac:dyDescent="0.25">
      <c r="A161" s="143">
        <v>2082300</v>
      </c>
      <c r="B161" s="120" t="s">
        <v>1810</v>
      </c>
      <c r="C161" s="167"/>
      <c r="D161" s="195">
        <v>186</v>
      </c>
      <c r="E161" s="194">
        <f t="shared" si="7"/>
        <v>7.2984108298999413</v>
      </c>
      <c r="F161" s="121"/>
      <c r="G161" s="116">
        <f>F161*D161*15</f>
        <v>0</v>
      </c>
      <c r="H161" s="122"/>
      <c r="I161" s="139" t="s">
        <v>1955</v>
      </c>
      <c r="J161" s="128" t="s">
        <v>1690</v>
      </c>
      <c r="K161" s="113"/>
    </row>
    <row r="162" spans="1:11" ht="15" customHeight="1" x14ac:dyDescent="0.25">
      <c r="A162" s="143">
        <v>2083401</v>
      </c>
      <c r="B162" s="120" t="s">
        <v>1811</v>
      </c>
      <c r="C162" s="167"/>
      <c r="D162" s="195">
        <v>115</v>
      </c>
      <c r="E162" s="194">
        <f t="shared" si="7"/>
        <v>4.5124583088091033</v>
      </c>
      <c r="F162" s="121"/>
      <c r="G162" s="116">
        <f>F162*D162*10</f>
        <v>0</v>
      </c>
      <c r="H162" s="122"/>
      <c r="I162" s="127"/>
      <c r="J162" s="128" t="s">
        <v>1683</v>
      </c>
      <c r="K162" s="113"/>
    </row>
    <row r="163" spans="1:11" ht="15" customHeight="1" x14ac:dyDescent="0.25">
      <c r="A163" s="143">
        <v>2083900</v>
      </c>
      <c r="B163" s="120" t="s">
        <v>1812</v>
      </c>
      <c r="C163" s="167"/>
      <c r="D163" s="195">
        <v>92.3</v>
      </c>
      <c r="E163" s="194">
        <f t="shared" si="7"/>
        <v>3.6217382774180891</v>
      </c>
      <c r="F163" s="121"/>
      <c r="G163" s="116">
        <f>F163*D163*7</f>
        <v>0</v>
      </c>
      <c r="H163" s="122"/>
      <c r="I163" s="127"/>
      <c r="J163" s="128" t="s">
        <v>1683</v>
      </c>
      <c r="K163" s="113"/>
    </row>
    <row r="164" spans="1:11" ht="15" customHeight="1" x14ac:dyDescent="0.25">
      <c r="A164" s="143">
        <v>2084001</v>
      </c>
      <c r="B164" s="120" t="s">
        <v>1813</v>
      </c>
      <c r="C164" s="167"/>
      <c r="D164" s="195">
        <v>141</v>
      </c>
      <c r="E164" s="194">
        <f t="shared" si="7"/>
        <v>5.5326662742789878</v>
      </c>
      <c r="F164" s="121"/>
      <c r="G164" s="116">
        <f>F164*D164*25</f>
        <v>0</v>
      </c>
      <c r="H164" s="122"/>
      <c r="I164" s="128"/>
      <c r="J164" s="128" t="s">
        <v>1683</v>
      </c>
      <c r="K164" s="113"/>
    </row>
    <row r="165" spans="1:11" ht="15" customHeight="1" x14ac:dyDescent="0.25">
      <c r="A165" s="238">
        <v>2084860</v>
      </c>
      <c r="B165" s="120" t="s">
        <v>2102</v>
      </c>
      <c r="C165" s="167">
        <v>4019114083393</v>
      </c>
      <c r="D165" s="195">
        <v>47.9</v>
      </c>
      <c r="E165" s="194">
        <f t="shared" si="7"/>
        <v>1.8795369825387482</v>
      </c>
      <c r="F165" s="121"/>
      <c r="G165" s="116">
        <f>F165*D165*15</f>
        <v>0</v>
      </c>
      <c r="H165" s="125"/>
      <c r="I165" s="119"/>
      <c r="J165" s="119"/>
      <c r="K165" s="113"/>
    </row>
    <row r="166" spans="1:11" ht="15" customHeight="1" x14ac:dyDescent="0.25">
      <c r="A166" s="143">
        <v>2086000</v>
      </c>
      <c r="B166" s="120" t="s">
        <v>2066</v>
      </c>
      <c r="C166" s="167">
        <v>4019114083218</v>
      </c>
      <c r="D166" s="195">
        <v>363</v>
      </c>
      <c r="E166" s="194">
        <f t="shared" si="7"/>
        <v>14.243672748675692</v>
      </c>
      <c r="F166" s="121"/>
      <c r="G166" s="130">
        <f t="shared" si="8"/>
        <v>0</v>
      </c>
      <c r="H166" s="122"/>
      <c r="I166" s="139" t="s">
        <v>2067</v>
      </c>
      <c r="J166" s="128" t="s">
        <v>1690</v>
      </c>
      <c r="K166" s="113"/>
    </row>
    <row r="167" spans="1:11" ht="15" customHeight="1" x14ac:dyDescent="0.25">
      <c r="A167" s="143">
        <v>2089880</v>
      </c>
      <c r="B167" s="131" t="s">
        <v>1814</v>
      </c>
      <c r="C167" s="168"/>
      <c r="D167" s="195">
        <v>209</v>
      </c>
      <c r="E167" s="194">
        <f t="shared" si="7"/>
        <v>8.2009024916617612</v>
      </c>
      <c r="F167" s="132"/>
      <c r="G167" s="130">
        <f t="shared" si="8"/>
        <v>0</v>
      </c>
      <c r="H167" s="125"/>
      <c r="I167" s="128" t="s">
        <v>1675</v>
      </c>
      <c r="J167" s="128" t="s">
        <v>1815</v>
      </c>
      <c r="K167" s="113"/>
    </row>
    <row r="168" spans="1:11" ht="15" customHeight="1" x14ac:dyDescent="0.25">
      <c r="A168" s="143">
        <v>2089920</v>
      </c>
      <c r="B168" s="120" t="s">
        <v>1816</v>
      </c>
      <c r="C168" s="167"/>
      <c r="D168" s="195">
        <v>209</v>
      </c>
      <c r="E168" s="194">
        <f t="shared" si="7"/>
        <v>8.2009024916617612</v>
      </c>
      <c r="F168" s="121"/>
      <c r="G168" s="116">
        <f t="shared" si="8"/>
        <v>0</v>
      </c>
      <c r="H168" s="125"/>
      <c r="I168" s="123" t="s">
        <v>1675</v>
      </c>
      <c r="J168" s="123" t="s">
        <v>1815</v>
      </c>
      <c r="K168" s="113"/>
    </row>
    <row r="169" spans="1:11" ht="15" customHeight="1" x14ac:dyDescent="0.25">
      <c r="A169" s="143">
        <v>2091320</v>
      </c>
      <c r="B169" s="120" t="s">
        <v>1817</v>
      </c>
      <c r="C169" s="167"/>
      <c r="D169" s="195">
        <v>1550</v>
      </c>
      <c r="E169" s="194">
        <f t="shared" si="7"/>
        <v>60.820090249166178</v>
      </c>
      <c r="F169" s="121"/>
      <c r="G169" s="116">
        <f t="shared" si="8"/>
        <v>0</v>
      </c>
      <c r="H169" s="122"/>
      <c r="I169" s="123" t="s">
        <v>1675</v>
      </c>
      <c r="J169" s="123" t="s">
        <v>1818</v>
      </c>
      <c r="K169" s="113"/>
    </row>
    <row r="170" spans="1:11" ht="15" customHeight="1" x14ac:dyDescent="0.25">
      <c r="A170" s="238">
        <v>2091323</v>
      </c>
      <c r="B170" s="120" t="s">
        <v>2077</v>
      </c>
      <c r="C170" s="167"/>
      <c r="D170" s="195">
        <v>1533</v>
      </c>
      <c r="E170" s="194">
        <f t="shared" si="7"/>
        <v>60.153031194820485</v>
      </c>
      <c r="F170" s="121"/>
      <c r="G170" s="116">
        <f t="shared" si="8"/>
        <v>0</v>
      </c>
      <c r="H170" s="122"/>
      <c r="I170" s="123" t="s">
        <v>1675</v>
      </c>
      <c r="J170" s="123" t="s">
        <v>2078</v>
      </c>
      <c r="K170" s="113"/>
    </row>
    <row r="171" spans="1:11" ht="15" customHeight="1" x14ac:dyDescent="0.25">
      <c r="A171" s="149">
        <v>2091760</v>
      </c>
      <c r="B171" s="120" t="s">
        <v>1819</v>
      </c>
      <c r="C171" s="167"/>
      <c r="D171" s="195">
        <v>320</v>
      </c>
      <c r="E171" s="194">
        <f t="shared" si="7"/>
        <v>12.556405728860113</v>
      </c>
      <c r="F171" s="121"/>
      <c r="G171" s="116">
        <f t="shared" si="8"/>
        <v>0</v>
      </c>
      <c r="H171" s="125"/>
      <c r="I171" s="123" t="s">
        <v>1675</v>
      </c>
      <c r="J171" s="123" t="s">
        <v>1683</v>
      </c>
      <c r="K171" s="113"/>
    </row>
    <row r="172" spans="1:11" ht="15" customHeight="1" x14ac:dyDescent="0.25">
      <c r="A172" s="149">
        <v>2091761</v>
      </c>
      <c r="B172" s="120" t="s">
        <v>1874</v>
      </c>
      <c r="C172" s="167"/>
      <c r="D172" s="195">
        <v>624</v>
      </c>
      <c r="E172" s="194">
        <f t="shared" si="7"/>
        <v>24.484991171277223</v>
      </c>
      <c r="F172" s="121"/>
      <c r="G172" s="116">
        <f t="shared" si="8"/>
        <v>0</v>
      </c>
      <c r="H172" s="125"/>
      <c r="I172" s="123" t="s">
        <v>1675</v>
      </c>
      <c r="J172" s="123" t="s">
        <v>1683</v>
      </c>
      <c r="K172" s="113"/>
    </row>
    <row r="173" spans="1:11" ht="15" customHeight="1" x14ac:dyDescent="0.25">
      <c r="A173" s="149">
        <v>2091790</v>
      </c>
      <c r="B173" s="120" t="s">
        <v>1820</v>
      </c>
      <c r="C173" s="167"/>
      <c r="D173" s="195">
        <v>298</v>
      </c>
      <c r="E173" s="194">
        <f t="shared" si="7"/>
        <v>11.693152835000982</v>
      </c>
      <c r="F173" s="121"/>
      <c r="G173" s="116">
        <f t="shared" si="8"/>
        <v>0</v>
      </c>
      <c r="H173" s="125"/>
      <c r="I173" s="123" t="s">
        <v>1675</v>
      </c>
      <c r="J173" s="123" t="s">
        <v>1683</v>
      </c>
      <c r="K173" s="113"/>
    </row>
    <row r="174" spans="1:11" ht="15" customHeight="1" x14ac:dyDescent="0.25">
      <c r="A174" s="149">
        <v>2091791</v>
      </c>
      <c r="B174" s="120" t="s">
        <v>1875</v>
      </c>
      <c r="C174" s="167"/>
      <c r="D174" s="195">
        <v>565</v>
      </c>
      <c r="E174" s="194">
        <f t="shared" si="7"/>
        <v>22.16990386501864</v>
      </c>
      <c r="F174" s="121"/>
      <c r="G174" s="116">
        <f t="shared" si="8"/>
        <v>0</v>
      </c>
      <c r="H174" s="125"/>
      <c r="I174" s="123" t="s">
        <v>1675</v>
      </c>
      <c r="J174" s="123" t="s">
        <v>1683</v>
      </c>
      <c r="K174" s="113"/>
    </row>
    <row r="175" spans="1:11" ht="15" customHeight="1" x14ac:dyDescent="0.25">
      <c r="A175" s="143">
        <v>2095280</v>
      </c>
      <c r="B175" s="120" t="s">
        <v>1821</v>
      </c>
      <c r="C175" s="167"/>
      <c r="D175" s="195">
        <v>340</v>
      </c>
      <c r="E175" s="194">
        <f t="shared" si="7"/>
        <v>13.341181086913871</v>
      </c>
      <c r="F175" s="121"/>
      <c r="G175" s="116">
        <f>F175*D175*10</f>
        <v>0</v>
      </c>
      <c r="H175" s="125"/>
      <c r="I175" s="150"/>
      <c r="J175" s="119" t="s">
        <v>1690</v>
      </c>
      <c r="K175" s="113"/>
    </row>
    <row r="176" spans="1:11" ht="15" customHeight="1" x14ac:dyDescent="0.25">
      <c r="A176" s="143">
        <v>2096001</v>
      </c>
      <c r="B176" s="120" t="s">
        <v>1822</v>
      </c>
      <c r="C176" s="167"/>
      <c r="D176" s="285">
        <v>99</v>
      </c>
      <c r="E176" s="194">
        <f t="shared" si="7"/>
        <v>3.8846380223660977</v>
      </c>
      <c r="F176" s="121"/>
      <c r="G176" s="116">
        <f>F176*D176*25</f>
        <v>0</v>
      </c>
      <c r="H176" s="125"/>
      <c r="I176" s="128"/>
      <c r="J176" s="128" t="s">
        <v>1683</v>
      </c>
      <c r="K176" s="113"/>
    </row>
    <row r="177" spans="1:11" ht="15" customHeight="1" x14ac:dyDescent="0.25">
      <c r="A177" s="143">
        <v>2097000</v>
      </c>
      <c r="B177" s="120" t="s">
        <v>1823</v>
      </c>
      <c r="C177" s="167"/>
      <c r="D177" s="285">
        <v>756.2</v>
      </c>
      <c r="E177" s="194">
        <f t="shared" si="7"/>
        <v>29.672356288012558</v>
      </c>
      <c r="F177" s="121"/>
      <c r="G177" s="116">
        <f t="shared" si="8"/>
        <v>0</v>
      </c>
      <c r="H177" s="122"/>
      <c r="I177" s="123" t="s">
        <v>1675</v>
      </c>
      <c r="J177" s="123" t="s">
        <v>1690</v>
      </c>
      <c r="K177" s="113"/>
    </row>
    <row r="178" spans="1:11" ht="15" customHeight="1" x14ac:dyDescent="0.25">
      <c r="A178" s="143">
        <v>2097100</v>
      </c>
      <c r="B178" s="131" t="s">
        <v>1824</v>
      </c>
      <c r="C178" s="168"/>
      <c r="D178" s="285">
        <v>298</v>
      </c>
      <c r="E178" s="194">
        <f t="shared" si="7"/>
        <v>11.693152835000982</v>
      </c>
      <c r="F178" s="132"/>
      <c r="G178" s="116">
        <f t="shared" si="8"/>
        <v>0</v>
      </c>
      <c r="H178" s="122"/>
      <c r="I178" s="133" t="s">
        <v>1675</v>
      </c>
      <c r="J178" s="133" t="s">
        <v>1690</v>
      </c>
      <c r="K178" s="113"/>
    </row>
    <row r="179" spans="1:11" ht="15" customHeight="1" x14ac:dyDescent="0.25">
      <c r="A179" s="143">
        <v>2102040</v>
      </c>
      <c r="B179" s="120" t="s">
        <v>1825</v>
      </c>
      <c r="C179" s="122" t="s">
        <v>1715</v>
      </c>
      <c r="D179" s="285">
        <v>767</v>
      </c>
      <c r="E179" s="194">
        <f t="shared" si="7"/>
        <v>30.096134981361587</v>
      </c>
      <c r="F179" s="121"/>
      <c r="G179" s="116">
        <f t="shared" si="8"/>
        <v>0</v>
      </c>
      <c r="H179" s="125"/>
      <c r="I179" s="128" t="s">
        <v>1675</v>
      </c>
      <c r="J179" s="128" t="s">
        <v>1690</v>
      </c>
      <c r="K179" s="113"/>
    </row>
    <row r="180" spans="1:11" ht="15" customHeight="1" x14ac:dyDescent="0.25">
      <c r="A180" s="143">
        <v>2106001</v>
      </c>
      <c r="B180" s="120" t="s">
        <v>1826</v>
      </c>
      <c r="C180" s="167"/>
      <c r="D180" s="286">
        <v>204</v>
      </c>
      <c r="E180" s="194">
        <f t="shared" si="7"/>
        <v>8.0047086521483219</v>
      </c>
      <c r="F180" s="121"/>
      <c r="G180" s="116">
        <f>F180*D180*10</f>
        <v>0</v>
      </c>
      <c r="H180" s="122" t="s">
        <v>1680</v>
      </c>
      <c r="I180" s="128"/>
      <c r="J180" s="128" t="s">
        <v>1827</v>
      </c>
      <c r="K180" s="113"/>
    </row>
    <row r="181" spans="1:11" ht="15" customHeight="1" x14ac:dyDescent="0.25">
      <c r="A181" s="143">
        <v>2106500</v>
      </c>
      <c r="B181" s="120" t="s">
        <v>1828</v>
      </c>
      <c r="C181" s="167"/>
      <c r="D181" s="285">
        <v>12</v>
      </c>
      <c r="E181" s="194">
        <f t="shared" si="7"/>
        <v>0.4708652148322543</v>
      </c>
      <c r="F181" s="121"/>
      <c r="G181" s="116">
        <f>F181*D181*25</f>
        <v>0</v>
      </c>
      <c r="H181" s="122"/>
      <c r="I181" s="128"/>
      <c r="J181" s="128" t="s">
        <v>1683</v>
      </c>
      <c r="K181" s="113"/>
    </row>
    <row r="182" spans="1:11" ht="15" customHeight="1" x14ac:dyDescent="0.25">
      <c r="A182" s="143">
        <v>10652</v>
      </c>
      <c r="B182" s="120" t="s">
        <v>1829</v>
      </c>
      <c r="C182" s="167">
        <v>8594052880281</v>
      </c>
      <c r="D182" s="285">
        <v>68.599999999999994</v>
      </c>
      <c r="E182" s="194">
        <f t="shared" si="7"/>
        <v>2.6917794781243867</v>
      </c>
      <c r="F182" s="121"/>
      <c r="G182" s="116">
        <f t="shared" si="8"/>
        <v>0</v>
      </c>
      <c r="H182" s="122"/>
      <c r="I182" s="123" t="s">
        <v>1675</v>
      </c>
      <c r="J182" s="123" t="s">
        <v>1683</v>
      </c>
      <c r="K182" s="113"/>
    </row>
    <row r="183" spans="1:11" ht="15" customHeight="1" x14ac:dyDescent="0.25">
      <c r="A183" s="143">
        <v>2106540</v>
      </c>
      <c r="B183" s="120" t="s">
        <v>1830</v>
      </c>
      <c r="C183" s="167"/>
      <c r="D183" s="285">
        <v>18</v>
      </c>
      <c r="E183" s="194">
        <f t="shared" si="7"/>
        <v>0.70629782224838145</v>
      </c>
      <c r="F183" s="121"/>
      <c r="G183" s="116">
        <f>F183*D183*25</f>
        <v>0</v>
      </c>
      <c r="H183" s="125"/>
      <c r="I183" s="129"/>
      <c r="J183" s="128" t="s">
        <v>1683</v>
      </c>
      <c r="K183" s="113"/>
    </row>
    <row r="184" spans="1:11" ht="15" customHeight="1" x14ac:dyDescent="0.25">
      <c r="A184" s="143">
        <v>2106600</v>
      </c>
      <c r="B184" s="120" t="s">
        <v>1831</v>
      </c>
      <c r="C184" s="167"/>
      <c r="D184" s="285">
        <v>43</v>
      </c>
      <c r="E184" s="194">
        <f t="shared" si="7"/>
        <v>1.6872670198155777</v>
      </c>
      <c r="F184" s="121"/>
      <c r="G184" s="116">
        <f>F184*D184*25</f>
        <v>0</v>
      </c>
      <c r="H184" s="122"/>
      <c r="I184" s="128"/>
      <c r="J184" s="128" t="s">
        <v>1690</v>
      </c>
      <c r="K184" s="113"/>
    </row>
    <row r="185" spans="1:11" ht="15" customHeight="1" x14ac:dyDescent="0.25">
      <c r="A185" s="143">
        <v>2107120</v>
      </c>
      <c r="B185" s="131" t="s">
        <v>1832</v>
      </c>
      <c r="C185" s="168"/>
      <c r="D185" s="195">
        <v>929</v>
      </c>
      <c r="E185" s="194">
        <f t="shared" si="7"/>
        <v>36.45281538159702</v>
      </c>
      <c r="F185" s="121"/>
      <c r="G185" s="116">
        <f t="shared" si="8"/>
        <v>0</v>
      </c>
      <c r="H185" s="122"/>
      <c r="I185" s="128" t="s">
        <v>1675</v>
      </c>
      <c r="J185" s="128" t="s">
        <v>1690</v>
      </c>
      <c r="K185" s="113"/>
    </row>
    <row r="186" spans="1:11" ht="15" customHeight="1" x14ac:dyDescent="0.25">
      <c r="A186" s="143">
        <v>2110190</v>
      </c>
      <c r="B186" s="120" t="s">
        <v>1833</v>
      </c>
      <c r="C186" s="167"/>
      <c r="D186" s="195">
        <v>329</v>
      </c>
      <c r="E186" s="194">
        <f t="shared" si="7"/>
        <v>12.909554639984304</v>
      </c>
      <c r="F186" s="132"/>
      <c r="G186" s="116">
        <f>F186*D186*5</f>
        <v>0</v>
      </c>
      <c r="H186" s="125"/>
      <c r="I186" s="129"/>
      <c r="J186" s="128" t="s">
        <v>1683</v>
      </c>
      <c r="K186" s="113"/>
    </row>
    <row r="187" spans="1:11" ht="15" customHeight="1" x14ac:dyDescent="0.25">
      <c r="A187" s="143">
        <v>11046</v>
      </c>
      <c r="B187" s="120" t="s">
        <v>1834</v>
      </c>
      <c r="C187" s="167">
        <v>8594052882797</v>
      </c>
      <c r="D187" s="195">
        <v>190</v>
      </c>
      <c r="E187" s="194">
        <f t="shared" si="7"/>
        <v>7.4553659015106923</v>
      </c>
      <c r="F187" s="121"/>
      <c r="G187" s="116">
        <f t="shared" si="8"/>
        <v>0</v>
      </c>
      <c r="H187" s="122"/>
      <c r="I187" s="123" t="s">
        <v>1675</v>
      </c>
      <c r="J187" s="123" t="s">
        <v>1683</v>
      </c>
      <c r="K187" s="113"/>
    </row>
    <row r="188" spans="1:11" ht="15" customHeight="1" x14ac:dyDescent="0.25">
      <c r="A188" s="143">
        <v>11060</v>
      </c>
      <c r="B188" s="131" t="s">
        <v>2098</v>
      </c>
      <c r="C188" s="168"/>
      <c r="D188" s="195">
        <v>2080</v>
      </c>
      <c r="E188" s="194">
        <f t="shared" si="7"/>
        <v>81.616637237590737</v>
      </c>
      <c r="F188" s="132"/>
      <c r="G188" s="130">
        <f t="shared" si="8"/>
        <v>0</v>
      </c>
      <c r="H188" s="148"/>
      <c r="I188" s="133" t="s">
        <v>1675</v>
      </c>
      <c r="J188" s="123" t="s">
        <v>1683</v>
      </c>
      <c r="K188" s="113"/>
    </row>
    <row r="189" spans="1:11" ht="15" customHeight="1" x14ac:dyDescent="0.25">
      <c r="A189" s="143">
        <v>2110530</v>
      </c>
      <c r="B189" s="131" t="s">
        <v>1835</v>
      </c>
      <c r="C189" s="168"/>
      <c r="D189" s="195">
        <v>434</v>
      </c>
      <c r="E189" s="194">
        <f t="shared" si="7"/>
        <v>17.02962526976653</v>
      </c>
      <c r="F189" s="132"/>
      <c r="G189" s="130">
        <f t="shared" si="8"/>
        <v>0</v>
      </c>
      <c r="H189" s="148"/>
      <c r="I189" s="128"/>
      <c r="J189" s="128" t="s">
        <v>1683</v>
      </c>
      <c r="K189" s="113"/>
    </row>
    <row r="190" spans="1:11" ht="15" customHeight="1" x14ac:dyDescent="0.25">
      <c r="A190" s="143">
        <v>2110531</v>
      </c>
      <c r="B190" s="120" t="s">
        <v>1836</v>
      </c>
      <c r="C190" s="167"/>
      <c r="D190" s="195">
        <v>335</v>
      </c>
      <c r="E190" s="194">
        <f t="shared" si="7"/>
        <v>13.144987247400431</v>
      </c>
      <c r="F190" s="121"/>
      <c r="G190" s="116">
        <f>F190*D190*5</f>
        <v>0</v>
      </c>
      <c r="H190" s="122"/>
      <c r="I190" s="129"/>
      <c r="J190" s="128" t="s">
        <v>1683</v>
      </c>
      <c r="K190" s="113"/>
    </row>
    <row r="191" spans="1:11" ht="15" customHeight="1" x14ac:dyDescent="0.25">
      <c r="A191" s="143">
        <v>2117501</v>
      </c>
      <c r="B191" s="120" t="s">
        <v>1837</v>
      </c>
      <c r="C191" s="167"/>
      <c r="D191" s="195">
        <v>314</v>
      </c>
      <c r="E191" s="194">
        <f t="shared" si="7"/>
        <v>12.320973121443986</v>
      </c>
      <c r="F191" s="121"/>
      <c r="G191" s="116">
        <f>F191*D191*20</f>
        <v>0</v>
      </c>
      <c r="H191" s="122"/>
      <c r="I191" s="129"/>
      <c r="J191" s="128" t="s">
        <v>1683</v>
      </c>
      <c r="K191" s="113"/>
    </row>
    <row r="192" spans="1:11" ht="15" customHeight="1" x14ac:dyDescent="0.25">
      <c r="A192" s="143">
        <v>2123811</v>
      </c>
      <c r="B192" s="131" t="s">
        <v>1838</v>
      </c>
      <c r="C192" s="168"/>
      <c r="D192" s="195">
        <v>549.9</v>
      </c>
      <c r="E192" s="194">
        <f t="shared" si="7"/>
        <v>21.577398469688053</v>
      </c>
      <c r="F192" s="121"/>
      <c r="G192" s="116">
        <f>F192*D192</f>
        <v>0</v>
      </c>
      <c r="H192" s="122"/>
      <c r="I192" s="127"/>
      <c r="J192" s="128" t="s">
        <v>1839</v>
      </c>
      <c r="K192" s="113"/>
    </row>
    <row r="193" spans="1:11" ht="15" customHeight="1" x14ac:dyDescent="0.25">
      <c r="A193" s="143">
        <v>2123820</v>
      </c>
      <c r="B193" s="120" t="s">
        <v>1840</v>
      </c>
      <c r="C193" s="167"/>
      <c r="D193" s="195">
        <v>229</v>
      </c>
      <c r="E193" s="194">
        <f t="shared" si="7"/>
        <v>8.9856778497155183</v>
      </c>
      <c r="F193" s="121"/>
      <c r="G193" s="116">
        <f>F193*D193*2.5</f>
        <v>0</v>
      </c>
      <c r="H193" s="122"/>
      <c r="I193" s="128" t="s">
        <v>1841</v>
      </c>
      <c r="J193" s="128" t="s">
        <v>1842</v>
      </c>
      <c r="K193" s="113"/>
    </row>
    <row r="194" spans="1:11" ht="15" customHeight="1" x14ac:dyDescent="0.25">
      <c r="A194" s="143">
        <v>2124100</v>
      </c>
      <c r="B194" s="120" t="s">
        <v>1843</v>
      </c>
      <c r="C194" s="167"/>
      <c r="D194" s="195">
        <v>167.4</v>
      </c>
      <c r="E194" s="194">
        <f t="shared" si="7"/>
        <v>6.5685697469099473</v>
      </c>
      <c r="F194" s="121"/>
      <c r="G194" s="116">
        <f t="shared" si="8"/>
        <v>0</v>
      </c>
      <c r="H194" s="122" t="s">
        <v>1715</v>
      </c>
      <c r="I194" s="128" t="s">
        <v>1718</v>
      </c>
      <c r="J194" s="128" t="s">
        <v>1844</v>
      </c>
      <c r="K194" s="113"/>
    </row>
    <row r="195" spans="1:11" ht="15" customHeight="1" x14ac:dyDescent="0.25">
      <c r="A195" s="143">
        <v>2124300</v>
      </c>
      <c r="B195" s="120" t="s">
        <v>1845</v>
      </c>
      <c r="C195" s="167"/>
      <c r="D195" s="195">
        <v>589.79999999999995</v>
      </c>
      <c r="E195" s="194">
        <f t="shared" si="7"/>
        <v>23.143025309005296</v>
      </c>
      <c r="F195" s="121"/>
      <c r="G195" s="116">
        <f t="shared" si="8"/>
        <v>0</v>
      </c>
      <c r="H195" s="122" t="s">
        <v>1715</v>
      </c>
      <c r="I195" s="128" t="s">
        <v>1718</v>
      </c>
      <c r="J195" s="128" t="s">
        <v>1844</v>
      </c>
      <c r="K195" s="113"/>
    </row>
    <row r="196" spans="1:11" ht="15" customHeight="1" x14ac:dyDescent="0.25">
      <c r="A196" s="143">
        <v>2124800</v>
      </c>
      <c r="B196" s="120" t="s">
        <v>1846</v>
      </c>
      <c r="C196" s="167"/>
      <c r="D196" s="195">
        <v>220.5</v>
      </c>
      <c r="E196" s="194">
        <f t="shared" si="7"/>
        <v>8.6521483225426721</v>
      </c>
      <c r="F196" s="121"/>
      <c r="G196" s="116">
        <f t="shared" si="8"/>
        <v>0</v>
      </c>
      <c r="H196" s="122" t="s">
        <v>1715</v>
      </c>
      <c r="I196" s="128" t="s">
        <v>1718</v>
      </c>
      <c r="J196" s="128" t="s">
        <v>1844</v>
      </c>
      <c r="K196" s="113"/>
    </row>
    <row r="197" spans="1:11" ht="15" customHeight="1" x14ac:dyDescent="0.25">
      <c r="A197" s="143">
        <v>2125050</v>
      </c>
      <c r="B197" s="120" t="s">
        <v>1847</v>
      </c>
      <c r="C197" s="167"/>
      <c r="D197" s="195">
        <v>387.7</v>
      </c>
      <c r="E197" s="194">
        <f t="shared" si="7"/>
        <v>15.212870315872081</v>
      </c>
      <c r="F197" s="121"/>
      <c r="G197" s="116">
        <f t="shared" si="8"/>
        <v>0</v>
      </c>
      <c r="H197" s="122" t="s">
        <v>1715</v>
      </c>
      <c r="I197" s="128" t="s">
        <v>1718</v>
      </c>
      <c r="J197" s="128" t="s">
        <v>1844</v>
      </c>
      <c r="K197" s="113"/>
    </row>
    <row r="198" spans="1:11" ht="15" customHeight="1" x14ac:dyDescent="0.25">
      <c r="A198" s="211">
        <v>2140900</v>
      </c>
      <c r="B198" s="212" t="s">
        <v>2019</v>
      </c>
      <c r="C198" s="239">
        <v>8594052884470</v>
      </c>
      <c r="D198" s="224">
        <v>244</v>
      </c>
      <c r="E198" s="213">
        <f t="shared" si="7"/>
        <v>9.5742593682558361</v>
      </c>
      <c r="F198" s="214"/>
      <c r="G198" s="201">
        <f t="shared" si="8"/>
        <v>0</v>
      </c>
      <c r="H198" s="226"/>
      <c r="I198" s="240" t="s">
        <v>1740</v>
      </c>
      <c r="J198" s="227" t="s">
        <v>2033</v>
      </c>
      <c r="K198" s="113"/>
    </row>
    <row r="199" spans="1:11" ht="15" customHeight="1" x14ac:dyDescent="0.25">
      <c r="A199" s="211">
        <v>2140920</v>
      </c>
      <c r="B199" s="212" t="s">
        <v>2020</v>
      </c>
      <c r="C199" s="239">
        <v>8594052884487</v>
      </c>
      <c r="D199" s="224">
        <v>266</v>
      </c>
      <c r="E199" s="213">
        <f t="shared" si="7"/>
        <v>10.43751226211497</v>
      </c>
      <c r="F199" s="214"/>
      <c r="G199" s="201">
        <f t="shared" si="8"/>
        <v>0</v>
      </c>
      <c r="H199" s="226"/>
      <c r="I199" s="240" t="s">
        <v>1740</v>
      </c>
      <c r="J199" s="227" t="s">
        <v>2033</v>
      </c>
      <c r="K199" s="113"/>
    </row>
    <row r="200" spans="1:11" ht="15" customHeight="1" x14ac:dyDescent="0.25">
      <c r="A200" s="211">
        <v>2140960</v>
      </c>
      <c r="B200" s="212" t="s">
        <v>2021</v>
      </c>
      <c r="C200" s="239">
        <v>8594052884494</v>
      </c>
      <c r="D200" s="224">
        <v>244</v>
      </c>
      <c r="E200" s="213">
        <f t="shared" si="7"/>
        <v>9.5742593682558361</v>
      </c>
      <c r="F200" s="214"/>
      <c r="G200" s="201">
        <f t="shared" si="8"/>
        <v>0</v>
      </c>
      <c r="H200" s="226"/>
      <c r="I200" s="240" t="s">
        <v>1740</v>
      </c>
      <c r="J200" s="227" t="s">
        <v>2033</v>
      </c>
      <c r="K200" s="113"/>
    </row>
    <row r="201" spans="1:11" ht="15" customHeight="1" x14ac:dyDescent="0.25">
      <c r="A201" s="143">
        <v>2140320</v>
      </c>
      <c r="B201" s="120" t="s">
        <v>1848</v>
      </c>
      <c r="C201" s="167"/>
      <c r="D201" s="195">
        <v>544.79999999999995</v>
      </c>
      <c r="E201" s="194">
        <f t="shared" si="7"/>
        <v>21.377280753384341</v>
      </c>
      <c r="F201" s="121"/>
      <c r="G201" s="116">
        <f t="shared" si="8"/>
        <v>0</v>
      </c>
      <c r="H201" s="122"/>
      <c r="I201" s="128" t="s">
        <v>1700</v>
      </c>
      <c r="J201" s="128" t="s">
        <v>1683</v>
      </c>
      <c r="K201" s="113"/>
    </row>
    <row r="202" spans="1:11" ht="15" customHeight="1" x14ac:dyDescent="0.25">
      <c r="A202" s="143">
        <v>2140330</v>
      </c>
      <c r="B202" s="120" t="s">
        <v>1849</v>
      </c>
      <c r="C202" s="167"/>
      <c r="D202" s="195">
        <v>767.3</v>
      </c>
      <c r="E202" s="194">
        <f t="shared" si="7"/>
        <v>30.107906611732389</v>
      </c>
      <c r="F202" s="121"/>
      <c r="G202" s="116">
        <f t="shared" si="8"/>
        <v>0</v>
      </c>
      <c r="H202" s="122"/>
      <c r="I202" s="128" t="s">
        <v>1700</v>
      </c>
      <c r="J202" s="128" t="s">
        <v>1683</v>
      </c>
      <c r="K202" s="113"/>
    </row>
    <row r="203" spans="1:11" ht="15" customHeight="1" x14ac:dyDescent="0.25">
      <c r="A203" s="143">
        <v>2140350</v>
      </c>
      <c r="B203" s="131" t="s">
        <v>1850</v>
      </c>
      <c r="C203" s="168"/>
      <c r="D203" s="195">
        <v>544</v>
      </c>
      <c r="E203" s="194">
        <f t="shared" si="7"/>
        <v>21.345889739062194</v>
      </c>
      <c r="F203" s="121"/>
      <c r="G203" s="116">
        <f t="shared" si="8"/>
        <v>0</v>
      </c>
      <c r="H203" s="122"/>
      <c r="I203" s="128"/>
      <c r="J203" s="128" t="s">
        <v>1683</v>
      </c>
      <c r="K203" s="113"/>
    </row>
    <row r="204" spans="1:11" ht="15" customHeight="1" x14ac:dyDescent="0.25">
      <c r="A204" s="117">
        <v>2140370</v>
      </c>
      <c r="B204" s="131" t="s">
        <v>1851</v>
      </c>
      <c r="C204" s="168"/>
      <c r="D204" s="195">
        <v>736</v>
      </c>
      <c r="E204" s="194">
        <f t="shared" si="7"/>
        <v>28.879733176378263</v>
      </c>
      <c r="F204" s="132"/>
      <c r="G204" s="130">
        <f t="shared" si="8"/>
        <v>0</v>
      </c>
      <c r="H204" s="122"/>
      <c r="I204" s="128" t="s">
        <v>1700</v>
      </c>
      <c r="J204" s="128" t="s">
        <v>1683</v>
      </c>
      <c r="K204" s="113"/>
    </row>
    <row r="205" spans="1:11" ht="15" customHeight="1" x14ac:dyDescent="0.25">
      <c r="A205" s="117">
        <v>2145220</v>
      </c>
      <c r="B205" s="120" t="s">
        <v>1852</v>
      </c>
      <c r="C205" s="167"/>
      <c r="D205" s="195">
        <v>46.7</v>
      </c>
      <c r="E205" s="194">
        <f t="shared" si="7"/>
        <v>1.832450461055523</v>
      </c>
      <c r="F205" s="121"/>
      <c r="G205" s="116">
        <f>F205*D205*25</f>
        <v>0</v>
      </c>
      <c r="H205" s="122"/>
      <c r="I205" s="127"/>
      <c r="J205" s="128" t="s">
        <v>1683</v>
      </c>
      <c r="K205" s="113"/>
    </row>
    <row r="206" spans="1:11" ht="15" customHeight="1" x14ac:dyDescent="0.25">
      <c r="A206" s="117">
        <v>14521</v>
      </c>
      <c r="B206" s="120" t="s">
        <v>1853</v>
      </c>
      <c r="C206" s="167">
        <v>8594052883695</v>
      </c>
      <c r="D206" s="195">
        <v>891.8</v>
      </c>
      <c r="E206" s="194">
        <f t="shared" ref="E206" si="9">PRODUCT(D206,1/$E$3)</f>
        <v>34.993133215617028</v>
      </c>
      <c r="F206" s="121"/>
      <c r="G206" s="116">
        <f t="shared" ref="G206" si="10">F206*D206</f>
        <v>0</v>
      </c>
      <c r="H206" s="122"/>
      <c r="I206" s="128" t="s">
        <v>1675</v>
      </c>
      <c r="J206" s="128" t="s">
        <v>1683</v>
      </c>
      <c r="K206" s="113"/>
    </row>
    <row r="207" spans="1:11" ht="15" customHeight="1" x14ac:dyDescent="0.25">
      <c r="A207" s="143">
        <v>2173080</v>
      </c>
      <c r="B207" s="216" t="s">
        <v>1878</v>
      </c>
      <c r="C207" s="167">
        <v>8594052884272</v>
      </c>
      <c r="D207" s="195">
        <v>687.2</v>
      </c>
      <c r="E207" s="194">
        <f t="shared" si="7"/>
        <v>26.964881302727097</v>
      </c>
      <c r="F207" s="121"/>
      <c r="G207" s="130">
        <f t="shared" si="8"/>
        <v>0</v>
      </c>
      <c r="H207" s="122"/>
      <c r="I207" s="128" t="s">
        <v>1700</v>
      </c>
      <c r="J207" s="128" t="s">
        <v>2000</v>
      </c>
      <c r="K207" s="113"/>
    </row>
    <row r="208" spans="1:11" ht="15" customHeight="1" x14ac:dyDescent="0.25">
      <c r="A208" s="143">
        <v>4001000</v>
      </c>
      <c r="B208" s="216" t="s">
        <v>2002</v>
      </c>
      <c r="C208" s="167">
        <v>4019114081559</v>
      </c>
      <c r="D208" s="195">
        <v>33.200000000000003</v>
      </c>
      <c r="E208" s="194">
        <f t="shared" si="7"/>
        <v>1.3027270943692368</v>
      </c>
      <c r="F208" s="121"/>
      <c r="G208" s="116">
        <f>F208*D208*50</f>
        <v>0</v>
      </c>
      <c r="H208" s="122" t="s">
        <v>2230</v>
      </c>
      <c r="I208" s="128"/>
      <c r="J208" s="128" t="s">
        <v>1683</v>
      </c>
      <c r="K208" s="113"/>
    </row>
    <row r="209" spans="1:258" ht="15" customHeight="1" x14ac:dyDescent="0.25">
      <c r="A209" s="143">
        <v>4001020</v>
      </c>
      <c r="B209" s="216" t="s">
        <v>2001</v>
      </c>
      <c r="C209" s="167">
        <v>4019114081566</v>
      </c>
      <c r="D209" s="195">
        <v>31.8</v>
      </c>
      <c r="E209" s="194">
        <f t="shared" si="7"/>
        <v>1.2477928193054739</v>
      </c>
      <c r="F209" s="121"/>
      <c r="G209" s="116">
        <f>F209*D209*25</f>
        <v>0</v>
      </c>
      <c r="H209" s="122" t="s">
        <v>2230</v>
      </c>
      <c r="I209" s="128"/>
      <c r="J209" s="128" t="s">
        <v>1683</v>
      </c>
      <c r="K209" s="113"/>
    </row>
    <row r="210" spans="1:258" ht="15" customHeight="1" x14ac:dyDescent="0.25">
      <c r="A210" s="143">
        <v>4001040</v>
      </c>
      <c r="B210" s="216" t="s">
        <v>2003</v>
      </c>
      <c r="C210" s="167">
        <v>4019114081573</v>
      </c>
      <c r="D210" s="195">
        <v>36.700000000000003</v>
      </c>
      <c r="E210" s="194">
        <f t="shared" si="7"/>
        <v>1.4400627820286445</v>
      </c>
      <c r="F210" s="121"/>
      <c r="G210" s="116">
        <f>F210*D210*25</f>
        <v>0</v>
      </c>
      <c r="H210" s="122" t="s">
        <v>2230</v>
      </c>
      <c r="I210" s="128"/>
      <c r="J210" s="128" t="s">
        <v>1683</v>
      </c>
      <c r="K210" s="113"/>
    </row>
    <row r="211" spans="1:258" ht="15" customHeight="1" x14ac:dyDescent="0.25">
      <c r="A211" s="143">
        <v>4001520</v>
      </c>
      <c r="B211" s="216" t="s">
        <v>2004</v>
      </c>
      <c r="C211" s="167">
        <v>4019114081597</v>
      </c>
      <c r="D211" s="195">
        <v>62.2</v>
      </c>
      <c r="E211" s="194">
        <f t="shared" si="7"/>
        <v>2.4406513635471847</v>
      </c>
      <c r="F211" s="121"/>
      <c r="G211" s="116">
        <f>F211*D211*50</f>
        <v>0</v>
      </c>
      <c r="H211" s="122" t="s">
        <v>2230</v>
      </c>
      <c r="I211" s="128"/>
      <c r="J211" s="128" t="s">
        <v>1683</v>
      </c>
      <c r="K211" s="113"/>
    </row>
    <row r="212" spans="1:258" ht="15" customHeight="1" x14ac:dyDescent="0.25">
      <c r="A212" s="143">
        <v>2173100</v>
      </c>
      <c r="B212" s="216" t="s">
        <v>1879</v>
      </c>
      <c r="C212" s="167">
        <v>8594052884289</v>
      </c>
      <c r="D212" s="195">
        <v>687.2</v>
      </c>
      <c r="E212" s="194">
        <f t="shared" si="7"/>
        <v>26.964881302727097</v>
      </c>
      <c r="F212" s="121"/>
      <c r="G212" s="130">
        <f t="shared" si="8"/>
        <v>0</v>
      </c>
      <c r="H212" s="122"/>
      <c r="I212" s="128" t="s">
        <v>1700</v>
      </c>
      <c r="J212" s="128" t="s">
        <v>2000</v>
      </c>
      <c r="K212" s="113"/>
    </row>
    <row r="213" spans="1:258" ht="15" customHeight="1" x14ac:dyDescent="0.25">
      <c r="A213" s="117">
        <v>3786</v>
      </c>
      <c r="B213" s="120" t="s">
        <v>1854</v>
      </c>
      <c r="C213" s="167">
        <v>4024967228204</v>
      </c>
      <c r="D213" s="195">
        <v>109.2</v>
      </c>
      <c r="E213" s="200">
        <f t="shared" si="7"/>
        <v>4.2848734549735141</v>
      </c>
      <c r="F213" s="121"/>
      <c r="G213" s="116">
        <f t="shared" si="8"/>
        <v>0</v>
      </c>
      <c r="H213" s="122"/>
      <c r="I213" s="128" t="s">
        <v>1855</v>
      </c>
      <c r="J213" s="128" t="s">
        <v>1866</v>
      </c>
      <c r="K213" s="113"/>
    </row>
    <row r="214" spans="1:258" ht="15" customHeight="1" x14ac:dyDescent="0.25">
      <c r="A214" s="117">
        <v>3822</v>
      </c>
      <c r="B214" s="120" t="s">
        <v>1856</v>
      </c>
      <c r="C214" s="167">
        <v>4024967228402</v>
      </c>
      <c r="D214" s="195">
        <v>127.3</v>
      </c>
      <c r="E214" s="200">
        <f t="shared" si="7"/>
        <v>4.995095154012164</v>
      </c>
      <c r="F214" s="121"/>
      <c r="G214" s="116">
        <f t="shared" si="8"/>
        <v>0</v>
      </c>
      <c r="H214" s="122"/>
      <c r="I214" s="128" t="s">
        <v>1855</v>
      </c>
      <c r="J214" s="128" t="s">
        <v>1866</v>
      </c>
      <c r="K214" s="113"/>
    </row>
    <row r="215" spans="1:258" ht="15" customHeight="1" x14ac:dyDescent="0.25">
      <c r="A215" s="117">
        <v>3824</v>
      </c>
      <c r="B215" s="120" t="s">
        <v>1857</v>
      </c>
      <c r="C215" s="167">
        <v>8022138013099</v>
      </c>
      <c r="D215" s="195">
        <v>109.2</v>
      </c>
      <c r="E215" s="200">
        <f t="shared" si="7"/>
        <v>4.2848734549735141</v>
      </c>
      <c r="F215" s="121"/>
      <c r="G215" s="116">
        <f t="shared" si="8"/>
        <v>0</v>
      </c>
      <c r="H215" s="122"/>
      <c r="I215" s="128" t="s">
        <v>1855</v>
      </c>
      <c r="J215" s="128" t="s">
        <v>1866</v>
      </c>
      <c r="K215" s="113"/>
    </row>
    <row r="216" spans="1:258" ht="15" customHeight="1" x14ac:dyDescent="0.25">
      <c r="A216" s="117">
        <v>3870</v>
      </c>
      <c r="B216" s="120" t="s">
        <v>1858</v>
      </c>
      <c r="C216" s="167">
        <v>4024967228853</v>
      </c>
      <c r="D216" s="195">
        <v>109.2</v>
      </c>
      <c r="E216" s="200">
        <f t="shared" ref="E216" si="11">PRODUCT(D216,1/$E$3)</f>
        <v>4.2848734549735141</v>
      </c>
      <c r="F216" s="121"/>
      <c r="G216" s="116">
        <f t="shared" si="8"/>
        <v>0</v>
      </c>
      <c r="H216" s="122"/>
      <c r="I216" s="128" t="s">
        <v>1855</v>
      </c>
      <c r="J216" s="128" t="s">
        <v>1866</v>
      </c>
      <c r="K216" s="113"/>
    </row>
    <row r="217" spans="1:258" ht="15" customHeight="1" thickBot="1" x14ac:dyDescent="0.3">
      <c r="A217" s="176"/>
      <c r="B217" s="193" t="s">
        <v>1859</v>
      </c>
      <c r="C217" s="193"/>
      <c r="D217" s="177"/>
      <c r="E217" s="178"/>
      <c r="F217" s="179"/>
      <c r="G217" s="180">
        <f>SUM(G6:G216)</f>
        <v>0</v>
      </c>
      <c r="H217" s="181"/>
      <c r="I217" s="182"/>
      <c r="J217" s="183"/>
      <c r="K217" s="113"/>
    </row>
    <row r="218" spans="1:258" ht="15" customHeight="1" thickTop="1" x14ac:dyDescent="0.25">
      <c r="A218" s="174"/>
      <c r="B218" s="174"/>
      <c r="C218" s="174"/>
      <c r="D218" s="174"/>
      <c r="E218" s="174"/>
      <c r="F218" s="174"/>
      <c r="G218" s="13"/>
      <c r="H218" s="174"/>
      <c r="I218" s="174"/>
      <c r="J218" s="174"/>
      <c r="K218" s="175"/>
      <c r="L218" s="171"/>
      <c r="M218" s="171"/>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c r="AM218" s="171"/>
      <c r="AN218" s="171"/>
      <c r="AO218" s="171"/>
      <c r="AP218" s="171"/>
      <c r="AQ218" s="171"/>
      <c r="AR218" s="171"/>
      <c r="AS218" s="171"/>
      <c r="AT218" s="171"/>
      <c r="AU218" s="171"/>
      <c r="AV218" s="171"/>
      <c r="AW218" s="171"/>
      <c r="AX218" s="171"/>
      <c r="AY218" s="171"/>
      <c r="AZ218" s="171"/>
      <c r="BA218" s="171"/>
      <c r="BB218" s="171"/>
      <c r="BC218" s="171"/>
      <c r="BD218" s="171"/>
      <c r="BE218" s="171"/>
      <c r="BF218" s="171"/>
      <c r="BG218" s="171"/>
      <c r="BH218" s="171"/>
      <c r="BI218" s="171"/>
      <c r="BJ218" s="171"/>
      <c r="BK218" s="171"/>
      <c r="BL218" s="171"/>
      <c r="BM218" s="171"/>
      <c r="BN218" s="171"/>
      <c r="BO218" s="171"/>
      <c r="BP218" s="171"/>
      <c r="BQ218" s="171"/>
      <c r="BR218" s="171"/>
      <c r="BS218" s="171"/>
      <c r="BT218" s="171"/>
      <c r="BU218" s="171"/>
      <c r="BV218" s="171"/>
      <c r="BW218" s="171"/>
      <c r="BX218" s="171"/>
      <c r="BY218" s="171"/>
      <c r="BZ218" s="171"/>
      <c r="CA218" s="171"/>
      <c r="CB218" s="171"/>
      <c r="CC218" s="171"/>
      <c r="CD218" s="171"/>
      <c r="CE218" s="171"/>
      <c r="CF218" s="171"/>
      <c r="CG218" s="171"/>
      <c r="CH218" s="171"/>
      <c r="CI218" s="171"/>
      <c r="CJ218" s="171"/>
      <c r="CK218" s="171"/>
      <c r="CL218" s="171"/>
      <c r="CM218" s="171"/>
      <c r="CN218" s="171"/>
      <c r="CO218" s="171"/>
      <c r="CP218" s="171"/>
      <c r="CQ218" s="171"/>
      <c r="CR218" s="171"/>
      <c r="CS218" s="171"/>
      <c r="CT218" s="171"/>
      <c r="CU218" s="171"/>
      <c r="CV218" s="171"/>
      <c r="CW218" s="171"/>
      <c r="CX218" s="171"/>
      <c r="CY218" s="171"/>
      <c r="CZ218" s="171"/>
      <c r="DA218" s="171"/>
      <c r="DB218" s="171"/>
      <c r="DC218" s="171"/>
      <c r="DD218" s="171"/>
      <c r="DE218" s="171"/>
      <c r="DF218" s="171"/>
      <c r="DG218" s="171"/>
      <c r="DH218" s="171"/>
      <c r="DI218" s="171"/>
      <c r="DJ218" s="171"/>
      <c r="DK218" s="171"/>
      <c r="DL218" s="171"/>
      <c r="DM218" s="171"/>
      <c r="DN218" s="171"/>
      <c r="DO218" s="171"/>
      <c r="DP218" s="171"/>
      <c r="DQ218" s="171"/>
      <c r="DR218" s="171"/>
      <c r="DS218" s="171"/>
      <c r="DT218" s="171"/>
      <c r="DU218" s="171"/>
      <c r="DV218" s="171"/>
      <c r="DW218" s="171"/>
      <c r="DX218" s="171"/>
      <c r="DY218" s="171"/>
      <c r="DZ218" s="171"/>
      <c r="EA218" s="171"/>
      <c r="EB218" s="171"/>
      <c r="EC218" s="171"/>
      <c r="ED218" s="171"/>
      <c r="EE218" s="171"/>
      <c r="EF218" s="171"/>
      <c r="EG218" s="171"/>
      <c r="EH218" s="171"/>
      <c r="EI218" s="171"/>
      <c r="EJ218" s="171"/>
      <c r="EK218" s="171"/>
      <c r="EL218" s="171"/>
      <c r="EM218" s="171"/>
      <c r="EN218" s="171"/>
      <c r="EO218" s="171"/>
      <c r="EP218" s="171"/>
      <c r="EQ218" s="171"/>
      <c r="ER218" s="171"/>
      <c r="ES218" s="171"/>
      <c r="ET218" s="171"/>
      <c r="EU218" s="171"/>
      <c r="EV218" s="171"/>
      <c r="EW218" s="171"/>
      <c r="EX218" s="171"/>
      <c r="EY218" s="171"/>
      <c r="EZ218" s="171"/>
      <c r="FA218" s="171"/>
      <c r="FB218" s="171"/>
      <c r="FC218" s="171"/>
      <c r="FD218" s="171"/>
      <c r="FE218" s="171"/>
      <c r="FF218" s="171"/>
      <c r="FG218" s="171"/>
      <c r="FH218" s="171"/>
      <c r="FI218" s="171"/>
      <c r="FJ218" s="171"/>
      <c r="FK218" s="171"/>
      <c r="FL218" s="171"/>
      <c r="FM218" s="171"/>
      <c r="FN218" s="171"/>
      <c r="FO218" s="171"/>
      <c r="FP218" s="171"/>
      <c r="FQ218" s="171"/>
      <c r="FR218" s="171"/>
      <c r="FS218" s="171"/>
      <c r="FT218" s="171"/>
      <c r="FU218" s="171"/>
      <c r="FV218" s="171"/>
      <c r="FW218" s="171"/>
      <c r="FX218" s="171"/>
      <c r="FY218" s="171"/>
      <c r="FZ218" s="171"/>
      <c r="GA218" s="171"/>
      <c r="GB218" s="171"/>
      <c r="GC218" s="171"/>
      <c r="GD218" s="171"/>
      <c r="GE218" s="171"/>
      <c r="GF218" s="171"/>
      <c r="GG218" s="171"/>
      <c r="GH218" s="171"/>
      <c r="GI218" s="171"/>
      <c r="GJ218" s="171"/>
      <c r="GK218" s="171"/>
      <c r="GL218" s="171"/>
      <c r="GM218" s="171"/>
      <c r="GN218" s="171"/>
      <c r="GO218" s="171"/>
      <c r="GP218" s="171"/>
      <c r="GQ218" s="171"/>
      <c r="GR218" s="171"/>
      <c r="GS218" s="171"/>
      <c r="GT218" s="171"/>
      <c r="GU218" s="171"/>
      <c r="GV218" s="171"/>
      <c r="GW218" s="171"/>
      <c r="GX218" s="171"/>
      <c r="GY218" s="171"/>
      <c r="GZ218" s="171"/>
      <c r="HA218" s="171"/>
      <c r="HB218" s="171"/>
      <c r="HC218" s="171"/>
      <c r="HD218" s="171"/>
      <c r="HE218" s="171"/>
      <c r="HF218" s="171"/>
      <c r="HG218" s="171"/>
      <c r="HH218" s="171"/>
      <c r="HI218" s="171"/>
      <c r="HJ218" s="171"/>
      <c r="HK218" s="171"/>
      <c r="HL218" s="171"/>
      <c r="HM218" s="171"/>
      <c r="HN218" s="171"/>
      <c r="HO218" s="171"/>
      <c r="HP218" s="171"/>
      <c r="HQ218" s="171"/>
      <c r="HR218" s="171"/>
      <c r="HS218" s="171"/>
      <c r="HT218" s="171"/>
      <c r="HU218" s="171"/>
      <c r="HV218" s="171"/>
      <c r="HW218" s="171"/>
      <c r="HX218" s="171"/>
      <c r="HY218" s="171"/>
      <c r="HZ218" s="171"/>
      <c r="IA218" s="171"/>
      <c r="IB218" s="171"/>
      <c r="IC218" s="171"/>
      <c r="ID218" s="171"/>
      <c r="IE218" s="171"/>
      <c r="IF218" s="171"/>
      <c r="IG218" s="171"/>
      <c r="IH218" s="171"/>
      <c r="II218" s="171"/>
      <c r="IJ218" s="171"/>
      <c r="IK218" s="171"/>
      <c r="IL218" s="171"/>
      <c r="IM218" s="171"/>
      <c r="IN218" s="171"/>
      <c r="IO218" s="171"/>
      <c r="IP218" s="171"/>
      <c r="IQ218" s="171"/>
      <c r="IR218" s="171"/>
      <c r="IS218" s="171"/>
      <c r="IT218" s="171"/>
      <c r="IU218" s="171"/>
      <c r="IV218" s="171"/>
      <c r="IW218" s="171"/>
      <c r="IX218" s="171"/>
    </row>
    <row r="219" spans="1:258" ht="15" customHeight="1" x14ac:dyDescent="0.25">
      <c r="A219" s="186"/>
      <c r="B219" s="187"/>
      <c r="C219" s="187"/>
      <c r="D219" s="88"/>
      <c r="E219" s="188"/>
      <c r="F219" s="112"/>
      <c r="G219" s="189"/>
      <c r="H219" s="190"/>
      <c r="I219" s="191"/>
      <c r="J219" s="192"/>
      <c r="K219" s="184"/>
      <c r="L219" s="185"/>
      <c r="M219" s="185"/>
      <c r="N219" s="185"/>
      <c r="O219" s="185"/>
      <c r="P219" s="185"/>
      <c r="Q219" s="185"/>
      <c r="R219" s="185"/>
      <c r="S219" s="185"/>
      <c r="T219" s="185"/>
      <c r="U219" s="185"/>
      <c r="V219" s="185"/>
      <c r="W219" s="185"/>
      <c r="X219" s="185"/>
      <c r="Y219" s="185"/>
      <c r="Z219" s="185"/>
      <c r="AA219" s="185"/>
      <c r="AB219" s="185"/>
      <c r="AC219" s="185"/>
      <c r="AD219" s="185"/>
      <c r="AE219" s="185"/>
      <c r="AF219" s="185"/>
      <c r="AG219" s="185"/>
      <c r="AH219" s="185"/>
      <c r="AI219" s="185"/>
      <c r="AJ219" s="185"/>
      <c r="AK219" s="185"/>
      <c r="AL219" s="185"/>
      <c r="AM219" s="185"/>
      <c r="AN219" s="185"/>
      <c r="AO219" s="185"/>
      <c r="AP219" s="185"/>
      <c r="AQ219" s="185"/>
      <c r="AR219" s="185"/>
      <c r="AS219" s="185"/>
      <c r="AT219" s="185"/>
      <c r="AU219" s="185"/>
      <c r="AV219" s="185"/>
      <c r="AW219" s="185"/>
      <c r="AX219" s="185"/>
      <c r="AY219" s="185"/>
      <c r="AZ219" s="185"/>
      <c r="BA219" s="185"/>
      <c r="BB219" s="185"/>
      <c r="BC219" s="185"/>
      <c r="BD219" s="185"/>
      <c r="BE219" s="185"/>
      <c r="BF219" s="185"/>
      <c r="BG219" s="185"/>
      <c r="BH219" s="185"/>
      <c r="BI219" s="185"/>
      <c r="BJ219" s="185"/>
      <c r="BK219" s="185"/>
      <c r="BL219" s="185"/>
      <c r="BM219" s="185"/>
      <c r="BN219" s="185"/>
      <c r="BO219" s="185"/>
      <c r="BP219" s="185"/>
      <c r="BQ219" s="185"/>
      <c r="BR219" s="185"/>
      <c r="BS219" s="185"/>
      <c r="BT219" s="185"/>
      <c r="BU219" s="185"/>
      <c r="BV219" s="185"/>
      <c r="BW219" s="185"/>
      <c r="BX219" s="185"/>
      <c r="BY219" s="185"/>
      <c r="BZ219" s="185"/>
      <c r="CA219" s="185"/>
      <c r="CB219" s="185"/>
      <c r="CC219" s="185"/>
      <c r="CD219" s="185"/>
      <c r="CE219" s="185"/>
      <c r="CF219" s="185"/>
      <c r="CG219" s="185"/>
      <c r="CH219" s="185"/>
      <c r="CI219" s="185"/>
      <c r="CJ219" s="185"/>
      <c r="CK219" s="185"/>
      <c r="CL219" s="185"/>
      <c r="CM219" s="185"/>
      <c r="CN219" s="185"/>
      <c r="CO219" s="185"/>
      <c r="CP219" s="185"/>
      <c r="CQ219" s="185"/>
      <c r="CR219" s="185"/>
      <c r="CS219" s="185"/>
      <c r="CT219" s="185"/>
      <c r="CU219" s="185"/>
      <c r="CV219" s="185"/>
      <c r="CW219" s="185"/>
      <c r="CX219" s="185"/>
      <c r="CY219" s="185"/>
      <c r="CZ219" s="185"/>
      <c r="DA219" s="185"/>
      <c r="DB219" s="185"/>
      <c r="DC219" s="185"/>
      <c r="DD219" s="185"/>
      <c r="DE219" s="185"/>
      <c r="DF219" s="185"/>
      <c r="DG219" s="185"/>
      <c r="DH219" s="185"/>
      <c r="DI219" s="185"/>
      <c r="DJ219" s="185"/>
      <c r="DK219" s="185"/>
      <c r="DL219" s="185"/>
      <c r="DM219" s="185"/>
      <c r="DN219" s="185"/>
      <c r="DO219" s="185"/>
      <c r="DP219" s="185"/>
      <c r="DQ219" s="185"/>
      <c r="DR219" s="185"/>
      <c r="DS219" s="185"/>
      <c r="DT219" s="185"/>
      <c r="DU219" s="185"/>
      <c r="DV219" s="185"/>
      <c r="DW219" s="185"/>
      <c r="DX219" s="185"/>
      <c r="DY219" s="185"/>
      <c r="DZ219" s="185"/>
      <c r="EA219" s="185"/>
      <c r="EB219" s="185"/>
      <c r="EC219" s="185"/>
      <c r="ED219" s="185"/>
      <c r="EE219" s="185"/>
      <c r="EF219" s="185"/>
      <c r="EG219" s="185"/>
      <c r="EH219" s="185"/>
      <c r="EI219" s="185"/>
      <c r="EJ219" s="185"/>
      <c r="EK219" s="185"/>
      <c r="EL219" s="185"/>
      <c r="EM219" s="185"/>
      <c r="EN219" s="185"/>
      <c r="EO219" s="185"/>
      <c r="EP219" s="185"/>
      <c r="EQ219" s="185"/>
      <c r="ER219" s="185"/>
      <c r="ES219" s="185"/>
      <c r="ET219" s="185"/>
      <c r="EU219" s="185"/>
      <c r="EV219" s="185"/>
      <c r="EW219" s="185"/>
      <c r="EX219" s="185"/>
      <c r="EY219" s="185"/>
      <c r="EZ219" s="185"/>
      <c r="FA219" s="185"/>
      <c r="FB219" s="185"/>
      <c r="FC219" s="185"/>
      <c r="FD219" s="185"/>
      <c r="FE219" s="185"/>
      <c r="FF219" s="185"/>
      <c r="FG219" s="185"/>
      <c r="FH219" s="185"/>
      <c r="FI219" s="185"/>
      <c r="FJ219" s="185"/>
      <c r="FK219" s="185"/>
      <c r="FL219" s="185"/>
      <c r="FM219" s="185"/>
      <c r="FN219" s="185"/>
      <c r="FO219" s="185"/>
      <c r="FP219" s="185"/>
      <c r="FQ219" s="185"/>
      <c r="FR219" s="185"/>
      <c r="FS219" s="185"/>
      <c r="FT219" s="185"/>
      <c r="FU219" s="185"/>
      <c r="FV219" s="185"/>
      <c r="FW219" s="185"/>
      <c r="FX219" s="185"/>
      <c r="FY219" s="185"/>
      <c r="FZ219" s="185"/>
      <c r="GA219" s="185"/>
      <c r="GB219" s="185"/>
      <c r="GC219" s="185"/>
      <c r="GD219" s="185"/>
      <c r="GE219" s="185"/>
      <c r="GF219" s="185"/>
      <c r="GG219" s="185"/>
      <c r="GH219" s="185"/>
      <c r="GI219" s="185"/>
      <c r="GJ219" s="185"/>
      <c r="GK219" s="185"/>
      <c r="GL219" s="185"/>
      <c r="GM219" s="185"/>
      <c r="GN219" s="185"/>
      <c r="GO219" s="185"/>
      <c r="GP219" s="185"/>
      <c r="GQ219" s="185"/>
      <c r="GR219" s="185"/>
      <c r="GS219" s="185"/>
      <c r="GT219" s="185"/>
      <c r="GU219" s="185"/>
      <c r="GV219" s="185"/>
      <c r="GW219" s="185"/>
      <c r="GX219" s="185"/>
      <c r="GY219" s="185"/>
      <c r="GZ219" s="185"/>
      <c r="HA219" s="185"/>
      <c r="HB219" s="185"/>
      <c r="HC219" s="185"/>
      <c r="HD219" s="185"/>
      <c r="HE219" s="185"/>
      <c r="HF219" s="185"/>
      <c r="HG219" s="185"/>
      <c r="HH219" s="185"/>
      <c r="HI219" s="185"/>
      <c r="HJ219" s="185"/>
      <c r="HK219" s="185"/>
      <c r="HL219" s="185"/>
      <c r="HM219" s="185"/>
      <c r="HN219" s="185"/>
      <c r="HO219" s="185"/>
      <c r="HP219" s="185"/>
      <c r="HQ219" s="185"/>
      <c r="HR219" s="185"/>
      <c r="HS219" s="185"/>
      <c r="HT219" s="185"/>
      <c r="HU219" s="185"/>
      <c r="HV219" s="185"/>
      <c r="HW219" s="185"/>
      <c r="HX219" s="185"/>
      <c r="HY219" s="185"/>
      <c r="HZ219" s="185"/>
      <c r="IA219" s="185"/>
      <c r="IB219" s="185"/>
      <c r="IC219" s="185"/>
      <c r="ID219" s="185"/>
      <c r="IE219" s="185"/>
      <c r="IF219" s="185"/>
      <c r="IG219" s="185"/>
      <c r="IH219" s="185"/>
      <c r="II219" s="185"/>
      <c r="IJ219" s="185"/>
      <c r="IK219" s="185"/>
      <c r="IL219" s="185"/>
      <c r="IM219" s="185"/>
      <c r="IN219" s="185"/>
      <c r="IO219" s="185"/>
      <c r="IP219" s="185"/>
      <c r="IQ219" s="185"/>
      <c r="IR219" s="185"/>
      <c r="IS219" s="185"/>
      <c r="IT219" s="185"/>
      <c r="IU219" s="185"/>
      <c r="IV219" s="185"/>
      <c r="IW219" s="185"/>
      <c r="IX219" s="185"/>
    </row>
    <row r="220" spans="1:258" ht="60" customHeight="1" x14ac:dyDescent="0.25">
      <c r="A220" s="274" t="s">
        <v>2218</v>
      </c>
      <c r="B220" s="274"/>
      <c r="C220" s="274"/>
      <c r="D220" s="274"/>
      <c r="E220" s="274"/>
      <c r="F220" s="274"/>
      <c r="G220" s="151"/>
      <c r="H220" s="151"/>
      <c r="I220" s="151"/>
      <c r="J220" s="152"/>
      <c r="K220" s="172"/>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c r="CS220" s="173"/>
      <c r="CT220" s="173"/>
      <c r="CU220" s="173"/>
      <c r="CV220" s="173"/>
      <c r="CW220" s="173"/>
      <c r="CX220" s="173"/>
      <c r="CY220" s="173"/>
      <c r="CZ220" s="173"/>
      <c r="DA220" s="173"/>
      <c r="DB220" s="173"/>
      <c r="DC220" s="173"/>
      <c r="DD220" s="173"/>
      <c r="DE220" s="173"/>
      <c r="DF220" s="173"/>
      <c r="DG220" s="173"/>
      <c r="DH220" s="173"/>
      <c r="DI220" s="173"/>
      <c r="DJ220" s="173"/>
      <c r="DK220" s="173"/>
      <c r="DL220" s="173"/>
      <c r="DM220" s="173"/>
      <c r="DN220" s="173"/>
      <c r="DO220" s="173"/>
      <c r="DP220" s="173"/>
      <c r="DQ220" s="173"/>
      <c r="DR220" s="173"/>
      <c r="DS220" s="173"/>
      <c r="DT220" s="173"/>
      <c r="DU220" s="173"/>
      <c r="DV220" s="173"/>
      <c r="DW220" s="173"/>
      <c r="DX220" s="173"/>
      <c r="DY220" s="173"/>
      <c r="DZ220" s="173"/>
      <c r="EA220" s="173"/>
      <c r="EB220" s="173"/>
      <c r="EC220" s="173"/>
      <c r="ED220" s="173"/>
      <c r="EE220" s="173"/>
      <c r="EF220" s="173"/>
      <c r="EG220" s="173"/>
      <c r="EH220" s="173"/>
      <c r="EI220" s="173"/>
      <c r="EJ220" s="173"/>
      <c r="EK220" s="173"/>
      <c r="EL220" s="173"/>
      <c r="EM220" s="173"/>
      <c r="EN220" s="173"/>
      <c r="EO220" s="173"/>
      <c r="EP220" s="173"/>
      <c r="EQ220" s="173"/>
      <c r="ER220" s="173"/>
      <c r="ES220" s="173"/>
      <c r="ET220" s="173"/>
      <c r="EU220" s="173"/>
      <c r="EV220" s="173"/>
      <c r="EW220" s="173"/>
      <c r="EX220" s="173"/>
      <c r="EY220" s="173"/>
      <c r="EZ220" s="173"/>
      <c r="FA220" s="173"/>
      <c r="FB220" s="173"/>
      <c r="FC220" s="173"/>
      <c r="FD220" s="173"/>
      <c r="FE220" s="173"/>
      <c r="FF220" s="173"/>
      <c r="FG220" s="173"/>
      <c r="FH220" s="173"/>
      <c r="FI220" s="173"/>
      <c r="FJ220" s="173"/>
      <c r="FK220" s="173"/>
      <c r="FL220" s="173"/>
      <c r="FM220" s="173"/>
      <c r="FN220" s="173"/>
      <c r="FO220" s="173"/>
      <c r="FP220" s="173"/>
      <c r="FQ220" s="173"/>
      <c r="FR220" s="173"/>
      <c r="FS220" s="173"/>
      <c r="FT220" s="173"/>
      <c r="FU220" s="173"/>
      <c r="FV220" s="173"/>
      <c r="FW220" s="173"/>
      <c r="FX220" s="173"/>
      <c r="FY220" s="173"/>
      <c r="FZ220" s="173"/>
      <c r="GA220" s="173"/>
      <c r="GB220" s="173"/>
      <c r="GC220" s="173"/>
      <c r="GD220" s="173"/>
      <c r="GE220" s="173"/>
      <c r="GF220" s="173"/>
      <c r="GG220" s="173"/>
      <c r="GH220" s="173"/>
      <c r="GI220" s="173"/>
      <c r="GJ220" s="173"/>
      <c r="GK220" s="173"/>
      <c r="GL220" s="173"/>
      <c r="GM220" s="173"/>
      <c r="GN220" s="173"/>
      <c r="GO220" s="173"/>
      <c r="GP220" s="173"/>
      <c r="GQ220" s="173"/>
      <c r="GR220" s="173"/>
      <c r="GS220" s="173"/>
      <c r="GT220" s="173"/>
      <c r="GU220" s="173"/>
      <c r="GV220" s="173"/>
      <c r="GW220" s="173"/>
      <c r="GX220" s="173"/>
      <c r="GY220" s="173"/>
      <c r="GZ220" s="173"/>
      <c r="HA220" s="173"/>
      <c r="HB220" s="173"/>
      <c r="HC220" s="173"/>
      <c r="HD220" s="173"/>
      <c r="HE220" s="173"/>
      <c r="HF220" s="173"/>
      <c r="HG220" s="173"/>
      <c r="HH220" s="173"/>
      <c r="HI220" s="173"/>
      <c r="HJ220" s="173"/>
      <c r="HK220" s="173"/>
      <c r="HL220" s="173"/>
      <c r="HM220" s="173"/>
      <c r="HN220" s="173"/>
      <c r="HO220" s="173"/>
      <c r="HP220" s="173"/>
      <c r="HQ220" s="173"/>
      <c r="HR220" s="173"/>
      <c r="HS220" s="173"/>
      <c r="HT220" s="173"/>
      <c r="HU220" s="173"/>
      <c r="HV220" s="173"/>
      <c r="HW220" s="173"/>
      <c r="HX220" s="173"/>
      <c r="HY220" s="173"/>
      <c r="HZ220" s="173"/>
      <c r="IA220" s="173"/>
      <c r="IB220" s="173"/>
      <c r="IC220" s="173"/>
      <c r="ID220" s="173"/>
      <c r="IE220" s="173"/>
      <c r="IF220" s="173"/>
      <c r="IG220" s="173"/>
      <c r="IH220" s="173"/>
      <c r="II220" s="173"/>
      <c r="IJ220" s="173"/>
      <c r="IK220" s="173"/>
      <c r="IL220" s="173"/>
      <c r="IM220" s="173"/>
      <c r="IN220" s="173"/>
      <c r="IO220" s="173"/>
      <c r="IP220" s="173"/>
      <c r="IQ220" s="173"/>
      <c r="IR220" s="173"/>
      <c r="IS220" s="173"/>
      <c r="IT220" s="173"/>
      <c r="IU220" s="173"/>
      <c r="IV220" s="173"/>
      <c r="IW220" s="173"/>
      <c r="IX220" s="173"/>
    </row>
    <row r="221" spans="1:258" ht="45.75" customHeight="1" x14ac:dyDescent="0.25">
      <c r="A221" s="275" t="s">
        <v>1860</v>
      </c>
      <c r="B221" s="275"/>
      <c r="C221" s="275"/>
      <c r="D221" s="275"/>
      <c r="E221" s="275"/>
      <c r="F221" s="275"/>
      <c r="G221" s="81"/>
      <c r="H221" s="82"/>
      <c r="I221" s="82"/>
      <c r="J221" s="68"/>
      <c r="K221" s="61"/>
    </row>
    <row r="222" spans="1:258" ht="44.25" customHeight="1" x14ac:dyDescent="0.25">
      <c r="A222" s="276" t="s">
        <v>1861</v>
      </c>
      <c r="B222" s="276"/>
      <c r="C222" s="276"/>
      <c r="D222" s="276"/>
      <c r="E222" s="276"/>
      <c r="F222" s="276"/>
      <c r="G222" s="80"/>
      <c r="H222" s="80"/>
      <c r="I222" s="80"/>
      <c r="J222" s="68"/>
      <c r="K222" s="61"/>
    </row>
    <row r="223" spans="1:258" ht="15" customHeight="1" x14ac:dyDescent="0.25">
      <c r="A223" s="78"/>
      <c r="B223" s="64"/>
      <c r="C223" s="64"/>
      <c r="E223" s="63"/>
      <c r="J223" s="68"/>
      <c r="K223" s="61"/>
    </row>
    <row r="224" spans="1:258" ht="15" customHeight="1" x14ac:dyDescent="0.25">
      <c r="A224" s="78"/>
      <c r="B224" s="84" t="s">
        <v>1862</v>
      </c>
      <c r="C224" s="84"/>
      <c r="E224" s="63"/>
      <c r="J224" s="68"/>
      <c r="K224" s="61"/>
    </row>
    <row r="225" spans="1:11" ht="15" customHeight="1" x14ac:dyDescent="0.25">
      <c r="A225" s="78"/>
      <c r="B225" s="64"/>
      <c r="C225" s="64"/>
      <c r="E225" s="63"/>
      <c r="J225" s="68"/>
      <c r="K225" s="61"/>
    </row>
    <row r="226" spans="1:11" ht="15" customHeight="1" x14ac:dyDescent="0.25">
      <c r="A226" s="78"/>
      <c r="B226" s="64"/>
      <c r="C226" s="64"/>
      <c r="E226" s="63"/>
      <c r="J226" s="68"/>
      <c r="K226" s="61"/>
    </row>
    <row r="227" spans="1:11" ht="15" customHeight="1" x14ac:dyDescent="0.25">
      <c r="A227" s="78"/>
      <c r="B227" s="64"/>
      <c r="C227" s="64"/>
      <c r="D227" s="63"/>
      <c r="E227" s="63"/>
      <c r="J227" s="68"/>
      <c r="K227" s="61"/>
    </row>
    <row r="228" spans="1:11" ht="15" customHeight="1" x14ac:dyDescent="0.25">
      <c r="A228" s="78"/>
      <c r="B228" s="64"/>
      <c r="C228" s="64"/>
      <c r="E228" s="63"/>
      <c r="J228" s="68"/>
      <c r="K228" s="61"/>
    </row>
    <row r="229" spans="1:11" ht="15" customHeight="1" x14ac:dyDescent="0.25">
      <c r="A229" s="78"/>
      <c r="B229" s="64"/>
      <c r="C229" s="64"/>
      <c r="D229" s="63"/>
      <c r="E229" s="63"/>
      <c r="J229" s="68"/>
      <c r="K229" s="61"/>
    </row>
    <row r="230" spans="1:11" ht="15" customHeight="1" x14ac:dyDescent="0.25">
      <c r="A230" s="78"/>
      <c r="B230" s="64"/>
      <c r="C230" s="64"/>
      <c r="E230" s="63"/>
      <c r="J230" s="68"/>
      <c r="K230" s="61"/>
    </row>
    <row r="231" spans="1:11" ht="15" customHeight="1" x14ac:dyDescent="0.25">
      <c r="A231" s="78"/>
      <c r="B231" s="64"/>
      <c r="C231" s="64"/>
      <c r="D231" s="63"/>
      <c r="E231" s="63"/>
      <c r="J231" s="68"/>
      <c r="K231" s="61"/>
    </row>
    <row r="232" spans="1:11" ht="15" customHeight="1" x14ac:dyDescent="0.25">
      <c r="A232" s="78"/>
      <c r="B232" s="64"/>
      <c r="C232" s="64"/>
      <c r="E232" s="63"/>
      <c r="J232" s="68"/>
      <c r="K232" s="61"/>
    </row>
    <row r="233" spans="1:11" ht="15" customHeight="1" x14ac:dyDescent="0.25">
      <c r="A233" s="78"/>
      <c r="B233" s="64"/>
      <c r="C233" s="64"/>
      <c r="D233" s="63"/>
      <c r="E233" s="63"/>
      <c r="J233" s="68"/>
      <c r="K233" s="61"/>
    </row>
    <row r="234" spans="1:11" ht="15" customHeight="1" x14ac:dyDescent="0.25">
      <c r="A234" s="78"/>
      <c r="B234" s="64"/>
      <c r="C234" s="64"/>
      <c r="E234" s="63"/>
      <c r="J234" s="68"/>
      <c r="K234" s="61"/>
    </row>
    <row r="235" spans="1:11" ht="15" customHeight="1" x14ac:dyDescent="0.25">
      <c r="A235" s="78"/>
      <c r="B235" s="64"/>
      <c r="C235" s="64"/>
      <c r="E235" s="63"/>
      <c r="J235" s="68"/>
      <c r="K235" s="61"/>
    </row>
    <row r="236" spans="1:11" ht="15" customHeight="1" x14ac:dyDescent="0.25">
      <c r="A236" s="78"/>
      <c r="B236" s="64"/>
      <c r="C236" s="64"/>
      <c r="E236" s="63"/>
      <c r="J236" s="68"/>
      <c r="K236" s="61"/>
    </row>
    <row r="237" spans="1:11" ht="15" customHeight="1" x14ac:dyDescent="0.25">
      <c r="A237" s="78"/>
      <c r="B237" s="64"/>
      <c r="C237" s="64"/>
      <c r="D237" s="63"/>
      <c r="E237" s="63"/>
      <c r="J237" s="68"/>
      <c r="K237" s="61"/>
    </row>
    <row r="238" spans="1:11" ht="15" customHeight="1" x14ac:dyDescent="0.25">
      <c r="A238" s="78"/>
      <c r="B238" s="64"/>
      <c r="C238" s="64"/>
      <c r="D238" s="63"/>
      <c r="E238" s="63"/>
      <c r="J238" s="68"/>
      <c r="K238" s="61"/>
    </row>
    <row r="239" spans="1:11" ht="15" customHeight="1" x14ac:dyDescent="0.25">
      <c r="A239" s="78"/>
      <c r="B239" s="64"/>
      <c r="C239" s="64"/>
      <c r="D239" s="63"/>
      <c r="E239" s="63"/>
      <c r="J239" s="68"/>
      <c r="K239" s="61"/>
    </row>
    <row r="240" spans="1:11" ht="15" customHeight="1" x14ac:dyDescent="0.25">
      <c r="A240" s="78"/>
      <c r="B240" s="64"/>
      <c r="C240" s="64"/>
      <c r="D240" s="63"/>
      <c r="E240" s="63"/>
      <c r="J240" s="68"/>
      <c r="K240" s="61"/>
    </row>
    <row r="241" spans="1:11" ht="15" customHeight="1" x14ac:dyDescent="0.25">
      <c r="A241" s="78"/>
      <c r="B241" s="64"/>
      <c r="C241" s="64"/>
      <c r="D241" s="63"/>
      <c r="E241" s="63"/>
      <c r="J241" s="68"/>
      <c r="K241" s="61"/>
    </row>
    <row r="242" spans="1:11" ht="15" customHeight="1" x14ac:dyDescent="0.25">
      <c r="A242" s="78"/>
      <c r="B242" s="64"/>
      <c r="C242" s="64"/>
      <c r="D242" s="63"/>
      <c r="E242" s="63"/>
      <c r="J242" s="68"/>
      <c r="K242" s="61"/>
    </row>
    <row r="243" spans="1:11" ht="15" customHeight="1" x14ac:dyDescent="0.25">
      <c r="A243" s="78"/>
      <c r="B243" s="64"/>
      <c r="C243" s="64"/>
      <c r="E243" s="63"/>
      <c r="J243" s="79"/>
      <c r="K243" s="61"/>
    </row>
    <row r="244" spans="1:11" ht="15" customHeight="1" x14ac:dyDescent="0.25">
      <c r="A244" s="78"/>
      <c r="B244" s="64"/>
      <c r="C244" s="64"/>
      <c r="E244" s="63"/>
      <c r="J244" s="79"/>
      <c r="K244" s="61"/>
    </row>
    <row r="245" spans="1:11" ht="15" customHeight="1" x14ac:dyDescent="0.25">
      <c r="A245" s="78"/>
      <c r="B245" s="64"/>
      <c r="C245" s="64"/>
      <c r="E245" s="63"/>
      <c r="J245" s="68"/>
      <c r="K245" s="61"/>
    </row>
    <row r="246" spans="1:11" ht="15" customHeight="1" x14ac:dyDescent="0.25">
      <c r="A246" s="78"/>
      <c r="B246" s="64"/>
      <c r="C246" s="64"/>
      <c r="E246" s="63"/>
      <c r="J246" s="68"/>
      <c r="K246" s="61"/>
    </row>
    <row r="247" spans="1:11" ht="15" customHeight="1" x14ac:dyDescent="0.25">
      <c r="A247" s="78"/>
      <c r="B247" s="64"/>
      <c r="C247" s="64"/>
      <c r="D247" s="63"/>
      <c r="E247" s="63"/>
      <c r="J247" s="68"/>
      <c r="K247" s="61"/>
    </row>
    <row r="248" spans="1:11" ht="15" customHeight="1" x14ac:dyDescent="0.25">
      <c r="A248" s="78"/>
      <c r="B248" s="64"/>
      <c r="C248" s="64"/>
      <c r="D248" s="63"/>
      <c r="E248" s="63"/>
      <c r="J248" s="68"/>
      <c r="K248" s="61"/>
    </row>
    <row r="249" spans="1:11" ht="15" customHeight="1" x14ac:dyDescent="0.25">
      <c r="A249" s="78"/>
      <c r="B249" s="64"/>
      <c r="C249" s="64"/>
      <c r="D249" s="63"/>
      <c r="E249" s="63"/>
      <c r="J249" s="68"/>
      <c r="K249" s="61"/>
    </row>
    <row r="250" spans="1:11" ht="15" customHeight="1" x14ac:dyDescent="0.25">
      <c r="A250" s="78"/>
      <c r="B250" s="64"/>
      <c r="C250" s="64"/>
      <c r="D250" s="63"/>
      <c r="E250" s="63"/>
      <c r="J250" s="68"/>
      <c r="K250" s="61"/>
    </row>
    <row r="251" spans="1:11" ht="15" customHeight="1" x14ac:dyDescent="0.25">
      <c r="A251" s="78"/>
      <c r="B251" s="64"/>
      <c r="C251" s="64"/>
      <c r="D251" s="63"/>
      <c r="E251" s="63"/>
      <c r="J251" s="68"/>
      <c r="K251" s="61"/>
    </row>
    <row r="252" spans="1:11" ht="15" customHeight="1" x14ac:dyDescent="0.25">
      <c r="A252" s="78"/>
      <c r="B252" s="64"/>
      <c r="C252" s="64"/>
      <c r="D252" s="63"/>
      <c r="E252" s="63"/>
      <c r="J252" s="68"/>
      <c r="K252" s="61"/>
    </row>
    <row r="253" spans="1:11" ht="15" customHeight="1" x14ac:dyDescent="0.25">
      <c r="A253" s="78"/>
      <c r="B253" s="64"/>
      <c r="C253" s="64"/>
      <c r="D253" s="63"/>
      <c r="E253" s="63"/>
      <c r="J253" s="68"/>
      <c r="K253" s="61"/>
    </row>
    <row r="254" spans="1:11" ht="15" customHeight="1" x14ac:dyDescent="0.25">
      <c r="A254" s="78"/>
      <c r="B254" s="64"/>
      <c r="C254" s="64"/>
      <c r="D254" s="63"/>
      <c r="E254" s="63"/>
      <c r="J254" s="67"/>
      <c r="K254" s="61"/>
    </row>
    <row r="255" spans="1:11" ht="15" customHeight="1" x14ac:dyDescent="0.25">
      <c r="A255" s="78"/>
      <c r="B255" s="64"/>
      <c r="C255" s="64"/>
      <c r="D255" s="63"/>
      <c r="E255" s="63"/>
      <c r="J255" s="68"/>
      <c r="K255" s="61"/>
    </row>
    <row r="256" spans="1:11" ht="15" customHeight="1" x14ac:dyDescent="0.25">
      <c r="A256" s="78"/>
      <c r="B256" s="64"/>
      <c r="C256" s="64"/>
      <c r="E256" s="63"/>
      <c r="J256" s="68"/>
      <c r="K256" s="61"/>
    </row>
    <row r="257" spans="1:11" ht="15" customHeight="1" x14ac:dyDescent="0.25">
      <c r="A257" s="78"/>
      <c r="B257" s="64"/>
      <c r="C257" s="64"/>
      <c r="E257" s="63"/>
      <c r="J257" s="72"/>
      <c r="K257" s="61"/>
    </row>
    <row r="258" spans="1:11" ht="15" customHeight="1" x14ac:dyDescent="0.25">
      <c r="A258" s="78"/>
      <c r="B258" s="64"/>
      <c r="C258" s="64"/>
      <c r="E258" s="63"/>
      <c r="J258" s="67"/>
      <c r="K258" s="61"/>
    </row>
    <row r="259" spans="1:11" ht="15" customHeight="1" x14ac:dyDescent="0.25">
      <c r="A259" s="78"/>
      <c r="B259" s="64"/>
      <c r="C259" s="64"/>
      <c r="E259" s="63"/>
      <c r="J259" s="67"/>
      <c r="K259" s="61"/>
    </row>
    <row r="260" spans="1:11" ht="15" customHeight="1" x14ac:dyDescent="0.25">
      <c r="A260" s="78"/>
      <c r="B260" s="64"/>
      <c r="C260" s="64"/>
      <c r="E260" s="63"/>
      <c r="J260" s="67"/>
      <c r="K260" s="61"/>
    </row>
    <row r="261" spans="1:11" ht="15" customHeight="1" x14ac:dyDescent="0.25">
      <c r="A261" s="78"/>
      <c r="B261" s="64"/>
      <c r="C261" s="64"/>
      <c r="E261" s="63"/>
      <c r="J261" s="67"/>
      <c r="K261" s="61"/>
    </row>
    <row r="262" spans="1:11" ht="15" customHeight="1" x14ac:dyDescent="0.25">
      <c r="A262" s="78"/>
      <c r="B262" s="64"/>
      <c r="C262" s="64"/>
      <c r="E262" s="63"/>
      <c r="J262" s="67"/>
      <c r="K262" s="61"/>
    </row>
    <row r="263" spans="1:11" ht="15" customHeight="1" x14ac:dyDescent="0.25">
      <c r="A263" s="78"/>
      <c r="B263" s="64"/>
      <c r="C263" s="64"/>
      <c r="E263" s="63"/>
      <c r="J263" s="67"/>
      <c r="K263" s="61"/>
    </row>
    <row r="264" spans="1:11" ht="15" customHeight="1" x14ac:dyDescent="0.25">
      <c r="A264" s="78"/>
      <c r="B264" s="64"/>
      <c r="C264" s="64"/>
      <c r="E264" s="63"/>
      <c r="J264" s="67"/>
      <c r="K264" s="61"/>
    </row>
    <row r="265" spans="1:11" ht="15" customHeight="1" x14ac:dyDescent="0.25">
      <c r="A265" s="78"/>
      <c r="B265" s="64"/>
      <c r="C265" s="64"/>
      <c r="D265" s="63"/>
      <c r="E265" s="63"/>
      <c r="J265" s="67"/>
      <c r="K265" s="61"/>
    </row>
    <row r="266" spans="1:11" ht="15" customHeight="1" x14ac:dyDescent="0.25">
      <c r="A266" s="78"/>
      <c r="B266" s="64"/>
      <c r="C266" s="64"/>
      <c r="E266" s="63"/>
      <c r="J266" s="72"/>
      <c r="K266" s="61"/>
    </row>
    <row r="267" spans="1:11" ht="15" customHeight="1" x14ac:dyDescent="0.25">
      <c r="A267" s="78"/>
      <c r="B267" s="64"/>
      <c r="C267" s="64"/>
      <c r="E267" s="63"/>
      <c r="J267" s="67"/>
      <c r="K267" s="61"/>
    </row>
    <row r="268" spans="1:11" ht="15" customHeight="1" x14ac:dyDescent="0.25">
      <c r="A268" s="78"/>
      <c r="B268" s="64"/>
      <c r="C268" s="64"/>
      <c r="E268" s="63"/>
      <c r="J268" s="67"/>
      <c r="K268" s="61"/>
    </row>
    <row r="269" spans="1:11" ht="15" customHeight="1" x14ac:dyDescent="0.25">
      <c r="A269" s="78"/>
      <c r="B269" s="64"/>
      <c r="C269" s="64"/>
      <c r="E269" s="63"/>
      <c r="J269" s="68"/>
      <c r="K269" s="61"/>
    </row>
    <row r="270" spans="1:11" ht="15" customHeight="1" x14ac:dyDescent="0.25">
      <c r="A270" s="78"/>
      <c r="B270" s="64"/>
      <c r="C270" s="64"/>
      <c r="E270" s="63"/>
      <c r="J270" s="67"/>
      <c r="K270" s="61"/>
    </row>
    <row r="271" spans="1:11" ht="15" customHeight="1" x14ac:dyDescent="0.25">
      <c r="A271" s="78"/>
      <c r="B271" s="64"/>
      <c r="C271" s="64"/>
      <c r="E271" s="63"/>
      <c r="J271" s="68"/>
      <c r="K271" s="61"/>
    </row>
    <row r="272" spans="1:11" ht="15" customHeight="1" x14ac:dyDescent="0.25">
      <c r="A272" s="78"/>
      <c r="B272" s="64"/>
      <c r="C272" s="64"/>
      <c r="E272" s="63"/>
      <c r="J272" s="67"/>
      <c r="K272" s="61"/>
    </row>
    <row r="273" spans="1:11" ht="15" customHeight="1" x14ac:dyDescent="0.25">
      <c r="A273" s="78"/>
      <c r="B273" s="64"/>
      <c r="C273" s="64"/>
      <c r="E273" s="63"/>
      <c r="J273" s="72"/>
      <c r="K273" s="61"/>
    </row>
    <row r="274" spans="1:11" ht="15" customHeight="1" x14ac:dyDescent="0.25">
      <c r="A274" s="78"/>
      <c r="B274" s="64"/>
      <c r="C274" s="64"/>
      <c r="E274" s="63"/>
      <c r="J274" s="68"/>
      <c r="K274" s="61"/>
    </row>
    <row r="275" spans="1:11" ht="15" customHeight="1" x14ac:dyDescent="0.25">
      <c r="A275" s="78"/>
      <c r="B275" s="64"/>
      <c r="C275" s="64"/>
      <c r="E275" s="63"/>
      <c r="J275" s="68"/>
      <c r="K275" s="61"/>
    </row>
    <row r="276" spans="1:11" ht="15" customHeight="1" x14ac:dyDescent="0.25">
      <c r="A276" s="78"/>
      <c r="B276" s="64"/>
      <c r="C276" s="64"/>
      <c r="E276" s="63"/>
      <c r="J276" s="68"/>
      <c r="K276" s="61"/>
    </row>
    <row r="277" spans="1:11" ht="15" customHeight="1" x14ac:dyDescent="0.25">
      <c r="A277" s="78"/>
      <c r="B277" s="64"/>
      <c r="C277" s="64"/>
      <c r="E277" s="63"/>
      <c r="J277" s="68"/>
      <c r="K277" s="61"/>
    </row>
    <row r="278" spans="1:11" ht="15" customHeight="1" x14ac:dyDescent="0.25">
      <c r="A278" s="78"/>
      <c r="B278" s="64"/>
      <c r="C278" s="64"/>
      <c r="E278" s="63"/>
      <c r="J278" s="68"/>
      <c r="K278" s="61"/>
    </row>
    <row r="279" spans="1:11" ht="15" customHeight="1" x14ac:dyDescent="0.25">
      <c r="A279" s="78"/>
      <c r="B279" s="64"/>
      <c r="C279" s="64"/>
      <c r="E279" s="63"/>
      <c r="J279" s="68"/>
      <c r="K279" s="61"/>
    </row>
    <row r="280" spans="1:11" ht="15" customHeight="1" x14ac:dyDescent="0.25">
      <c r="A280" s="78"/>
      <c r="B280" s="64"/>
      <c r="C280" s="64"/>
      <c r="E280" s="63"/>
      <c r="J280" s="68"/>
      <c r="K280" s="61"/>
    </row>
    <row r="281" spans="1:11" ht="15" customHeight="1" x14ac:dyDescent="0.25">
      <c r="A281" s="78"/>
      <c r="B281" s="64"/>
      <c r="C281" s="64"/>
      <c r="E281" s="63"/>
      <c r="J281" s="68"/>
      <c r="K281" s="61"/>
    </row>
    <row r="282" spans="1:11" ht="15" customHeight="1" x14ac:dyDescent="0.25">
      <c r="A282" s="78"/>
      <c r="B282" s="64"/>
      <c r="C282" s="64"/>
      <c r="E282" s="63"/>
      <c r="J282" s="68"/>
      <c r="K282" s="61"/>
    </row>
    <row r="283" spans="1:11" ht="15" customHeight="1" x14ac:dyDescent="0.25">
      <c r="A283" s="78"/>
      <c r="B283" s="64"/>
      <c r="C283" s="64"/>
      <c r="E283" s="63"/>
      <c r="J283" s="68"/>
      <c r="K283" s="61"/>
    </row>
    <row r="284" spans="1:11" ht="15" customHeight="1" x14ac:dyDescent="0.25">
      <c r="A284" s="78"/>
      <c r="B284" s="64"/>
      <c r="C284" s="64"/>
      <c r="E284" s="63"/>
      <c r="J284" s="68"/>
      <c r="K284" s="61"/>
    </row>
    <row r="285" spans="1:11" ht="15" customHeight="1" x14ac:dyDescent="0.25">
      <c r="A285" s="78"/>
      <c r="B285" s="64"/>
      <c r="C285" s="64"/>
      <c r="E285" s="63"/>
      <c r="J285" s="68"/>
      <c r="K285" s="61"/>
    </row>
    <row r="286" spans="1:11" s="76" customFormat="1" ht="15" customHeight="1" x14ac:dyDescent="0.25">
      <c r="A286" s="78"/>
      <c r="B286" s="64"/>
      <c r="C286" s="64"/>
      <c r="D286" s="58"/>
      <c r="E286" s="63"/>
      <c r="F286" s="65"/>
      <c r="G286" s="65"/>
      <c r="H286" s="83"/>
      <c r="I286" s="83"/>
      <c r="J286" s="85"/>
      <c r="K286" s="75"/>
    </row>
    <row r="287" spans="1:11" ht="15" customHeight="1" x14ac:dyDescent="0.25">
      <c r="A287" s="78"/>
      <c r="B287" s="64"/>
      <c r="C287" s="64"/>
      <c r="E287" s="63"/>
      <c r="J287" s="68"/>
      <c r="K287" s="61"/>
    </row>
    <row r="288" spans="1:11" ht="15" customHeight="1" x14ac:dyDescent="0.25">
      <c r="A288" s="78"/>
      <c r="B288" s="64"/>
      <c r="C288" s="64"/>
      <c r="E288" s="63"/>
      <c r="J288" s="68"/>
      <c r="K288" s="61"/>
    </row>
    <row r="289" spans="1:11" ht="15" customHeight="1" x14ac:dyDescent="0.25">
      <c r="A289" s="78"/>
      <c r="B289" s="64"/>
      <c r="C289" s="64"/>
      <c r="E289" s="63"/>
      <c r="J289" s="68"/>
      <c r="K289" s="61"/>
    </row>
    <row r="290" spans="1:11" ht="15" customHeight="1" x14ac:dyDescent="0.25">
      <c r="A290" s="78"/>
      <c r="B290" s="64"/>
      <c r="C290" s="64"/>
      <c r="E290" s="63"/>
      <c r="J290" s="68"/>
      <c r="K290" s="61"/>
    </row>
    <row r="291" spans="1:11" ht="15" customHeight="1" x14ac:dyDescent="0.25">
      <c r="A291" s="78"/>
      <c r="B291" s="64"/>
      <c r="C291" s="64"/>
      <c r="E291" s="63"/>
      <c r="J291" s="68"/>
      <c r="K291" s="61"/>
    </row>
    <row r="292" spans="1:11" ht="15" customHeight="1" x14ac:dyDescent="0.25">
      <c r="A292" s="78"/>
      <c r="B292" s="64"/>
      <c r="C292" s="64"/>
      <c r="E292" s="63"/>
      <c r="J292" s="67"/>
      <c r="K292" s="61"/>
    </row>
    <row r="293" spans="1:11" ht="15" customHeight="1" x14ac:dyDescent="0.25">
      <c r="A293" s="78"/>
      <c r="B293" s="64"/>
      <c r="C293" s="64"/>
      <c r="E293" s="63"/>
      <c r="J293" s="67"/>
      <c r="K293" s="61"/>
    </row>
    <row r="294" spans="1:11" ht="15" customHeight="1" x14ac:dyDescent="0.25">
      <c r="A294" s="78"/>
      <c r="B294" s="64"/>
      <c r="C294" s="64"/>
      <c r="E294" s="63"/>
      <c r="J294" s="68"/>
      <c r="K294" s="61"/>
    </row>
    <row r="295" spans="1:11" ht="15" customHeight="1" x14ac:dyDescent="0.25">
      <c r="A295" s="78"/>
      <c r="B295" s="64"/>
      <c r="C295" s="64"/>
      <c r="E295" s="63"/>
      <c r="J295" s="68"/>
      <c r="K295" s="61"/>
    </row>
    <row r="296" spans="1:11" ht="15" customHeight="1" x14ac:dyDescent="0.25">
      <c r="A296" s="78"/>
      <c r="B296" s="64"/>
      <c r="C296" s="64"/>
      <c r="E296" s="63"/>
      <c r="J296" s="68"/>
      <c r="K296" s="61"/>
    </row>
    <row r="297" spans="1:11" ht="15" customHeight="1" x14ac:dyDescent="0.25">
      <c r="A297" s="78"/>
      <c r="B297" s="64"/>
      <c r="C297" s="64"/>
      <c r="E297" s="63"/>
      <c r="J297" s="68"/>
      <c r="K297" s="61"/>
    </row>
    <row r="298" spans="1:11" ht="15" customHeight="1" x14ac:dyDescent="0.25">
      <c r="A298" s="78"/>
      <c r="B298" s="64"/>
      <c r="C298" s="64"/>
      <c r="E298" s="63"/>
      <c r="J298" s="68"/>
      <c r="K298" s="61"/>
    </row>
    <row r="299" spans="1:11" ht="15" customHeight="1" x14ac:dyDescent="0.25">
      <c r="A299" s="78"/>
      <c r="B299" s="64"/>
      <c r="C299" s="64"/>
      <c r="E299" s="63"/>
      <c r="J299" s="68"/>
      <c r="K299" s="61"/>
    </row>
    <row r="300" spans="1:11" ht="15" customHeight="1" x14ac:dyDescent="0.25">
      <c r="A300" s="78"/>
      <c r="B300" s="64"/>
      <c r="C300" s="64"/>
      <c r="E300" s="63"/>
      <c r="J300" s="68"/>
      <c r="K300" s="61"/>
    </row>
    <row r="301" spans="1:11" ht="15" customHeight="1" x14ac:dyDescent="0.25">
      <c r="A301" s="78"/>
      <c r="B301" s="64"/>
      <c r="C301" s="64"/>
      <c r="E301" s="63"/>
      <c r="J301" s="68"/>
      <c r="K301" s="61"/>
    </row>
    <row r="302" spans="1:11" ht="15" customHeight="1" x14ac:dyDescent="0.25">
      <c r="A302" s="78"/>
      <c r="B302" s="64"/>
      <c r="C302" s="64"/>
      <c r="E302" s="63"/>
      <c r="J302" s="68"/>
      <c r="K302" s="61"/>
    </row>
    <row r="303" spans="1:11" ht="15" customHeight="1" x14ac:dyDescent="0.25">
      <c r="A303" s="78"/>
      <c r="B303" s="64"/>
      <c r="C303" s="64"/>
      <c r="E303" s="63"/>
      <c r="J303" s="68"/>
      <c r="K303" s="61"/>
    </row>
    <row r="304" spans="1:11" ht="15" customHeight="1" x14ac:dyDescent="0.25">
      <c r="A304" s="78"/>
      <c r="B304" s="64"/>
      <c r="C304" s="64"/>
      <c r="E304" s="63"/>
      <c r="J304" s="68"/>
      <c r="K304" s="61"/>
    </row>
    <row r="305" spans="1:11" ht="15" customHeight="1" x14ac:dyDescent="0.25">
      <c r="A305" s="78"/>
      <c r="B305" s="64"/>
      <c r="C305" s="64"/>
      <c r="E305" s="63"/>
      <c r="J305" s="68"/>
      <c r="K305" s="61"/>
    </row>
    <row r="306" spans="1:11" ht="15" customHeight="1" x14ac:dyDescent="0.25">
      <c r="A306" s="78"/>
      <c r="B306" s="64"/>
      <c r="C306" s="64"/>
      <c r="E306" s="63"/>
      <c r="J306" s="68"/>
      <c r="K306" s="61"/>
    </row>
    <row r="307" spans="1:11" ht="15" customHeight="1" x14ac:dyDescent="0.25">
      <c r="A307" s="78"/>
      <c r="B307" s="64"/>
      <c r="C307" s="64"/>
      <c r="E307" s="63"/>
      <c r="J307" s="68"/>
      <c r="K307" s="61"/>
    </row>
    <row r="308" spans="1:11" ht="15" customHeight="1" x14ac:dyDescent="0.25">
      <c r="A308" s="78"/>
      <c r="B308" s="64"/>
      <c r="C308" s="64"/>
      <c r="E308" s="63"/>
      <c r="J308" s="68"/>
      <c r="K308" s="61"/>
    </row>
    <row r="309" spans="1:11" ht="15" customHeight="1" x14ac:dyDescent="0.25">
      <c r="A309" s="78"/>
      <c r="B309" s="64"/>
      <c r="C309" s="64"/>
      <c r="E309" s="63"/>
      <c r="J309" s="68"/>
      <c r="K309" s="61"/>
    </row>
    <row r="310" spans="1:11" ht="15" customHeight="1" x14ac:dyDescent="0.25">
      <c r="A310" s="78"/>
      <c r="B310" s="64"/>
      <c r="C310" s="64"/>
      <c r="E310" s="63"/>
      <c r="J310" s="68"/>
      <c r="K310" s="61"/>
    </row>
    <row r="311" spans="1:11" ht="15" customHeight="1" x14ac:dyDescent="0.25">
      <c r="A311" s="78"/>
      <c r="B311" s="64"/>
      <c r="C311" s="64"/>
      <c r="E311" s="63"/>
      <c r="J311" s="68"/>
      <c r="K311" s="61"/>
    </row>
    <row r="312" spans="1:11" ht="15" customHeight="1" x14ac:dyDescent="0.25">
      <c r="A312" s="78"/>
      <c r="B312" s="64"/>
      <c r="C312" s="64"/>
      <c r="E312" s="63"/>
      <c r="J312" s="68"/>
      <c r="K312" s="61"/>
    </row>
    <row r="313" spans="1:11" ht="15" customHeight="1" x14ac:dyDescent="0.25">
      <c r="A313" s="78"/>
      <c r="B313" s="64"/>
      <c r="C313" s="64"/>
      <c r="E313" s="63"/>
      <c r="J313" s="68"/>
      <c r="K313" s="61"/>
    </row>
    <row r="314" spans="1:11" ht="15" customHeight="1" x14ac:dyDescent="0.25">
      <c r="A314" s="78"/>
      <c r="B314" s="64"/>
      <c r="C314" s="64"/>
      <c r="E314" s="63"/>
      <c r="J314" s="68"/>
      <c r="K314" s="61"/>
    </row>
    <row r="315" spans="1:11" ht="15" customHeight="1" x14ac:dyDescent="0.25">
      <c r="A315" s="78"/>
      <c r="B315" s="64"/>
      <c r="C315" s="64"/>
      <c r="E315" s="63"/>
      <c r="J315" s="68"/>
      <c r="K315" s="61"/>
    </row>
    <row r="316" spans="1:11" ht="15" customHeight="1" x14ac:dyDescent="0.25">
      <c r="A316" s="78"/>
      <c r="B316" s="64"/>
      <c r="C316" s="64"/>
      <c r="E316" s="63"/>
      <c r="J316" s="68"/>
      <c r="K316" s="61"/>
    </row>
    <row r="317" spans="1:11" ht="15" customHeight="1" x14ac:dyDescent="0.25">
      <c r="A317" s="78"/>
      <c r="B317" s="64"/>
      <c r="C317" s="64"/>
      <c r="E317" s="63"/>
      <c r="J317" s="68"/>
      <c r="K317" s="61"/>
    </row>
    <row r="318" spans="1:11" ht="15" customHeight="1" x14ac:dyDescent="0.25">
      <c r="A318" s="78"/>
      <c r="B318" s="64"/>
      <c r="C318" s="64"/>
      <c r="E318" s="63"/>
      <c r="J318" s="67"/>
      <c r="K318" s="61"/>
    </row>
    <row r="319" spans="1:11" ht="15" customHeight="1" x14ac:dyDescent="0.25">
      <c r="A319" s="78"/>
      <c r="B319" s="64"/>
      <c r="C319" s="64"/>
      <c r="E319" s="63"/>
      <c r="J319" s="72"/>
      <c r="K319" s="61"/>
    </row>
    <row r="320" spans="1:11" ht="15" customHeight="1" x14ac:dyDescent="0.25">
      <c r="A320" s="78"/>
      <c r="B320" s="64"/>
      <c r="C320" s="64"/>
      <c r="E320" s="63"/>
      <c r="J320" s="72"/>
      <c r="K320" s="61"/>
    </row>
    <row r="321" spans="1:11" ht="15" customHeight="1" x14ac:dyDescent="0.25">
      <c r="A321" s="78"/>
      <c r="B321" s="64"/>
      <c r="C321" s="64"/>
      <c r="E321" s="63"/>
      <c r="J321" s="68"/>
      <c r="K321" s="61"/>
    </row>
    <row r="322" spans="1:11" ht="15" customHeight="1" x14ac:dyDescent="0.25">
      <c r="A322" s="78"/>
      <c r="B322" s="64"/>
      <c r="C322" s="64"/>
      <c r="E322" s="63"/>
      <c r="J322" s="68"/>
      <c r="K322" s="61"/>
    </row>
    <row r="323" spans="1:11" ht="15" customHeight="1" x14ac:dyDescent="0.25">
      <c r="A323" s="78"/>
      <c r="B323" s="64"/>
      <c r="C323" s="64"/>
      <c r="E323" s="63"/>
      <c r="J323" s="68"/>
      <c r="K323" s="61"/>
    </row>
    <row r="324" spans="1:11" ht="15" customHeight="1" x14ac:dyDescent="0.25">
      <c r="A324" s="78"/>
      <c r="B324" s="64"/>
      <c r="C324" s="64"/>
      <c r="E324" s="63"/>
      <c r="J324" s="72"/>
      <c r="K324" s="61"/>
    </row>
    <row r="325" spans="1:11" ht="15" customHeight="1" x14ac:dyDescent="0.25">
      <c r="A325" s="78"/>
      <c r="B325" s="64"/>
      <c r="C325" s="64"/>
      <c r="E325" s="63"/>
      <c r="J325" s="68"/>
      <c r="K325" s="61"/>
    </row>
    <row r="326" spans="1:11" ht="15" customHeight="1" x14ac:dyDescent="0.25">
      <c r="A326" s="78"/>
      <c r="B326" s="64"/>
      <c r="C326" s="64"/>
      <c r="E326" s="63"/>
      <c r="J326" s="68"/>
      <c r="K326" s="61"/>
    </row>
    <row r="327" spans="1:11" ht="15" customHeight="1" x14ac:dyDescent="0.25">
      <c r="A327" s="78"/>
      <c r="B327" s="64"/>
      <c r="C327" s="64"/>
      <c r="E327" s="63"/>
      <c r="J327" s="68"/>
      <c r="K327" s="61"/>
    </row>
    <row r="328" spans="1:11" ht="15" customHeight="1" x14ac:dyDescent="0.25">
      <c r="A328" s="78"/>
      <c r="B328" s="64"/>
      <c r="C328" s="64"/>
      <c r="E328" s="63"/>
      <c r="J328" s="60"/>
      <c r="K328" s="61"/>
    </row>
    <row r="329" spans="1:11" ht="15" customHeight="1" x14ac:dyDescent="0.25">
      <c r="A329" s="78"/>
      <c r="B329" s="64"/>
      <c r="C329" s="64"/>
      <c r="E329" s="63"/>
      <c r="J329" s="85"/>
      <c r="K329" s="61"/>
    </row>
    <row r="330" spans="1:11" ht="15" customHeight="1" x14ac:dyDescent="0.25">
      <c r="A330" s="78"/>
      <c r="B330" s="64"/>
      <c r="C330" s="64"/>
      <c r="E330" s="63"/>
      <c r="J330" s="85"/>
      <c r="K330" s="61"/>
    </row>
    <row r="331" spans="1:11" ht="15" customHeight="1" x14ac:dyDescent="0.25">
      <c r="A331" s="78"/>
      <c r="B331" s="64"/>
      <c r="C331" s="64"/>
      <c r="E331" s="63"/>
      <c r="J331" s="68"/>
      <c r="K331" s="61"/>
    </row>
    <row r="332" spans="1:11" ht="15" customHeight="1" x14ac:dyDescent="0.25">
      <c r="A332" s="78"/>
      <c r="B332" s="64"/>
      <c r="C332" s="64"/>
      <c r="E332" s="63"/>
      <c r="J332" s="60"/>
      <c r="K332" s="61"/>
    </row>
    <row r="333" spans="1:11" ht="15" customHeight="1" x14ac:dyDescent="0.25">
      <c r="A333" s="78"/>
      <c r="B333" s="64"/>
      <c r="C333" s="64"/>
      <c r="E333" s="63"/>
      <c r="K333" s="61"/>
    </row>
    <row r="334" spans="1:11" ht="15" customHeight="1" x14ac:dyDescent="0.25">
      <c r="A334" s="78"/>
      <c r="B334" s="64"/>
      <c r="C334" s="64"/>
      <c r="E334" s="63"/>
      <c r="K334" s="61"/>
    </row>
    <row r="335" spans="1:11" ht="15" customHeight="1" x14ac:dyDescent="0.25">
      <c r="A335" s="78"/>
      <c r="B335" s="64"/>
      <c r="C335" s="64"/>
      <c r="E335" s="63"/>
      <c r="J335" s="60"/>
      <c r="K335" s="61"/>
    </row>
    <row r="336" spans="1:11" ht="15" customHeight="1" x14ac:dyDescent="0.25">
      <c r="A336" s="78"/>
      <c r="B336" s="64"/>
      <c r="C336" s="64"/>
      <c r="E336" s="63"/>
      <c r="J336" s="68"/>
      <c r="K336" s="61"/>
    </row>
    <row r="337" spans="1:11" ht="15" customHeight="1" x14ac:dyDescent="0.25">
      <c r="A337" s="78"/>
      <c r="B337" s="64"/>
      <c r="C337" s="64"/>
      <c r="E337" s="63"/>
      <c r="J337" s="72"/>
      <c r="K337" s="61"/>
    </row>
    <row r="338" spans="1:11" ht="15" customHeight="1" x14ac:dyDescent="0.25">
      <c r="A338" s="78"/>
      <c r="B338" s="64"/>
      <c r="C338" s="64"/>
      <c r="E338" s="63"/>
      <c r="J338" s="72"/>
      <c r="K338" s="61"/>
    </row>
    <row r="339" spans="1:11" ht="15" customHeight="1" x14ac:dyDescent="0.25">
      <c r="A339" s="78"/>
      <c r="B339" s="64"/>
      <c r="C339" s="64"/>
      <c r="E339" s="63"/>
      <c r="J339" s="68"/>
      <c r="K339" s="61"/>
    </row>
    <row r="340" spans="1:11" ht="15" customHeight="1" x14ac:dyDescent="0.25">
      <c r="A340" s="78"/>
      <c r="B340" s="64"/>
      <c r="C340" s="64"/>
      <c r="E340" s="63"/>
      <c r="J340" s="68"/>
      <c r="K340" s="61"/>
    </row>
    <row r="341" spans="1:11" ht="15" customHeight="1" x14ac:dyDescent="0.25">
      <c r="A341" s="78"/>
      <c r="B341" s="64"/>
      <c r="C341" s="64"/>
      <c r="E341" s="63"/>
      <c r="J341" s="68"/>
      <c r="K341" s="61"/>
    </row>
    <row r="342" spans="1:11" ht="15" customHeight="1" x14ac:dyDescent="0.25">
      <c r="A342" s="78"/>
      <c r="B342" s="64"/>
      <c r="C342" s="64"/>
      <c r="E342" s="63"/>
      <c r="J342" s="72"/>
      <c r="K342" s="61"/>
    </row>
    <row r="343" spans="1:11" ht="15" customHeight="1" x14ac:dyDescent="0.25">
      <c r="A343" s="78"/>
      <c r="B343" s="64"/>
      <c r="C343" s="64"/>
      <c r="E343" s="63"/>
      <c r="J343" s="68"/>
      <c r="K343" s="61"/>
    </row>
    <row r="344" spans="1:11" ht="15" customHeight="1" x14ac:dyDescent="0.25">
      <c r="A344" s="78"/>
      <c r="B344" s="64"/>
      <c r="C344" s="64"/>
      <c r="E344" s="63"/>
      <c r="J344" s="67"/>
      <c r="K344" s="61"/>
    </row>
    <row r="345" spans="1:11" ht="15" customHeight="1" x14ac:dyDescent="0.25">
      <c r="A345" s="78"/>
      <c r="B345" s="64"/>
      <c r="C345" s="64"/>
      <c r="E345" s="86"/>
      <c r="J345" s="68"/>
      <c r="K345" s="61"/>
    </row>
    <row r="346" spans="1:11" ht="15" customHeight="1" x14ac:dyDescent="0.25">
      <c r="A346" s="78"/>
      <c r="B346" s="64"/>
      <c r="C346" s="64"/>
      <c r="E346" s="86"/>
      <c r="J346" s="68"/>
      <c r="K346" s="61"/>
    </row>
    <row r="347" spans="1:11" ht="15" customHeight="1" x14ac:dyDescent="0.25">
      <c r="A347" s="78"/>
      <c r="B347" s="64"/>
      <c r="C347" s="64"/>
      <c r="E347" s="86"/>
      <c r="J347" s="72"/>
      <c r="K347" s="61"/>
    </row>
    <row r="348" spans="1:11" ht="15" customHeight="1" x14ac:dyDescent="0.25">
      <c r="A348" s="78"/>
      <c r="B348" s="64"/>
      <c r="C348" s="64"/>
      <c r="E348" s="86"/>
      <c r="J348" s="72"/>
      <c r="K348" s="61"/>
    </row>
    <row r="349" spans="1:11" ht="15" customHeight="1" x14ac:dyDescent="0.25">
      <c r="A349" s="78"/>
      <c r="B349" s="64"/>
      <c r="C349" s="64"/>
      <c r="D349" s="63"/>
      <c r="E349" s="86"/>
      <c r="J349" s="68"/>
      <c r="K349" s="61"/>
    </row>
    <row r="350" spans="1:11" ht="15" customHeight="1" x14ac:dyDescent="0.25">
      <c r="A350" s="78"/>
      <c r="B350" s="64"/>
      <c r="C350" s="64"/>
      <c r="D350" s="63"/>
      <c r="E350" s="86"/>
      <c r="J350" s="68"/>
      <c r="K350" s="61"/>
    </row>
    <row r="351" spans="1:11" ht="15" customHeight="1" x14ac:dyDescent="0.25">
      <c r="A351" s="78"/>
      <c r="B351" s="64"/>
      <c r="C351" s="64"/>
      <c r="D351" s="63"/>
      <c r="E351" s="86"/>
      <c r="J351" s="68"/>
      <c r="K351" s="61"/>
    </row>
    <row r="352" spans="1:11" ht="15" customHeight="1" x14ac:dyDescent="0.25">
      <c r="A352" s="78"/>
      <c r="B352" s="64"/>
      <c r="C352" s="64"/>
      <c r="D352" s="63"/>
      <c r="E352" s="86"/>
      <c r="J352" s="68"/>
      <c r="K352" s="61"/>
    </row>
    <row r="353" spans="1:11" ht="15" customHeight="1" x14ac:dyDescent="0.25">
      <c r="A353" s="78"/>
      <c r="B353" s="64"/>
      <c r="C353" s="64"/>
      <c r="E353" s="86"/>
      <c r="J353" s="72"/>
      <c r="K353" s="61"/>
    </row>
    <row r="354" spans="1:11" ht="15" customHeight="1" x14ac:dyDescent="0.25">
      <c r="A354" s="78"/>
      <c r="B354" s="64"/>
      <c r="C354" s="64"/>
      <c r="E354" s="86"/>
      <c r="J354" s="68"/>
      <c r="K354" s="61"/>
    </row>
    <row r="355" spans="1:11" ht="15" customHeight="1" x14ac:dyDescent="0.25">
      <c r="A355" s="78"/>
      <c r="B355" s="64"/>
      <c r="C355" s="64"/>
      <c r="D355" s="63"/>
      <c r="E355" s="86"/>
      <c r="J355" s="68"/>
      <c r="K355" s="61"/>
    </row>
    <row r="356" spans="1:11" ht="15" customHeight="1" x14ac:dyDescent="0.25">
      <c r="A356" s="78"/>
      <c r="B356" s="64"/>
      <c r="C356" s="64"/>
      <c r="D356" s="63"/>
      <c r="E356" s="86"/>
      <c r="J356" s="68"/>
      <c r="K356" s="61"/>
    </row>
    <row r="357" spans="1:11" ht="15" customHeight="1" x14ac:dyDescent="0.25">
      <c r="A357" s="78"/>
      <c r="B357" s="64"/>
      <c r="C357" s="64"/>
      <c r="D357" s="63"/>
      <c r="E357" s="86"/>
      <c r="J357" s="68"/>
      <c r="K357" s="61"/>
    </row>
    <row r="358" spans="1:11" ht="15" customHeight="1" x14ac:dyDescent="0.25">
      <c r="A358" s="78"/>
      <c r="B358" s="64"/>
      <c r="C358" s="64"/>
      <c r="D358" s="63"/>
      <c r="E358" s="86"/>
      <c r="J358" s="87"/>
      <c r="K358" s="61"/>
    </row>
    <row r="359" spans="1:11" ht="15" customHeight="1" x14ac:dyDescent="0.25">
      <c r="A359" s="78"/>
      <c r="B359" s="64"/>
      <c r="C359" s="64"/>
      <c r="D359" s="63"/>
      <c r="E359" s="86"/>
      <c r="J359" s="67"/>
      <c r="K359" s="61"/>
    </row>
    <row r="360" spans="1:11" ht="15" customHeight="1" x14ac:dyDescent="0.25">
      <c r="A360" s="78"/>
      <c r="B360" s="64"/>
      <c r="C360" s="64"/>
      <c r="D360" s="63"/>
      <c r="E360" s="86"/>
      <c r="J360" s="67"/>
      <c r="K360" s="61"/>
    </row>
    <row r="361" spans="1:11" ht="15" customHeight="1" x14ac:dyDescent="0.25">
      <c r="A361" s="78"/>
      <c r="B361" s="64"/>
      <c r="C361" s="64"/>
      <c r="D361" s="63"/>
      <c r="E361" s="86"/>
      <c r="J361" s="72"/>
      <c r="K361" s="61"/>
    </row>
    <row r="362" spans="1:11" ht="15" customHeight="1" x14ac:dyDescent="0.25">
      <c r="A362" s="78"/>
      <c r="B362" s="64"/>
      <c r="C362" s="64"/>
      <c r="D362" s="63"/>
      <c r="E362" s="86"/>
      <c r="J362" s="72"/>
      <c r="K362" s="61"/>
    </row>
    <row r="363" spans="1:11" ht="15" customHeight="1" x14ac:dyDescent="0.25">
      <c r="A363" s="78"/>
      <c r="B363" s="64"/>
      <c r="C363" s="64"/>
      <c r="D363" s="63"/>
      <c r="E363" s="86"/>
      <c r="J363" s="72"/>
      <c r="K363" s="61"/>
    </row>
    <row r="364" spans="1:11" ht="15" customHeight="1" x14ac:dyDescent="0.25">
      <c r="A364" s="78"/>
      <c r="B364" s="64"/>
      <c r="C364" s="64"/>
      <c r="D364" s="63"/>
      <c r="E364" s="86"/>
      <c r="J364" s="67"/>
      <c r="K364" s="61"/>
    </row>
    <row r="365" spans="1:11" ht="15" customHeight="1" x14ac:dyDescent="0.25">
      <c r="A365" s="78"/>
      <c r="B365" s="64"/>
      <c r="C365" s="64"/>
      <c r="D365" s="63"/>
      <c r="E365" s="86"/>
      <c r="K365" s="61"/>
    </row>
    <row r="366" spans="1:11" ht="15" customHeight="1" x14ac:dyDescent="0.25">
      <c r="A366" s="78"/>
      <c r="B366" s="64"/>
      <c r="C366" s="64"/>
      <c r="D366" s="63"/>
      <c r="E366" s="86"/>
      <c r="K366" s="61"/>
    </row>
    <row r="367" spans="1:11" ht="15" customHeight="1" x14ac:dyDescent="0.25">
      <c r="A367" s="78"/>
      <c r="B367" s="64"/>
      <c r="C367" s="64"/>
      <c r="E367" s="63"/>
      <c r="J367" s="85"/>
      <c r="K367" s="61"/>
    </row>
    <row r="368" spans="1:11" ht="15" customHeight="1" x14ac:dyDescent="0.25">
      <c r="A368" s="78"/>
      <c r="B368" s="64"/>
      <c r="C368" s="64"/>
      <c r="E368" s="63"/>
      <c r="J368" s="68"/>
      <c r="K368" s="61"/>
    </row>
    <row r="369" spans="1:11" ht="15" customHeight="1" x14ac:dyDescent="0.25">
      <c r="A369" s="78"/>
      <c r="B369" s="64"/>
      <c r="C369" s="64"/>
      <c r="E369" s="63"/>
      <c r="J369" s="68"/>
      <c r="K369" s="61"/>
    </row>
    <row r="370" spans="1:11" ht="15" customHeight="1" x14ac:dyDescent="0.25">
      <c r="A370" s="78"/>
      <c r="B370" s="64"/>
      <c r="C370" s="64"/>
      <c r="E370" s="63"/>
      <c r="J370" s="68"/>
      <c r="K370" s="61"/>
    </row>
    <row r="371" spans="1:11" ht="15" customHeight="1" x14ac:dyDescent="0.25">
      <c r="A371" s="78"/>
      <c r="B371" s="64"/>
      <c r="C371" s="64"/>
      <c r="E371" s="63"/>
      <c r="J371" s="68"/>
      <c r="K371" s="61"/>
    </row>
    <row r="372" spans="1:11" ht="15" customHeight="1" x14ac:dyDescent="0.25">
      <c r="A372" s="78"/>
      <c r="B372" s="64"/>
      <c r="C372" s="64"/>
      <c r="E372" s="63"/>
      <c r="J372" s="68"/>
      <c r="K372" s="61"/>
    </row>
    <row r="373" spans="1:11" ht="15" customHeight="1" x14ac:dyDescent="0.25">
      <c r="A373" s="78"/>
      <c r="B373" s="64"/>
      <c r="C373" s="64"/>
      <c r="E373" s="63"/>
      <c r="J373" s="68"/>
      <c r="K373" s="61"/>
    </row>
    <row r="374" spans="1:11" ht="15" customHeight="1" x14ac:dyDescent="0.25">
      <c r="A374" s="78"/>
      <c r="B374" s="64"/>
      <c r="C374" s="153"/>
      <c r="D374" s="88"/>
      <c r="E374" s="63"/>
      <c r="J374" s="68"/>
      <c r="K374" s="61"/>
    </row>
    <row r="375" spans="1:11" ht="15" customHeight="1" x14ac:dyDescent="0.25">
      <c r="A375" s="78"/>
      <c r="B375" s="64"/>
      <c r="C375" s="153"/>
      <c r="D375" s="88"/>
      <c r="E375" s="63"/>
      <c r="J375" s="68"/>
      <c r="K375" s="61"/>
    </row>
    <row r="376" spans="1:11" ht="15" customHeight="1" x14ac:dyDescent="0.25">
      <c r="A376" s="78"/>
      <c r="B376" s="64"/>
      <c r="C376" s="153"/>
      <c r="D376" s="88"/>
      <c r="E376" s="63"/>
      <c r="K376" s="61"/>
    </row>
    <row r="377" spans="1:11" ht="15" customHeight="1" x14ac:dyDescent="0.25">
      <c r="A377" s="78"/>
      <c r="B377" s="64"/>
      <c r="C377" s="153"/>
      <c r="D377" s="88"/>
      <c r="E377" s="63"/>
      <c r="K377" s="61"/>
    </row>
    <row r="378" spans="1:11" ht="15" customHeight="1" x14ac:dyDescent="0.25">
      <c r="A378" s="78"/>
      <c r="B378" s="64"/>
      <c r="C378" s="153"/>
      <c r="D378" s="88"/>
      <c r="E378" s="63"/>
      <c r="K378" s="61"/>
    </row>
    <row r="379" spans="1:11" ht="15" customHeight="1" x14ac:dyDescent="0.25">
      <c r="A379" s="78"/>
      <c r="B379" s="64"/>
      <c r="C379" s="153"/>
      <c r="D379" s="88"/>
      <c r="E379" s="63"/>
      <c r="K379" s="61"/>
    </row>
    <row r="380" spans="1:11" ht="15" customHeight="1" x14ac:dyDescent="0.25">
      <c r="A380" s="78"/>
      <c r="B380" s="64"/>
      <c r="C380" s="153"/>
      <c r="D380" s="88"/>
      <c r="E380" s="63"/>
      <c r="K380" s="61"/>
    </row>
    <row r="381" spans="1:11" ht="15" customHeight="1" x14ac:dyDescent="0.25">
      <c r="A381" s="78"/>
      <c r="B381" s="64"/>
      <c r="C381" s="153"/>
      <c r="D381" s="88"/>
      <c r="E381" s="63"/>
      <c r="K381" s="61"/>
    </row>
    <row r="382" spans="1:11" ht="15" customHeight="1" x14ac:dyDescent="0.25">
      <c r="A382" s="78"/>
      <c r="B382" s="64"/>
      <c r="C382" s="153"/>
      <c r="D382" s="88"/>
      <c r="E382" s="63"/>
      <c r="K382" s="61"/>
    </row>
    <row r="383" spans="1:11" ht="15" customHeight="1" x14ac:dyDescent="0.25">
      <c r="A383" s="78"/>
      <c r="B383" s="64"/>
      <c r="C383" s="153"/>
      <c r="D383" s="88"/>
      <c r="E383" s="63"/>
      <c r="J383" s="60"/>
      <c r="K383" s="61"/>
    </row>
    <row r="384" spans="1:11" ht="15" customHeight="1" x14ac:dyDescent="0.25">
      <c r="A384" s="78"/>
      <c r="B384" s="64"/>
      <c r="C384" s="153"/>
      <c r="D384" s="88"/>
      <c r="E384" s="63"/>
      <c r="J384" s="60"/>
      <c r="K384" s="61"/>
    </row>
    <row r="385" spans="1:11" ht="15" customHeight="1" x14ac:dyDescent="0.25">
      <c r="A385" s="78"/>
      <c r="B385" s="64"/>
      <c r="C385" s="153"/>
      <c r="D385" s="88"/>
      <c r="E385" s="63"/>
      <c r="J385" s="67"/>
      <c r="K385" s="61"/>
    </row>
    <row r="386" spans="1:11" ht="15" customHeight="1" x14ac:dyDescent="0.25">
      <c r="A386" s="78"/>
      <c r="B386" s="64"/>
      <c r="C386" s="153"/>
      <c r="D386" s="88"/>
      <c r="E386" s="63"/>
      <c r="J386" s="60"/>
      <c r="K386" s="61"/>
    </row>
    <row r="387" spans="1:11" ht="15" customHeight="1" x14ac:dyDescent="0.25">
      <c r="A387" s="78"/>
      <c r="B387" s="64"/>
      <c r="C387" s="153"/>
      <c r="D387" s="88"/>
      <c r="E387" s="63"/>
      <c r="J387" s="60"/>
      <c r="K387" s="61"/>
    </row>
    <row r="388" spans="1:11" ht="15" customHeight="1" x14ac:dyDescent="0.25">
      <c r="A388" s="78"/>
      <c r="B388" s="64"/>
      <c r="C388" s="64"/>
      <c r="E388" s="63"/>
      <c r="J388" s="68"/>
      <c r="K388" s="61"/>
    </row>
    <row r="389" spans="1:11" ht="15" customHeight="1" x14ac:dyDescent="0.25">
      <c r="A389" s="78"/>
      <c r="B389" s="64"/>
      <c r="C389" s="64"/>
      <c r="E389" s="63"/>
      <c r="J389" s="68"/>
      <c r="K389" s="61"/>
    </row>
    <row r="390" spans="1:11" ht="15" customHeight="1" x14ac:dyDescent="0.25">
      <c r="A390" s="78"/>
      <c r="B390" s="64"/>
      <c r="C390" s="153"/>
      <c r="D390" s="88"/>
      <c r="E390" s="63"/>
      <c r="J390" s="68"/>
      <c r="K390" s="61"/>
    </row>
    <row r="391" spans="1:11" ht="15" customHeight="1" x14ac:dyDescent="0.25">
      <c r="A391" s="78"/>
      <c r="B391" s="64"/>
      <c r="C391" s="153"/>
      <c r="D391" s="88"/>
      <c r="E391" s="63"/>
      <c r="J391" s="68"/>
      <c r="K391" s="61"/>
    </row>
    <row r="392" spans="1:11" ht="15" customHeight="1" x14ac:dyDescent="0.25">
      <c r="A392" s="78"/>
      <c r="B392" s="64"/>
      <c r="C392" s="153"/>
      <c r="D392" s="88"/>
      <c r="E392" s="63"/>
      <c r="J392" s="87"/>
      <c r="K392" s="61"/>
    </row>
    <row r="393" spans="1:11" ht="15" customHeight="1" x14ac:dyDescent="0.25">
      <c r="A393" s="78"/>
      <c r="B393" s="64"/>
      <c r="C393" s="153"/>
      <c r="D393" s="88"/>
      <c r="E393" s="63"/>
      <c r="J393" s="68"/>
      <c r="K393" s="61"/>
    </row>
    <row r="394" spans="1:11" ht="15" customHeight="1" x14ac:dyDescent="0.25">
      <c r="A394" s="78"/>
      <c r="B394" s="64"/>
      <c r="C394" s="153"/>
      <c r="D394" s="88"/>
      <c r="E394" s="63"/>
      <c r="J394" s="68"/>
      <c r="K394" s="61"/>
    </row>
    <row r="395" spans="1:11" ht="15" customHeight="1" x14ac:dyDescent="0.25">
      <c r="A395" s="78"/>
      <c r="B395" s="64"/>
      <c r="C395" s="153"/>
      <c r="D395" s="88"/>
      <c r="E395" s="63"/>
      <c r="J395" s="68"/>
      <c r="K395" s="61"/>
    </row>
    <row r="396" spans="1:11" ht="15" customHeight="1" x14ac:dyDescent="0.25">
      <c r="A396" s="78"/>
      <c r="B396" s="64"/>
      <c r="C396" s="153"/>
      <c r="D396" s="88"/>
      <c r="E396" s="63"/>
      <c r="J396" s="68"/>
      <c r="K396" s="61"/>
    </row>
    <row r="397" spans="1:11" ht="15" customHeight="1" x14ac:dyDescent="0.25">
      <c r="A397" s="78"/>
      <c r="B397" s="64"/>
      <c r="C397" s="153"/>
      <c r="D397" s="88"/>
      <c r="E397" s="63"/>
      <c r="J397" s="68"/>
      <c r="K397" s="61"/>
    </row>
    <row r="398" spans="1:11" ht="15" customHeight="1" x14ac:dyDescent="0.25">
      <c r="A398" s="78"/>
      <c r="B398" s="64"/>
      <c r="C398" s="153"/>
      <c r="D398" s="88"/>
      <c r="E398" s="63"/>
      <c r="J398" s="85"/>
      <c r="K398" s="61"/>
    </row>
    <row r="399" spans="1:11" ht="15" customHeight="1" x14ac:dyDescent="0.25">
      <c r="A399" s="78"/>
      <c r="B399" s="64"/>
      <c r="C399" s="153"/>
      <c r="D399" s="88"/>
      <c r="E399" s="63"/>
      <c r="J399" s="68"/>
      <c r="K399" s="61"/>
    </row>
    <row r="400" spans="1:11" ht="15" customHeight="1" x14ac:dyDescent="0.25">
      <c r="A400" s="78"/>
      <c r="B400" s="64"/>
      <c r="C400" s="153"/>
      <c r="D400" s="88"/>
      <c r="E400" s="63"/>
      <c r="J400" s="68"/>
      <c r="K400" s="61"/>
    </row>
    <row r="401" spans="1:11" ht="15" customHeight="1" x14ac:dyDescent="0.25">
      <c r="A401" s="78"/>
      <c r="B401" s="64"/>
      <c r="C401" s="153"/>
      <c r="D401" s="88"/>
      <c r="E401" s="63"/>
      <c r="J401" s="67"/>
      <c r="K401" s="61"/>
    </row>
    <row r="402" spans="1:11" ht="15" customHeight="1" x14ac:dyDescent="0.25">
      <c r="A402" s="78"/>
      <c r="B402" s="64"/>
      <c r="C402" s="153"/>
      <c r="D402" s="88"/>
      <c r="E402" s="63"/>
      <c r="J402" s="72"/>
      <c r="K402" s="61"/>
    </row>
    <row r="403" spans="1:11" ht="15" customHeight="1" x14ac:dyDescent="0.25">
      <c r="A403" s="78"/>
      <c r="B403" s="64"/>
      <c r="C403" s="153"/>
      <c r="D403" s="88"/>
      <c r="E403" s="63"/>
      <c r="J403" s="72"/>
      <c r="K403" s="61"/>
    </row>
    <row r="404" spans="1:11" ht="15" customHeight="1" x14ac:dyDescent="0.25">
      <c r="A404" s="78"/>
      <c r="B404" s="64"/>
      <c r="C404" s="153"/>
      <c r="D404" s="88"/>
      <c r="E404" s="63"/>
      <c r="J404" s="68"/>
      <c r="K404" s="61"/>
    </row>
    <row r="405" spans="1:11" ht="15" customHeight="1" x14ac:dyDescent="0.25">
      <c r="A405" s="78"/>
      <c r="B405" s="64"/>
      <c r="C405" s="153"/>
      <c r="D405" s="88"/>
      <c r="E405" s="63"/>
      <c r="J405" s="68"/>
      <c r="K405" s="61"/>
    </row>
    <row r="406" spans="1:11" ht="15" customHeight="1" x14ac:dyDescent="0.25">
      <c r="A406" s="78"/>
      <c r="B406" s="64"/>
      <c r="C406" s="153"/>
      <c r="D406" s="88"/>
      <c r="E406" s="63"/>
      <c r="J406" s="72"/>
      <c r="K406" s="61"/>
    </row>
    <row r="407" spans="1:11" ht="15" customHeight="1" x14ac:dyDescent="0.25">
      <c r="A407" s="78"/>
      <c r="B407" s="64"/>
      <c r="C407" s="153"/>
      <c r="D407" s="88"/>
      <c r="E407" s="63"/>
      <c r="J407" s="68"/>
      <c r="K407" s="61"/>
    </row>
    <row r="408" spans="1:11" ht="15" customHeight="1" x14ac:dyDescent="0.25">
      <c r="A408" s="78"/>
      <c r="B408" s="64"/>
      <c r="C408" s="153"/>
      <c r="D408" s="88"/>
      <c r="E408" s="63"/>
      <c r="J408" s="68"/>
      <c r="K408" s="61"/>
    </row>
    <row r="409" spans="1:11" ht="15" customHeight="1" x14ac:dyDescent="0.25">
      <c r="A409" s="78"/>
      <c r="B409" s="64"/>
      <c r="C409" s="153"/>
      <c r="D409" s="88"/>
      <c r="E409" s="63"/>
      <c r="K409" s="61"/>
    </row>
    <row r="410" spans="1:11" ht="15" customHeight="1" x14ac:dyDescent="0.25">
      <c r="A410" s="78"/>
      <c r="B410" s="64"/>
      <c r="C410" s="64"/>
      <c r="D410" s="89"/>
      <c r="E410" s="63"/>
      <c r="J410" s="68"/>
      <c r="K410" s="61"/>
    </row>
    <row r="411" spans="1:11" ht="15" customHeight="1" x14ac:dyDescent="0.25">
      <c r="A411" s="78"/>
      <c r="B411" s="64"/>
      <c r="C411" s="64"/>
      <c r="E411" s="63"/>
      <c r="J411" s="68"/>
      <c r="K411" s="61"/>
    </row>
    <row r="412" spans="1:11" ht="15" customHeight="1" x14ac:dyDescent="0.25">
      <c r="A412" s="78"/>
      <c r="B412" s="64"/>
      <c r="C412" s="64"/>
      <c r="E412" s="63"/>
      <c r="J412" s="68"/>
      <c r="K412" s="61"/>
    </row>
    <row r="413" spans="1:11" ht="15" customHeight="1" x14ac:dyDescent="0.25">
      <c r="A413" s="78"/>
      <c r="B413" s="64"/>
      <c r="C413" s="64"/>
      <c r="D413" s="89"/>
      <c r="E413" s="63"/>
      <c r="J413" s="72"/>
      <c r="K413" s="61"/>
    </row>
    <row r="414" spans="1:11" ht="15" customHeight="1" x14ac:dyDescent="0.25">
      <c r="A414" s="78"/>
      <c r="B414" s="64"/>
      <c r="C414" s="64"/>
      <c r="D414" s="89"/>
      <c r="E414" s="63"/>
      <c r="J414" s="90"/>
      <c r="K414" s="61"/>
    </row>
    <row r="415" spans="1:11" ht="15" customHeight="1" x14ac:dyDescent="0.25">
      <c r="A415" s="78"/>
      <c r="B415" s="64"/>
      <c r="C415" s="64"/>
      <c r="D415" s="89"/>
      <c r="E415" s="63"/>
      <c r="J415" s="90"/>
      <c r="K415" s="61"/>
    </row>
    <row r="416" spans="1:11" ht="15" customHeight="1" x14ac:dyDescent="0.25">
      <c r="A416" s="78"/>
      <c r="B416" s="64"/>
      <c r="C416" s="64"/>
      <c r="E416" s="63"/>
      <c r="J416" s="68"/>
      <c r="K416" s="61"/>
    </row>
    <row r="417" spans="1:11" ht="15" customHeight="1" x14ac:dyDescent="0.25">
      <c r="A417" s="78"/>
      <c r="B417" s="64"/>
      <c r="C417" s="64"/>
      <c r="E417" s="63"/>
      <c r="J417" s="72"/>
      <c r="K417" s="61"/>
    </row>
    <row r="418" spans="1:11" ht="15" customHeight="1" x14ac:dyDescent="0.25">
      <c r="A418" s="78"/>
      <c r="B418" s="64"/>
      <c r="C418" s="64"/>
      <c r="E418" s="63"/>
      <c r="J418" s="67"/>
      <c r="K418" s="61"/>
    </row>
    <row r="419" spans="1:11" ht="15" customHeight="1" x14ac:dyDescent="0.25">
      <c r="A419" s="78"/>
      <c r="B419" s="64"/>
      <c r="C419" s="64"/>
      <c r="E419" s="63"/>
      <c r="J419" s="68"/>
      <c r="K419" s="61"/>
    </row>
    <row r="420" spans="1:11" ht="15" customHeight="1" x14ac:dyDescent="0.25">
      <c r="A420" s="78"/>
      <c r="B420" s="64"/>
      <c r="C420" s="64"/>
      <c r="D420" s="89"/>
      <c r="E420" s="63"/>
      <c r="J420" s="68"/>
      <c r="K420" s="61"/>
    </row>
    <row r="421" spans="1:11" ht="15" customHeight="1" x14ac:dyDescent="0.25">
      <c r="A421" s="78"/>
      <c r="B421" s="64"/>
      <c r="C421" s="64"/>
      <c r="D421" s="89"/>
      <c r="E421" s="63"/>
      <c r="J421" s="67"/>
      <c r="K421" s="61"/>
    </row>
    <row r="422" spans="1:11" ht="15" customHeight="1" x14ac:dyDescent="0.25">
      <c r="A422" s="78"/>
      <c r="B422" s="64"/>
      <c r="C422" s="64"/>
      <c r="E422" s="63"/>
      <c r="J422" s="68"/>
      <c r="K422" s="61"/>
    </row>
    <row r="423" spans="1:11" ht="15" customHeight="1" x14ac:dyDescent="0.25">
      <c r="A423" s="78"/>
      <c r="B423" s="64"/>
      <c r="C423" s="64"/>
      <c r="E423" s="63"/>
      <c r="J423" s="68"/>
      <c r="K423" s="61"/>
    </row>
    <row r="424" spans="1:11" ht="15" customHeight="1" x14ac:dyDescent="0.25">
      <c r="A424" s="78"/>
      <c r="B424" s="64"/>
      <c r="C424" s="64"/>
      <c r="E424" s="63"/>
      <c r="J424" s="72"/>
      <c r="K424" s="61"/>
    </row>
    <row r="425" spans="1:11" ht="15" customHeight="1" x14ac:dyDescent="0.25">
      <c r="A425" s="78"/>
      <c r="B425" s="64"/>
      <c r="C425" s="64"/>
      <c r="E425" s="63"/>
      <c r="J425" s="68"/>
      <c r="K425" s="61"/>
    </row>
    <row r="426" spans="1:11" ht="15" customHeight="1" x14ac:dyDescent="0.25">
      <c r="A426" s="78"/>
      <c r="B426" s="64"/>
      <c r="C426" s="64"/>
      <c r="E426" s="63"/>
      <c r="J426" s="74"/>
      <c r="K426" s="61"/>
    </row>
    <row r="427" spans="1:11" ht="15" customHeight="1" x14ac:dyDescent="0.25">
      <c r="A427" s="78"/>
      <c r="B427" s="64"/>
      <c r="C427" s="64"/>
      <c r="E427" s="63"/>
      <c r="J427" s="68"/>
      <c r="K427" s="61"/>
    </row>
    <row r="428" spans="1:11" ht="15" customHeight="1" x14ac:dyDescent="0.25">
      <c r="A428" s="78"/>
      <c r="B428" s="64"/>
      <c r="C428" s="64"/>
      <c r="E428" s="63"/>
      <c r="J428" s="68"/>
      <c r="K428" s="61"/>
    </row>
    <row r="429" spans="1:11" ht="15" customHeight="1" x14ac:dyDescent="0.25">
      <c r="A429" s="78"/>
      <c r="B429" s="64"/>
      <c r="C429" s="64"/>
      <c r="E429" s="63"/>
      <c r="J429" s="91"/>
      <c r="K429" s="61"/>
    </row>
    <row r="430" spans="1:11" ht="15" customHeight="1" x14ac:dyDescent="0.25">
      <c r="A430" s="78"/>
      <c r="B430" s="64"/>
      <c r="C430" s="64"/>
      <c r="E430" s="63"/>
      <c r="J430" s="91"/>
      <c r="K430" s="61"/>
    </row>
    <row r="431" spans="1:11" ht="15" customHeight="1" x14ac:dyDescent="0.25">
      <c r="A431" s="78"/>
      <c r="B431" s="64"/>
      <c r="C431" s="64"/>
      <c r="E431" s="63"/>
      <c r="J431" s="91"/>
      <c r="K431" s="61"/>
    </row>
    <row r="432" spans="1:11" ht="15" customHeight="1" x14ac:dyDescent="0.25">
      <c r="A432" s="78"/>
      <c r="B432" s="64"/>
      <c r="C432" s="64"/>
      <c r="E432" s="63"/>
      <c r="J432" s="91"/>
      <c r="K432" s="61"/>
    </row>
    <row r="433" spans="1:11" ht="15" customHeight="1" x14ac:dyDescent="0.25">
      <c r="A433" s="78"/>
      <c r="B433" s="64"/>
      <c r="C433" s="153"/>
      <c r="D433" s="88"/>
      <c r="E433" s="63"/>
      <c r="J433" s="68"/>
      <c r="K433" s="61"/>
    </row>
    <row r="434" spans="1:11" ht="15" customHeight="1" x14ac:dyDescent="0.25">
      <c r="A434" s="78"/>
      <c r="B434" s="64"/>
      <c r="C434" s="153"/>
      <c r="D434" s="88"/>
      <c r="E434" s="63"/>
      <c r="J434" s="72"/>
      <c r="K434" s="61"/>
    </row>
    <row r="435" spans="1:11" ht="15" customHeight="1" x14ac:dyDescent="0.25">
      <c r="A435" s="78"/>
      <c r="B435" s="64"/>
      <c r="C435" s="153"/>
      <c r="D435" s="88"/>
      <c r="E435" s="63"/>
      <c r="J435" s="72"/>
      <c r="K435" s="61"/>
    </row>
    <row r="436" spans="1:11" ht="15" customHeight="1" x14ac:dyDescent="0.25">
      <c r="A436" s="78"/>
      <c r="B436" s="64"/>
      <c r="C436" s="153"/>
      <c r="D436" s="88"/>
      <c r="E436" s="63"/>
      <c r="J436" s="72"/>
      <c r="K436" s="61"/>
    </row>
    <row r="437" spans="1:11" ht="15" customHeight="1" x14ac:dyDescent="0.25">
      <c r="A437" s="78"/>
      <c r="B437" s="64"/>
      <c r="C437" s="153"/>
      <c r="D437" s="88"/>
      <c r="E437" s="63"/>
      <c r="J437" s="72"/>
      <c r="K437" s="61"/>
    </row>
    <row r="438" spans="1:11" ht="15" customHeight="1" x14ac:dyDescent="0.25">
      <c r="A438" s="78"/>
      <c r="B438" s="64"/>
      <c r="C438" s="153"/>
      <c r="D438" s="88"/>
      <c r="E438" s="63"/>
      <c r="J438" s="68"/>
      <c r="K438" s="61"/>
    </row>
    <row r="439" spans="1:11" ht="15" customHeight="1" x14ac:dyDescent="0.25">
      <c r="A439" s="78"/>
      <c r="B439" s="64"/>
      <c r="C439" s="153"/>
      <c r="D439" s="88"/>
      <c r="E439" s="63"/>
      <c r="J439" s="68"/>
      <c r="K439" s="61"/>
    </row>
    <row r="440" spans="1:11" ht="15" customHeight="1" x14ac:dyDescent="0.25">
      <c r="A440" s="78"/>
      <c r="B440" s="64"/>
      <c r="C440" s="153"/>
      <c r="D440" s="88"/>
      <c r="E440" s="63"/>
      <c r="J440" s="68"/>
      <c r="K440" s="61"/>
    </row>
    <row r="441" spans="1:11" ht="15" customHeight="1" x14ac:dyDescent="0.25">
      <c r="A441" s="78"/>
      <c r="B441" s="64"/>
      <c r="C441" s="153"/>
      <c r="D441" s="88"/>
      <c r="E441" s="63"/>
      <c r="J441" s="90"/>
      <c r="K441" s="61"/>
    </row>
    <row r="442" spans="1:11" ht="15" customHeight="1" x14ac:dyDescent="0.25">
      <c r="A442" s="78"/>
      <c r="B442" s="64"/>
      <c r="C442" s="153"/>
      <c r="D442" s="88"/>
      <c r="E442" s="63"/>
      <c r="J442" s="68"/>
      <c r="K442" s="61"/>
    </row>
    <row r="443" spans="1:11" ht="15" customHeight="1" x14ac:dyDescent="0.25">
      <c r="A443" s="78"/>
      <c r="B443" s="64"/>
      <c r="C443" s="153"/>
      <c r="D443" s="88"/>
      <c r="E443" s="63"/>
      <c r="J443" s="90"/>
      <c r="K443" s="61"/>
    </row>
    <row r="444" spans="1:11" ht="15" customHeight="1" x14ac:dyDescent="0.25">
      <c r="A444" s="78"/>
      <c r="B444" s="64"/>
      <c r="C444" s="153"/>
      <c r="D444" s="88"/>
      <c r="E444" s="63"/>
      <c r="J444" s="90"/>
      <c r="K444" s="61"/>
    </row>
    <row r="445" spans="1:11" ht="15" customHeight="1" x14ac:dyDescent="0.25">
      <c r="A445" s="78"/>
      <c r="B445" s="64"/>
      <c r="C445" s="153"/>
      <c r="D445" s="88"/>
      <c r="E445" s="63"/>
      <c r="J445" s="90"/>
      <c r="K445" s="61"/>
    </row>
    <row r="446" spans="1:11" ht="15" customHeight="1" x14ac:dyDescent="0.25">
      <c r="A446" s="78"/>
      <c r="B446" s="64"/>
      <c r="C446" s="153"/>
      <c r="D446" s="88"/>
      <c r="E446" s="63"/>
      <c r="J446" s="68"/>
      <c r="K446" s="61"/>
    </row>
    <row r="447" spans="1:11" ht="15" customHeight="1" x14ac:dyDescent="0.25">
      <c r="A447" s="78"/>
      <c r="B447" s="64"/>
      <c r="C447" s="153"/>
      <c r="D447" s="88"/>
      <c r="E447" s="63"/>
      <c r="J447" s="90"/>
      <c r="K447" s="61"/>
    </row>
    <row r="448" spans="1:11" ht="15" customHeight="1" x14ac:dyDescent="0.25">
      <c r="A448" s="78"/>
      <c r="B448" s="64"/>
      <c r="C448" s="153"/>
      <c r="D448" s="88"/>
      <c r="E448" s="63"/>
      <c r="J448" s="74"/>
      <c r="K448" s="61"/>
    </row>
    <row r="449" spans="1:11" ht="15" customHeight="1" x14ac:dyDescent="0.25">
      <c r="A449" s="78"/>
      <c r="B449" s="64"/>
      <c r="C449" s="153"/>
      <c r="D449" s="88"/>
      <c r="E449" s="63"/>
      <c r="J449" s="68"/>
      <c r="K449" s="61"/>
    </row>
    <row r="450" spans="1:11" ht="15" customHeight="1" x14ac:dyDescent="0.25">
      <c r="A450" s="78"/>
      <c r="B450" s="64"/>
      <c r="C450" s="153"/>
      <c r="D450" s="88"/>
      <c r="E450" s="63"/>
      <c r="J450" s="68"/>
      <c r="K450" s="61"/>
    </row>
    <row r="451" spans="1:11" ht="15" customHeight="1" x14ac:dyDescent="0.25">
      <c r="A451" s="78"/>
      <c r="B451" s="64"/>
      <c r="C451" s="153"/>
      <c r="D451" s="88"/>
      <c r="E451" s="63"/>
      <c r="J451" s="68"/>
      <c r="K451" s="61"/>
    </row>
    <row r="452" spans="1:11" ht="15" customHeight="1" x14ac:dyDescent="0.25">
      <c r="A452" s="78"/>
      <c r="B452" s="64"/>
      <c r="C452" s="153"/>
      <c r="D452" s="88"/>
      <c r="E452" s="63"/>
      <c r="J452" s="68"/>
      <c r="K452" s="61"/>
    </row>
    <row r="453" spans="1:11" ht="15" customHeight="1" x14ac:dyDescent="0.25">
      <c r="A453" s="78"/>
      <c r="B453" s="64"/>
      <c r="C453" s="153"/>
      <c r="D453" s="88"/>
      <c r="E453" s="63"/>
      <c r="J453" s="72"/>
      <c r="K453" s="61"/>
    </row>
    <row r="454" spans="1:11" ht="15" customHeight="1" x14ac:dyDescent="0.25">
      <c r="A454" s="78"/>
      <c r="B454" s="64"/>
      <c r="C454" s="153"/>
      <c r="D454" s="88"/>
      <c r="E454" s="63"/>
      <c r="J454" s="68"/>
      <c r="K454" s="61"/>
    </row>
    <row r="455" spans="1:11" ht="15" customHeight="1" x14ac:dyDescent="0.25">
      <c r="A455" s="78"/>
      <c r="B455" s="64"/>
      <c r="C455" s="153"/>
      <c r="D455" s="88"/>
      <c r="E455" s="63"/>
      <c r="J455" s="72"/>
      <c r="K455" s="61"/>
    </row>
    <row r="456" spans="1:11" ht="15" customHeight="1" x14ac:dyDescent="0.25">
      <c r="A456" s="78"/>
      <c r="B456" s="64"/>
      <c r="C456" s="153"/>
      <c r="D456" s="88"/>
      <c r="E456" s="63"/>
      <c r="J456" s="68"/>
      <c r="K456" s="61"/>
    </row>
    <row r="457" spans="1:11" ht="15" customHeight="1" x14ac:dyDescent="0.25">
      <c r="A457" s="78"/>
      <c r="B457" s="64"/>
      <c r="C457" s="153"/>
      <c r="D457" s="88"/>
      <c r="E457" s="63"/>
      <c r="J457" s="68"/>
      <c r="K457" s="61"/>
    </row>
    <row r="458" spans="1:11" ht="15" customHeight="1" x14ac:dyDescent="0.25">
      <c r="A458" s="78"/>
      <c r="B458" s="64"/>
      <c r="C458" s="153"/>
      <c r="D458" s="88"/>
      <c r="E458" s="63"/>
      <c r="J458" s="74"/>
      <c r="K458" s="61"/>
    </row>
    <row r="459" spans="1:11" ht="15" customHeight="1" x14ac:dyDescent="0.25">
      <c r="A459" s="78"/>
      <c r="B459" s="64"/>
      <c r="C459" s="153"/>
      <c r="D459" s="88"/>
      <c r="E459" s="63"/>
      <c r="J459" s="68"/>
      <c r="K459" s="61"/>
    </row>
    <row r="460" spans="1:11" ht="15" customHeight="1" x14ac:dyDescent="0.25">
      <c r="A460" s="78"/>
      <c r="B460" s="64"/>
      <c r="C460" s="153"/>
      <c r="D460" s="88"/>
      <c r="E460" s="63"/>
      <c r="J460" s="74"/>
      <c r="K460" s="61"/>
    </row>
    <row r="461" spans="1:11" ht="15" customHeight="1" x14ac:dyDescent="0.25">
      <c r="A461" s="78"/>
      <c r="B461" s="64"/>
      <c r="C461" s="153"/>
      <c r="D461" s="88"/>
      <c r="E461" s="63"/>
      <c r="J461" s="68"/>
      <c r="K461" s="61"/>
    </row>
    <row r="462" spans="1:11" ht="15" customHeight="1" x14ac:dyDescent="0.25">
      <c r="A462" s="78"/>
      <c r="B462" s="64"/>
      <c r="C462" s="153"/>
      <c r="D462" s="88"/>
      <c r="E462" s="63"/>
      <c r="J462" s="68"/>
      <c r="K462" s="61"/>
    </row>
    <row r="463" spans="1:11" ht="15" customHeight="1" x14ac:dyDescent="0.25">
      <c r="A463" s="78"/>
      <c r="B463" s="64"/>
      <c r="C463" s="153"/>
      <c r="D463" s="88"/>
      <c r="E463" s="63"/>
      <c r="J463" s="68"/>
      <c r="K463" s="61"/>
    </row>
    <row r="464" spans="1:11" ht="15" customHeight="1" x14ac:dyDescent="0.25">
      <c r="A464" s="78"/>
      <c r="B464" s="64"/>
      <c r="C464" s="153"/>
      <c r="D464" s="88"/>
      <c r="E464" s="63"/>
      <c r="J464" s="72"/>
      <c r="K464" s="61"/>
    </row>
    <row r="465" spans="1:11" ht="15" customHeight="1" x14ac:dyDescent="0.25">
      <c r="A465" s="78"/>
      <c r="B465" s="64"/>
      <c r="C465" s="153"/>
      <c r="D465" s="88"/>
      <c r="E465" s="63"/>
      <c r="J465" s="67"/>
      <c r="K465" s="61"/>
    </row>
    <row r="466" spans="1:11" ht="15" customHeight="1" x14ac:dyDescent="0.25">
      <c r="A466" s="78"/>
      <c r="B466" s="64"/>
      <c r="C466" s="64"/>
      <c r="D466" s="89"/>
      <c r="E466" s="63"/>
      <c r="J466" s="68"/>
      <c r="K466" s="61"/>
    </row>
    <row r="467" spans="1:11" ht="15" customHeight="1" x14ac:dyDescent="0.25">
      <c r="A467" s="78"/>
      <c r="B467" s="64"/>
      <c r="C467" s="64"/>
      <c r="D467" s="89"/>
      <c r="E467" s="63"/>
      <c r="J467" s="90"/>
      <c r="K467" s="61"/>
    </row>
    <row r="468" spans="1:11" ht="15" customHeight="1" x14ac:dyDescent="0.25">
      <c r="A468" s="78"/>
      <c r="B468" s="64"/>
      <c r="C468" s="64"/>
      <c r="D468" s="89"/>
      <c r="E468" s="63"/>
      <c r="J468" s="72"/>
      <c r="K468" s="61"/>
    </row>
    <row r="469" spans="1:11" ht="15" customHeight="1" x14ac:dyDescent="0.25">
      <c r="A469" s="78"/>
      <c r="B469" s="64"/>
      <c r="C469" s="64"/>
      <c r="E469" s="63"/>
      <c r="J469" s="68"/>
      <c r="K469" s="61"/>
    </row>
    <row r="470" spans="1:11" ht="15" customHeight="1" x14ac:dyDescent="0.25">
      <c r="A470" s="78"/>
      <c r="B470" s="64"/>
      <c r="C470" s="64"/>
      <c r="D470" s="89"/>
      <c r="E470" s="63"/>
      <c r="J470" s="68"/>
      <c r="K470" s="61"/>
    </row>
    <row r="471" spans="1:11" ht="15" customHeight="1" x14ac:dyDescent="0.25">
      <c r="A471" s="78"/>
      <c r="B471" s="64"/>
      <c r="C471" s="64"/>
      <c r="E471" s="63"/>
      <c r="J471" s="72"/>
      <c r="K471" s="61"/>
    </row>
    <row r="472" spans="1:11" ht="15" customHeight="1" x14ac:dyDescent="0.25">
      <c r="A472" s="78"/>
      <c r="B472" s="64"/>
      <c r="C472" s="64"/>
      <c r="D472" s="63"/>
      <c r="E472" s="63"/>
      <c r="J472" s="67"/>
      <c r="K472" s="61"/>
    </row>
    <row r="473" spans="1:11" ht="15" customHeight="1" x14ac:dyDescent="0.25">
      <c r="A473" s="78"/>
      <c r="B473" s="64"/>
      <c r="C473" s="64"/>
      <c r="D473" s="63"/>
      <c r="E473" s="63"/>
      <c r="J473" s="67"/>
      <c r="K473" s="61"/>
    </row>
    <row r="474" spans="1:11" ht="15" customHeight="1" x14ac:dyDescent="0.25">
      <c r="A474" s="78"/>
      <c r="B474" s="64"/>
      <c r="C474" s="64"/>
      <c r="D474" s="63"/>
      <c r="E474" s="63"/>
      <c r="J474" s="67"/>
      <c r="K474" s="61"/>
    </row>
    <row r="475" spans="1:11" ht="15" customHeight="1" x14ac:dyDescent="0.25">
      <c r="A475" s="78"/>
      <c r="B475" s="64"/>
      <c r="C475" s="64"/>
      <c r="D475" s="63"/>
      <c r="E475" s="63"/>
      <c r="J475" s="68"/>
      <c r="K475" s="61"/>
    </row>
    <row r="476" spans="1:11" ht="15" customHeight="1" x14ac:dyDescent="0.25">
      <c r="A476" s="78"/>
      <c r="B476" s="64"/>
      <c r="C476" s="64"/>
      <c r="D476" s="63"/>
      <c r="E476" s="63"/>
      <c r="J476" s="67"/>
      <c r="K476" s="61"/>
    </row>
    <row r="477" spans="1:11" ht="15" customHeight="1" x14ac:dyDescent="0.25">
      <c r="A477" s="78"/>
      <c r="B477" s="64"/>
      <c r="C477" s="64"/>
      <c r="D477" s="89"/>
      <c r="E477" s="63"/>
      <c r="J477" s="67"/>
      <c r="K477" s="61"/>
    </row>
    <row r="478" spans="1:11" ht="15" customHeight="1" x14ac:dyDescent="0.25">
      <c r="A478" s="78"/>
      <c r="B478" s="64"/>
      <c r="C478" s="64"/>
      <c r="D478" s="89"/>
      <c r="E478" s="63"/>
      <c r="J478" s="87"/>
      <c r="K478" s="61"/>
    </row>
    <row r="479" spans="1:11" ht="15" customHeight="1" x14ac:dyDescent="0.25">
      <c r="A479" s="78"/>
      <c r="B479" s="64"/>
      <c r="C479" s="64"/>
      <c r="D479" s="89"/>
      <c r="E479" s="63"/>
      <c r="J479" s="90"/>
      <c r="K479" s="61"/>
    </row>
    <row r="480" spans="1:11" ht="15" customHeight="1" x14ac:dyDescent="0.25">
      <c r="A480" s="78"/>
      <c r="B480" s="64"/>
      <c r="C480" s="64"/>
      <c r="D480" s="89"/>
      <c r="E480" s="63"/>
      <c r="J480" s="74"/>
      <c r="K480" s="61"/>
    </row>
    <row r="481" spans="1:11" ht="15" customHeight="1" x14ac:dyDescent="0.25">
      <c r="A481" s="78"/>
      <c r="B481" s="64"/>
      <c r="C481" s="64"/>
      <c r="D481" s="89"/>
      <c r="E481" s="63"/>
      <c r="J481" s="87"/>
      <c r="K481" s="61"/>
    </row>
    <row r="482" spans="1:11" ht="15" customHeight="1" x14ac:dyDescent="0.25">
      <c r="A482" s="78"/>
      <c r="B482" s="64"/>
      <c r="C482" s="64"/>
      <c r="D482" s="89"/>
      <c r="E482" s="63"/>
      <c r="J482" s="90"/>
      <c r="K482" s="61"/>
    </row>
    <row r="483" spans="1:11" ht="15" customHeight="1" x14ac:dyDescent="0.25">
      <c r="A483" s="78"/>
      <c r="B483" s="64"/>
      <c r="C483" s="64"/>
      <c r="D483" s="89"/>
      <c r="E483" s="63"/>
      <c r="J483" s="72"/>
      <c r="K483" s="61"/>
    </row>
    <row r="484" spans="1:11" ht="15" customHeight="1" x14ac:dyDescent="0.25">
      <c r="A484" s="78"/>
      <c r="B484" s="64"/>
      <c r="C484" s="64"/>
      <c r="D484" s="89"/>
      <c r="E484" s="63"/>
      <c r="J484" s="67"/>
      <c r="K484" s="61"/>
    </row>
    <row r="485" spans="1:11" ht="15" customHeight="1" x14ac:dyDescent="0.25">
      <c r="A485" s="78"/>
      <c r="B485" s="64"/>
      <c r="C485" s="64"/>
      <c r="D485" s="89"/>
      <c r="E485" s="63"/>
      <c r="J485" s="74"/>
      <c r="K485" s="61"/>
    </row>
    <row r="486" spans="1:11" ht="15" customHeight="1" x14ac:dyDescent="0.25">
      <c r="A486" s="78"/>
      <c r="B486" s="64"/>
      <c r="C486" s="64"/>
      <c r="D486" s="89"/>
      <c r="E486" s="63"/>
      <c r="J486" s="87"/>
      <c r="K486" s="61"/>
    </row>
    <row r="487" spans="1:11" ht="15" customHeight="1" x14ac:dyDescent="0.25">
      <c r="A487" s="78"/>
      <c r="B487" s="64"/>
      <c r="C487" s="64"/>
      <c r="D487" s="89"/>
      <c r="E487" s="63"/>
      <c r="J487" s="90"/>
      <c r="K487" s="61"/>
    </row>
    <row r="488" spans="1:11" ht="15" customHeight="1" x14ac:dyDescent="0.25">
      <c r="A488" s="62"/>
      <c r="B488" s="70"/>
      <c r="C488" s="70"/>
      <c r="D488" s="89"/>
      <c r="E488" s="63"/>
      <c r="F488" s="92"/>
      <c r="G488" s="92"/>
      <c r="H488" s="93"/>
      <c r="I488" s="93"/>
      <c r="J488" s="72"/>
      <c r="K488" s="61"/>
    </row>
    <row r="489" spans="1:11" ht="15" customHeight="1" x14ac:dyDescent="0.25">
      <c r="A489" s="62"/>
      <c r="B489" s="70"/>
      <c r="C489" s="70"/>
      <c r="D489" s="89"/>
      <c r="E489" s="63"/>
      <c r="F489" s="92"/>
      <c r="G489" s="92"/>
      <c r="H489" s="93"/>
      <c r="I489" s="93"/>
      <c r="J489" s="87"/>
      <c r="K489" s="61"/>
    </row>
    <row r="490" spans="1:11" ht="15" customHeight="1" x14ac:dyDescent="0.25">
      <c r="A490" s="62"/>
      <c r="B490" s="70"/>
      <c r="C490" s="70"/>
      <c r="D490" s="89"/>
      <c r="E490" s="63"/>
      <c r="F490" s="92"/>
      <c r="G490" s="92"/>
      <c r="H490" s="93"/>
      <c r="I490" s="93"/>
      <c r="J490" s="72"/>
      <c r="K490" s="61"/>
    </row>
    <row r="491" spans="1:11" ht="15" customHeight="1" x14ac:dyDescent="0.25">
      <c r="A491" s="78"/>
      <c r="B491" s="64"/>
      <c r="C491" s="153"/>
      <c r="D491" s="88"/>
      <c r="E491" s="63"/>
      <c r="J491" s="72"/>
      <c r="K491" s="61"/>
    </row>
    <row r="492" spans="1:11" ht="15" customHeight="1" x14ac:dyDescent="0.25">
      <c r="A492" s="78"/>
      <c r="B492" s="64"/>
      <c r="C492" s="153"/>
      <c r="D492" s="88"/>
      <c r="E492" s="63"/>
      <c r="J492" s="72"/>
      <c r="K492" s="61"/>
    </row>
    <row r="493" spans="1:11" ht="15" customHeight="1" x14ac:dyDescent="0.25">
      <c r="A493" s="78"/>
      <c r="B493" s="64"/>
      <c r="C493" s="153"/>
      <c r="D493" s="88"/>
      <c r="E493" s="63"/>
      <c r="J493" s="68"/>
      <c r="K493" s="61"/>
    </row>
    <row r="494" spans="1:11" ht="15" customHeight="1" x14ac:dyDescent="0.25">
      <c r="A494" s="78"/>
      <c r="B494" s="64"/>
      <c r="C494" s="64"/>
      <c r="D494" s="89"/>
      <c r="E494" s="63"/>
      <c r="J494" s="72"/>
      <c r="K494" s="61"/>
    </row>
    <row r="495" spans="1:11" ht="15" customHeight="1" x14ac:dyDescent="0.25">
      <c r="A495" s="78"/>
      <c r="B495" s="64"/>
      <c r="C495" s="64"/>
      <c r="D495" s="89"/>
      <c r="E495" s="63"/>
      <c r="J495" s="72"/>
      <c r="K495" s="61"/>
    </row>
    <row r="496" spans="1:11" ht="15" customHeight="1" x14ac:dyDescent="0.25">
      <c r="A496" s="78"/>
      <c r="B496" s="64"/>
      <c r="C496" s="64"/>
      <c r="D496" s="89"/>
      <c r="E496" s="63"/>
      <c r="J496" s="87"/>
      <c r="K496" s="61"/>
    </row>
    <row r="497" spans="1:11" ht="15" customHeight="1" x14ac:dyDescent="0.25">
      <c r="A497" s="78"/>
      <c r="B497" s="64"/>
      <c r="C497" s="64"/>
      <c r="D497" s="89"/>
      <c r="E497" s="63"/>
      <c r="J497" s="72"/>
      <c r="K497" s="61"/>
    </row>
    <row r="498" spans="1:11" ht="15" customHeight="1" x14ac:dyDescent="0.25">
      <c r="A498" s="78"/>
      <c r="B498" s="64"/>
      <c r="C498" s="64"/>
      <c r="D498" s="89"/>
      <c r="E498" s="63"/>
      <c r="J498" s="60"/>
      <c r="K498" s="61"/>
    </row>
    <row r="499" spans="1:11" ht="15" customHeight="1" x14ac:dyDescent="0.25">
      <c r="A499" s="78"/>
      <c r="B499" s="64"/>
      <c r="C499" s="64"/>
      <c r="D499" s="89"/>
      <c r="E499" s="63"/>
      <c r="J499" s="60"/>
      <c r="K499" s="61"/>
    </row>
    <row r="500" spans="1:11" ht="15" customHeight="1" x14ac:dyDescent="0.25">
      <c r="A500" s="78"/>
      <c r="B500" s="64"/>
      <c r="C500" s="64"/>
      <c r="D500" s="89"/>
      <c r="E500" s="63"/>
      <c r="J500" s="72"/>
      <c r="K500" s="61"/>
    </row>
    <row r="501" spans="1:11" ht="15" customHeight="1" x14ac:dyDescent="0.25">
      <c r="A501" s="78"/>
      <c r="B501" s="64"/>
      <c r="C501" s="64"/>
      <c r="D501" s="89"/>
      <c r="E501" s="63"/>
      <c r="J501" s="90"/>
      <c r="K501" s="61"/>
    </row>
    <row r="502" spans="1:11" ht="15" customHeight="1" x14ac:dyDescent="0.25">
      <c r="A502" s="78"/>
      <c r="B502" s="64"/>
      <c r="C502" s="64"/>
      <c r="D502" s="89"/>
      <c r="E502" s="63"/>
      <c r="J502" s="68"/>
      <c r="K502" s="61"/>
    </row>
    <row r="503" spans="1:11" ht="15" customHeight="1" x14ac:dyDescent="0.25">
      <c r="A503" s="78"/>
      <c r="B503" s="64"/>
      <c r="C503" s="64"/>
      <c r="D503" s="89"/>
      <c r="E503" s="63"/>
      <c r="J503" s="68"/>
      <c r="K503" s="61"/>
    </row>
    <row r="504" spans="1:11" ht="15" customHeight="1" x14ac:dyDescent="0.25">
      <c r="A504" s="78"/>
      <c r="B504" s="64"/>
      <c r="C504" s="64"/>
      <c r="D504" s="89"/>
      <c r="E504" s="63"/>
      <c r="J504" s="87"/>
      <c r="K504" s="61"/>
    </row>
    <row r="505" spans="1:11" ht="15" customHeight="1" x14ac:dyDescent="0.25">
      <c r="A505" s="78"/>
      <c r="B505" s="64"/>
      <c r="C505" s="64"/>
      <c r="D505" s="89"/>
      <c r="E505" s="63"/>
      <c r="J505" s="68"/>
      <c r="K505" s="61"/>
    </row>
    <row r="506" spans="1:11" ht="15" customHeight="1" x14ac:dyDescent="0.25">
      <c r="A506" s="78"/>
      <c r="B506" s="64"/>
      <c r="C506" s="64"/>
      <c r="D506" s="89"/>
      <c r="E506" s="63"/>
      <c r="J506" s="67"/>
      <c r="K506" s="61"/>
    </row>
    <row r="507" spans="1:11" ht="15" customHeight="1" x14ac:dyDescent="0.25">
      <c r="A507" s="78"/>
      <c r="B507" s="64"/>
      <c r="C507" s="64"/>
      <c r="D507" s="89"/>
      <c r="E507" s="63"/>
      <c r="J507" s="72"/>
      <c r="K507" s="61"/>
    </row>
    <row r="508" spans="1:11" ht="15" customHeight="1" x14ac:dyDescent="0.25">
      <c r="A508" s="78"/>
      <c r="B508" s="64"/>
      <c r="C508" s="64"/>
      <c r="D508" s="89"/>
      <c r="E508" s="63"/>
      <c r="J508" s="67"/>
      <c r="K508" s="61"/>
    </row>
    <row r="509" spans="1:11" ht="15" customHeight="1" x14ac:dyDescent="0.25">
      <c r="A509" s="78"/>
      <c r="B509" s="64"/>
      <c r="C509" s="64"/>
      <c r="D509" s="89"/>
      <c r="E509" s="63"/>
      <c r="J509" s="72"/>
      <c r="K509" s="61"/>
    </row>
    <row r="510" spans="1:11" ht="15" customHeight="1" x14ac:dyDescent="0.25">
      <c r="A510" s="78"/>
      <c r="B510" s="64"/>
      <c r="C510" s="64"/>
      <c r="D510" s="89"/>
      <c r="E510" s="63"/>
      <c r="J510" s="68"/>
      <c r="K510" s="61"/>
    </row>
    <row r="511" spans="1:11" ht="15" customHeight="1" x14ac:dyDescent="0.25">
      <c r="A511" s="78"/>
      <c r="B511" s="64"/>
      <c r="C511" s="64"/>
      <c r="D511" s="89"/>
      <c r="E511" s="63"/>
      <c r="J511" s="90"/>
      <c r="K511" s="61"/>
    </row>
    <row r="512" spans="1:11" ht="15" customHeight="1" x14ac:dyDescent="0.25">
      <c r="A512" s="78"/>
      <c r="B512" s="64"/>
      <c r="C512" s="64"/>
      <c r="D512" s="89"/>
      <c r="E512" s="63"/>
      <c r="J512" s="87"/>
      <c r="K512" s="61"/>
    </row>
    <row r="513" spans="1:11" ht="15" customHeight="1" x14ac:dyDescent="0.25">
      <c r="A513" s="78"/>
      <c r="B513" s="64"/>
      <c r="C513" s="64"/>
      <c r="E513" s="63"/>
      <c r="J513" s="68"/>
      <c r="K513" s="61"/>
    </row>
    <row r="514" spans="1:11" ht="15" customHeight="1" x14ac:dyDescent="0.25">
      <c r="A514" s="62"/>
      <c r="B514" s="70"/>
      <c r="C514" s="70"/>
      <c r="D514" s="89"/>
      <c r="E514" s="63"/>
      <c r="F514" s="71"/>
      <c r="G514" s="71"/>
      <c r="H514" s="94"/>
      <c r="I514" s="94"/>
      <c r="J514" s="91"/>
      <c r="K514" s="61"/>
    </row>
    <row r="515" spans="1:11" ht="15" customHeight="1" x14ac:dyDescent="0.25">
      <c r="A515" s="78"/>
      <c r="B515" s="64"/>
      <c r="C515" s="64"/>
      <c r="D515" s="89"/>
      <c r="E515" s="63"/>
      <c r="J515" s="68"/>
      <c r="K515" s="61"/>
    </row>
    <row r="516" spans="1:11" ht="15" customHeight="1" x14ac:dyDescent="0.25">
      <c r="A516" s="78"/>
      <c r="B516" s="64"/>
      <c r="C516" s="64"/>
      <c r="E516" s="63"/>
      <c r="J516" s="72"/>
      <c r="K516" s="61"/>
    </row>
    <row r="517" spans="1:11" ht="15" customHeight="1" x14ac:dyDescent="0.25">
      <c r="A517" s="78"/>
      <c r="B517" s="64"/>
      <c r="C517" s="64"/>
      <c r="E517" s="63"/>
      <c r="J517" s="72"/>
      <c r="K517" s="61"/>
    </row>
    <row r="518" spans="1:11" ht="15" customHeight="1" x14ac:dyDescent="0.25">
      <c r="A518" s="78"/>
      <c r="B518" s="64"/>
      <c r="C518" s="64"/>
      <c r="D518" s="89"/>
      <c r="E518" s="63"/>
      <c r="J518" s="68"/>
      <c r="K518" s="61"/>
    </row>
    <row r="519" spans="1:11" ht="15" customHeight="1" x14ac:dyDescent="0.25">
      <c r="A519" s="78"/>
      <c r="B519" s="64"/>
      <c r="C519" s="64"/>
      <c r="D519" s="89"/>
      <c r="E519" s="63"/>
      <c r="J519" s="68"/>
      <c r="K519" s="61"/>
    </row>
    <row r="520" spans="1:11" ht="15" customHeight="1" x14ac:dyDescent="0.25">
      <c r="A520" s="78"/>
      <c r="B520" s="64"/>
      <c r="C520" s="64"/>
      <c r="D520" s="89"/>
      <c r="E520" s="63"/>
      <c r="J520" s="68"/>
      <c r="K520" s="61"/>
    </row>
    <row r="521" spans="1:11" ht="15" customHeight="1" x14ac:dyDescent="0.25">
      <c r="A521" s="78"/>
      <c r="B521" s="64"/>
      <c r="C521" s="64"/>
      <c r="D521" s="89"/>
      <c r="E521" s="63"/>
      <c r="J521" s="87"/>
      <c r="K521" s="61"/>
    </row>
    <row r="522" spans="1:11" ht="15" customHeight="1" x14ac:dyDescent="0.25">
      <c r="A522" s="78"/>
      <c r="B522" s="64"/>
      <c r="C522" s="64"/>
      <c r="D522" s="89"/>
      <c r="E522" s="63"/>
      <c r="J522" s="67"/>
      <c r="K522" s="61"/>
    </row>
    <row r="523" spans="1:11" ht="15" customHeight="1" x14ac:dyDescent="0.25">
      <c r="A523" s="78"/>
      <c r="B523" s="64"/>
      <c r="C523" s="64"/>
      <c r="D523" s="89"/>
      <c r="E523" s="63"/>
      <c r="J523" s="74"/>
      <c r="K523" s="61"/>
    </row>
    <row r="524" spans="1:11" ht="15" customHeight="1" x14ac:dyDescent="0.25">
      <c r="A524" s="78"/>
      <c r="B524" s="64"/>
      <c r="C524" s="64"/>
      <c r="D524" s="89"/>
      <c r="E524" s="63"/>
      <c r="J524" s="87"/>
      <c r="K524" s="61"/>
    </row>
    <row r="525" spans="1:11" ht="15" customHeight="1" x14ac:dyDescent="0.25">
      <c r="A525" s="78"/>
      <c r="B525" s="64"/>
      <c r="C525" s="64"/>
      <c r="D525" s="89"/>
      <c r="E525" s="63"/>
      <c r="J525" s="67"/>
      <c r="K525" s="61"/>
    </row>
    <row r="526" spans="1:11" ht="15" customHeight="1" x14ac:dyDescent="0.25">
      <c r="A526" s="78"/>
      <c r="B526" s="64"/>
      <c r="C526" s="64"/>
      <c r="D526" s="89"/>
      <c r="E526" s="63"/>
      <c r="J526" s="68"/>
      <c r="K526" s="61"/>
    </row>
    <row r="527" spans="1:11" ht="15" customHeight="1" x14ac:dyDescent="0.25">
      <c r="A527" s="78"/>
      <c r="B527" s="64"/>
      <c r="C527" s="64"/>
      <c r="D527" s="89"/>
      <c r="E527" s="63"/>
      <c r="J527" s="67"/>
      <c r="K527" s="61"/>
    </row>
    <row r="528" spans="1:11" ht="15" customHeight="1" x14ac:dyDescent="0.25">
      <c r="A528" s="78"/>
      <c r="B528" s="64"/>
      <c r="C528" s="64"/>
      <c r="D528" s="89"/>
      <c r="E528" s="63"/>
      <c r="J528" s="67"/>
      <c r="K528" s="61"/>
    </row>
    <row r="529" spans="1:11" ht="15" customHeight="1" x14ac:dyDescent="0.25">
      <c r="A529" s="78"/>
      <c r="B529" s="64"/>
      <c r="C529" s="64"/>
      <c r="D529" s="89"/>
      <c r="E529" s="63"/>
      <c r="J529" s="72"/>
      <c r="K529" s="61"/>
    </row>
    <row r="530" spans="1:11" ht="15" customHeight="1" x14ac:dyDescent="0.25">
      <c r="A530" s="78"/>
      <c r="B530" s="64"/>
      <c r="C530" s="64"/>
      <c r="D530" s="89"/>
      <c r="E530" s="63"/>
      <c r="J530" s="87"/>
      <c r="K530" s="61"/>
    </row>
    <row r="531" spans="1:11" ht="15" customHeight="1" x14ac:dyDescent="0.25">
      <c r="A531" s="78"/>
      <c r="B531" s="64"/>
      <c r="C531" s="64"/>
      <c r="D531" s="89"/>
      <c r="E531" s="63"/>
      <c r="J531" s="72"/>
      <c r="K531" s="61"/>
    </row>
    <row r="532" spans="1:11" ht="15" customHeight="1" x14ac:dyDescent="0.25">
      <c r="A532" s="78"/>
      <c r="B532" s="64"/>
      <c r="C532" s="64"/>
      <c r="D532" s="89"/>
      <c r="E532" s="63"/>
      <c r="J532" s="90"/>
      <c r="K532" s="61"/>
    </row>
    <row r="533" spans="1:11" ht="15" customHeight="1" x14ac:dyDescent="0.25">
      <c r="A533" s="78"/>
      <c r="B533" s="64"/>
      <c r="C533" s="64"/>
      <c r="D533" s="89"/>
      <c r="E533" s="63"/>
      <c r="J533" s="68"/>
      <c r="K533" s="61"/>
    </row>
    <row r="534" spans="1:11" ht="15" customHeight="1" x14ac:dyDescent="0.25">
      <c r="A534" s="78"/>
      <c r="B534" s="64"/>
      <c r="C534" s="64"/>
      <c r="D534" s="63"/>
      <c r="E534" s="63"/>
      <c r="J534" s="72"/>
      <c r="K534" s="61"/>
    </row>
    <row r="535" spans="1:11" ht="15" customHeight="1" x14ac:dyDescent="0.25">
      <c r="A535" s="78"/>
      <c r="B535" s="64"/>
      <c r="C535" s="64"/>
      <c r="D535" s="63"/>
      <c r="E535" s="63"/>
      <c r="J535" s="72"/>
      <c r="K535" s="61"/>
    </row>
    <row r="536" spans="1:11" ht="15" customHeight="1" x14ac:dyDescent="0.25">
      <c r="A536" s="78"/>
      <c r="B536" s="64"/>
      <c r="C536" s="64"/>
      <c r="D536" s="63"/>
      <c r="E536" s="63"/>
      <c r="J536" s="72"/>
      <c r="K536" s="61"/>
    </row>
    <row r="537" spans="1:11" ht="15" customHeight="1" x14ac:dyDescent="0.25">
      <c r="A537" s="78"/>
      <c r="B537" s="64"/>
      <c r="C537" s="64"/>
      <c r="D537" s="63"/>
      <c r="E537" s="63"/>
      <c r="J537" s="67"/>
      <c r="K537" s="61"/>
    </row>
    <row r="538" spans="1:11" ht="15" customHeight="1" x14ac:dyDescent="0.25">
      <c r="A538" s="78"/>
      <c r="B538" s="64"/>
      <c r="C538" s="64"/>
      <c r="D538" s="63"/>
      <c r="E538" s="63"/>
      <c r="J538" s="67"/>
      <c r="K538" s="61"/>
    </row>
    <row r="539" spans="1:11" ht="15" customHeight="1" x14ac:dyDescent="0.25">
      <c r="A539" s="78"/>
      <c r="B539" s="64"/>
      <c r="C539" s="64"/>
      <c r="D539" s="63"/>
      <c r="E539" s="63"/>
      <c r="J539" s="67"/>
      <c r="K539" s="61"/>
    </row>
    <row r="540" spans="1:11" ht="15" customHeight="1" x14ac:dyDescent="0.25">
      <c r="A540" s="78"/>
      <c r="B540" s="64"/>
      <c r="C540" s="64"/>
      <c r="D540" s="63"/>
      <c r="E540" s="63"/>
      <c r="J540" s="67"/>
      <c r="K540" s="61"/>
    </row>
    <row r="541" spans="1:11" ht="15" customHeight="1" x14ac:dyDescent="0.25">
      <c r="A541" s="78"/>
      <c r="B541" s="64"/>
      <c r="C541" s="64"/>
      <c r="D541" s="63"/>
      <c r="E541" s="63"/>
      <c r="J541" s="67"/>
      <c r="K541" s="61"/>
    </row>
    <row r="542" spans="1:11" ht="15" customHeight="1" x14ac:dyDescent="0.25">
      <c r="A542" s="78"/>
      <c r="B542" s="64"/>
      <c r="C542" s="64"/>
      <c r="D542" s="63"/>
      <c r="E542" s="63"/>
      <c r="J542" s="67"/>
      <c r="K542" s="61"/>
    </row>
    <row r="543" spans="1:11" ht="15" customHeight="1" x14ac:dyDescent="0.25">
      <c r="A543" s="78"/>
      <c r="B543" s="64"/>
      <c r="C543" s="64"/>
      <c r="D543" s="63"/>
      <c r="E543" s="63"/>
      <c r="J543" s="67"/>
      <c r="K543" s="61"/>
    </row>
    <row r="544" spans="1:11" ht="15" customHeight="1" x14ac:dyDescent="0.25">
      <c r="A544" s="78"/>
      <c r="B544" s="64"/>
      <c r="C544" s="64"/>
      <c r="E544" s="63"/>
      <c r="J544" s="68"/>
      <c r="K544" s="61"/>
    </row>
    <row r="545" spans="1:11" ht="15" customHeight="1" x14ac:dyDescent="0.25">
      <c r="A545" s="78"/>
      <c r="B545" s="64"/>
      <c r="C545" s="64"/>
      <c r="D545" s="89"/>
      <c r="E545" s="63"/>
      <c r="J545" s="68"/>
      <c r="K545" s="61"/>
    </row>
    <row r="546" spans="1:11" ht="15" customHeight="1" x14ac:dyDescent="0.25">
      <c r="A546" s="78"/>
      <c r="B546" s="64"/>
      <c r="C546" s="64"/>
      <c r="D546" s="89"/>
      <c r="E546" s="63"/>
      <c r="J546" s="74"/>
      <c r="K546" s="61"/>
    </row>
    <row r="547" spans="1:11" ht="15" customHeight="1" x14ac:dyDescent="0.25">
      <c r="A547" s="78"/>
      <c r="B547" s="64"/>
      <c r="C547" s="64"/>
      <c r="D547" s="89"/>
      <c r="E547" s="63"/>
      <c r="J547" s="74"/>
      <c r="K547" s="61"/>
    </row>
    <row r="548" spans="1:11" ht="15" customHeight="1" x14ac:dyDescent="0.25">
      <c r="A548" s="78"/>
      <c r="B548" s="64"/>
      <c r="C548" s="64"/>
      <c r="D548" s="89"/>
      <c r="E548" s="63"/>
      <c r="J548" s="68"/>
      <c r="K548" s="61"/>
    </row>
    <row r="549" spans="1:11" ht="15" customHeight="1" x14ac:dyDescent="0.25">
      <c r="A549" s="78"/>
      <c r="B549" s="64"/>
      <c r="C549" s="64"/>
      <c r="D549" s="89"/>
      <c r="E549" s="63"/>
      <c r="J549" s="74"/>
      <c r="K549" s="61"/>
    </row>
    <row r="550" spans="1:11" ht="15" customHeight="1" x14ac:dyDescent="0.25">
      <c r="A550" s="78"/>
      <c r="B550" s="64"/>
      <c r="C550" s="64"/>
      <c r="D550" s="89"/>
      <c r="E550" s="63"/>
      <c r="J550" s="87"/>
      <c r="K550" s="61"/>
    </row>
    <row r="551" spans="1:11" ht="15" customHeight="1" x14ac:dyDescent="0.25">
      <c r="A551" s="78"/>
      <c r="B551" s="64"/>
      <c r="C551" s="64"/>
      <c r="D551" s="89"/>
      <c r="E551" s="63"/>
      <c r="J551" s="85"/>
      <c r="K551" s="61"/>
    </row>
    <row r="552" spans="1:11" ht="15" customHeight="1" x14ac:dyDescent="0.25">
      <c r="A552" s="78"/>
      <c r="B552" s="64"/>
      <c r="C552" s="64"/>
      <c r="D552" s="89"/>
      <c r="E552" s="63"/>
      <c r="J552" s="68"/>
      <c r="K552" s="61"/>
    </row>
    <row r="553" spans="1:11" ht="15" customHeight="1" x14ac:dyDescent="0.25">
      <c r="A553" s="78"/>
      <c r="B553" s="64"/>
      <c r="C553" s="64"/>
      <c r="D553" s="89"/>
      <c r="E553" s="63"/>
      <c r="J553" s="68"/>
      <c r="K553" s="61"/>
    </row>
    <row r="554" spans="1:11" ht="15" customHeight="1" x14ac:dyDescent="0.25">
      <c r="A554" s="78"/>
      <c r="B554" s="64"/>
      <c r="C554" s="64"/>
      <c r="D554" s="89"/>
      <c r="E554" s="63"/>
      <c r="J554" s="68"/>
      <c r="K554" s="61"/>
    </row>
    <row r="555" spans="1:11" ht="15" customHeight="1" x14ac:dyDescent="0.25">
      <c r="A555" s="78"/>
      <c r="B555" s="64"/>
      <c r="C555" s="64"/>
      <c r="D555" s="89"/>
      <c r="E555" s="63"/>
      <c r="J555" s="74"/>
      <c r="K555" s="61"/>
    </row>
    <row r="556" spans="1:11" ht="15" customHeight="1" x14ac:dyDescent="0.25">
      <c r="A556" s="95"/>
      <c r="B556" s="96"/>
      <c r="C556" s="96"/>
      <c r="D556" s="97"/>
      <c r="E556" s="63"/>
      <c r="F556" s="98"/>
      <c r="G556" s="98"/>
      <c r="H556" s="99"/>
      <c r="I556" s="99"/>
      <c r="J556" s="67"/>
      <c r="K556" s="61"/>
    </row>
    <row r="557" spans="1:11" ht="15" customHeight="1" x14ac:dyDescent="0.25">
      <c r="A557" s="78"/>
      <c r="B557" s="64"/>
      <c r="C557" s="64"/>
      <c r="D557" s="89"/>
      <c r="E557" s="63"/>
      <c r="J557" s="100"/>
      <c r="K557" s="61"/>
    </row>
    <row r="558" spans="1:11" ht="15" customHeight="1" x14ac:dyDescent="0.25">
      <c r="A558" s="78"/>
      <c r="B558" s="64"/>
      <c r="C558" s="64"/>
      <c r="E558" s="63"/>
      <c r="J558" s="72"/>
      <c r="K558" s="61"/>
    </row>
    <row r="559" spans="1:11" ht="15" customHeight="1" x14ac:dyDescent="0.25">
      <c r="A559" s="78"/>
      <c r="B559" s="64"/>
      <c r="C559" s="64"/>
      <c r="E559" s="63"/>
      <c r="J559" s="72"/>
      <c r="K559" s="61"/>
    </row>
    <row r="560" spans="1:11" ht="15" customHeight="1" x14ac:dyDescent="0.25">
      <c r="A560" s="78"/>
      <c r="B560" s="64"/>
      <c r="C560" s="64"/>
      <c r="E560" s="63"/>
      <c r="J560" s="66"/>
      <c r="K560" s="61"/>
    </row>
    <row r="561" spans="1:11" ht="15" customHeight="1" x14ac:dyDescent="0.25">
      <c r="A561" s="78"/>
      <c r="B561" s="64"/>
      <c r="C561" s="64"/>
      <c r="E561" s="63"/>
      <c r="J561" s="66"/>
      <c r="K561" s="61"/>
    </row>
    <row r="562" spans="1:11" ht="15" customHeight="1" x14ac:dyDescent="0.25">
      <c r="A562" s="78"/>
      <c r="B562" s="64"/>
      <c r="C562" s="64"/>
      <c r="E562" s="63"/>
      <c r="J562" s="74"/>
      <c r="K562" s="61"/>
    </row>
    <row r="563" spans="1:11" ht="15" customHeight="1" x14ac:dyDescent="0.25">
      <c r="A563" s="78"/>
      <c r="B563" s="64"/>
      <c r="C563" s="64"/>
      <c r="E563" s="63"/>
      <c r="J563" s="72"/>
      <c r="K563" s="61"/>
    </row>
    <row r="564" spans="1:11" ht="15" customHeight="1" x14ac:dyDescent="0.25">
      <c r="A564" s="78"/>
      <c r="B564" s="64"/>
      <c r="C564" s="64"/>
      <c r="D564" s="63"/>
      <c r="E564" s="63"/>
      <c r="J564" s="72"/>
      <c r="K564" s="61"/>
    </row>
    <row r="565" spans="1:11" ht="15" customHeight="1" x14ac:dyDescent="0.25">
      <c r="A565" s="78"/>
      <c r="B565" s="64"/>
      <c r="C565" s="64"/>
      <c r="D565" s="89"/>
      <c r="E565" s="63"/>
      <c r="J565" s="60"/>
      <c r="K565" s="61"/>
    </row>
    <row r="566" spans="1:11" ht="15" customHeight="1" x14ac:dyDescent="0.25">
      <c r="A566" s="78"/>
      <c r="B566" s="64"/>
      <c r="C566" s="64"/>
      <c r="D566" s="89"/>
      <c r="E566" s="63"/>
      <c r="J566" s="87"/>
      <c r="K566" s="61"/>
    </row>
    <row r="567" spans="1:11" ht="15" customHeight="1" x14ac:dyDescent="0.25">
      <c r="A567" s="78"/>
      <c r="B567" s="64"/>
      <c r="C567" s="64"/>
      <c r="D567" s="89"/>
      <c r="E567" s="63"/>
      <c r="J567" s="90"/>
      <c r="K567" s="61"/>
    </row>
    <row r="568" spans="1:11" ht="15" customHeight="1" x14ac:dyDescent="0.25">
      <c r="A568" s="78"/>
      <c r="B568" s="64"/>
      <c r="C568" s="64"/>
      <c r="D568" s="89"/>
      <c r="E568" s="63"/>
      <c r="J568" s="68"/>
      <c r="K568" s="61"/>
    </row>
    <row r="569" spans="1:11" ht="15" customHeight="1" x14ac:dyDescent="0.25">
      <c r="A569" s="101"/>
      <c r="B569" s="102"/>
      <c r="C569" s="102"/>
      <c r="D569" s="89"/>
      <c r="E569" s="63"/>
      <c r="J569" s="72"/>
      <c r="K569" s="61"/>
    </row>
    <row r="570" spans="1:11" ht="15" customHeight="1" x14ac:dyDescent="0.25">
      <c r="A570" s="101"/>
      <c r="B570" s="102"/>
      <c r="C570" s="102"/>
      <c r="D570" s="89"/>
      <c r="E570" s="63"/>
      <c r="J570" s="67"/>
      <c r="K570" s="61"/>
    </row>
    <row r="571" spans="1:11" ht="15" customHeight="1" x14ac:dyDescent="0.25">
      <c r="A571" s="101"/>
      <c r="B571" s="102"/>
      <c r="C571" s="102"/>
      <c r="D571" s="89"/>
      <c r="E571" s="63"/>
      <c r="J571" s="72"/>
      <c r="K571" s="61"/>
    </row>
    <row r="572" spans="1:11" ht="15" customHeight="1" x14ac:dyDescent="0.25">
      <c r="A572" s="78"/>
      <c r="B572" s="64"/>
      <c r="C572" s="64"/>
      <c r="D572" s="89"/>
      <c r="E572" s="63"/>
      <c r="J572" s="68"/>
      <c r="K572" s="61"/>
    </row>
    <row r="573" spans="1:11" ht="15" customHeight="1" x14ac:dyDescent="0.25">
      <c r="A573" s="78"/>
      <c r="B573" s="64"/>
      <c r="C573" s="64"/>
      <c r="D573" s="89"/>
      <c r="E573" s="63"/>
      <c r="J573" s="68"/>
      <c r="K573" s="61"/>
    </row>
    <row r="574" spans="1:11" ht="15" customHeight="1" x14ac:dyDescent="0.25">
      <c r="A574" s="78"/>
      <c r="B574" s="64"/>
      <c r="C574" s="64"/>
      <c r="E574" s="63"/>
      <c r="J574" s="68"/>
      <c r="K574" s="61"/>
    </row>
    <row r="575" spans="1:11" ht="15" customHeight="1" x14ac:dyDescent="0.25">
      <c r="A575" s="78"/>
      <c r="B575" s="64"/>
      <c r="C575" s="153"/>
      <c r="D575" s="88"/>
      <c r="E575" s="63"/>
      <c r="J575" s="67"/>
      <c r="K575" s="61"/>
    </row>
    <row r="576" spans="1:11" ht="15" customHeight="1" x14ac:dyDescent="0.25">
      <c r="A576" s="78"/>
      <c r="B576" s="64"/>
      <c r="C576" s="153"/>
      <c r="D576" s="88"/>
      <c r="E576" s="63"/>
      <c r="J576" s="72"/>
      <c r="K576" s="61"/>
    </row>
    <row r="577" spans="1:11" ht="15" customHeight="1" x14ac:dyDescent="0.25">
      <c r="A577" s="78"/>
      <c r="B577" s="64"/>
      <c r="C577" s="153"/>
      <c r="D577" s="88"/>
      <c r="E577" s="63"/>
      <c r="J577" s="67"/>
      <c r="K577" s="61"/>
    </row>
    <row r="578" spans="1:11" ht="15" customHeight="1" x14ac:dyDescent="0.25">
      <c r="A578" s="78"/>
      <c r="B578" s="64"/>
      <c r="C578" s="153"/>
      <c r="D578" s="88"/>
      <c r="E578" s="63"/>
      <c r="J578" s="67"/>
      <c r="K578" s="61"/>
    </row>
    <row r="579" spans="1:11" ht="15" customHeight="1" x14ac:dyDescent="0.25">
      <c r="A579" s="78"/>
      <c r="B579" s="64"/>
      <c r="C579" s="153"/>
      <c r="D579" s="88"/>
      <c r="E579" s="63"/>
      <c r="J579" s="72"/>
      <c r="K579" s="61"/>
    </row>
    <row r="580" spans="1:11" ht="15" customHeight="1" x14ac:dyDescent="0.25">
      <c r="A580" s="78"/>
      <c r="B580" s="64"/>
      <c r="C580" s="153"/>
      <c r="D580" s="88"/>
      <c r="E580" s="63"/>
      <c r="J580" s="67"/>
      <c r="K580" s="61"/>
    </row>
    <row r="581" spans="1:11" ht="15" customHeight="1" x14ac:dyDescent="0.25">
      <c r="A581" s="78"/>
      <c r="B581" s="64"/>
      <c r="C581" s="153"/>
      <c r="D581" s="88"/>
      <c r="E581" s="63"/>
      <c r="J581" s="67"/>
      <c r="K581" s="61"/>
    </row>
    <row r="582" spans="1:11" ht="15" customHeight="1" x14ac:dyDescent="0.25">
      <c r="A582" s="78"/>
      <c r="B582" s="64"/>
      <c r="C582" s="153"/>
      <c r="D582" s="88"/>
      <c r="E582" s="63"/>
      <c r="J582" s="67"/>
      <c r="K582" s="61"/>
    </row>
    <row r="583" spans="1:11" ht="15" customHeight="1" x14ac:dyDescent="0.25">
      <c r="A583" s="78"/>
      <c r="B583" s="64"/>
      <c r="C583" s="153"/>
      <c r="D583" s="88"/>
      <c r="E583" s="63"/>
      <c r="J583" s="68"/>
      <c r="K583" s="61"/>
    </row>
    <row r="584" spans="1:11" ht="15" customHeight="1" x14ac:dyDescent="0.25">
      <c r="A584" s="78"/>
      <c r="B584" s="64"/>
      <c r="C584" s="153"/>
      <c r="D584" s="88"/>
      <c r="E584" s="63"/>
      <c r="J584" s="68"/>
      <c r="K584" s="61"/>
    </row>
    <row r="585" spans="1:11" ht="15" customHeight="1" x14ac:dyDescent="0.25">
      <c r="A585" s="78"/>
      <c r="B585" s="64"/>
      <c r="C585" s="64"/>
      <c r="D585" s="63"/>
      <c r="E585" s="63"/>
      <c r="K585" s="61"/>
    </row>
    <row r="586" spans="1:11" ht="15" customHeight="1" x14ac:dyDescent="0.25">
      <c r="A586" s="78"/>
      <c r="B586" s="64"/>
      <c r="C586" s="64"/>
      <c r="D586" s="63"/>
      <c r="E586" s="63"/>
      <c r="J586" s="68"/>
      <c r="K586" s="61"/>
    </row>
    <row r="587" spans="1:11" ht="15" customHeight="1" x14ac:dyDescent="0.25">
      <c r="A587" s="78"/>
      <c r="B587" s="64"/>
      <c r="C587" s="64"/>
      <c r="D587" s="63"/>
      <c r="E587" s="63"/>
      <c r="J587" s="68"/>
      <c r="K587" s="61"/>
    </row>
    <row r="588" spans="1:11" ht="15" customHeight="1" x14ac:dyDescent="0.25">
      <c r="A588" s="78"/>
      <c r="B588" s="64"/>
      <c r="C588" s="64"/>
      <c r="D588" s="63"/>
      <c r="E588" s="63"/>
      <c r="J588" s="90"/>
      <c r="K588" s="61"/>
    </row>
    <row r="589" spans="1:11" ht="15" customHeight="1" x14ac:dyDescent="0.25">
      <c r="A589" s="78"/>
      <c r="B589" s="64"/>
      <c r="C589" s="64"/>
      <c r="D589" s="63"/>
      <c r="E589" s="63"/>
      <c r="J589" s="68"/>
      <c r="K589" s="61"/>
    </row>
    <row r="590" spans="1:11" ht="15" customHeight="1" x14ac:dyDescent="0.25">
      <c r="A590" s="78"/>
      <c r="B590" s="64"/>
      <c r="C590" s="64"/>
      <c r="D590" s="63"/>
      <c r="E590" s="63"/>
      <c r="J590" s="68"/>
      <c r="K590" s="61"/>
    </row>
    <row r="591" spans="1:11" ht="15" customHeight="1" x14ac:dyDescent="0.25">
      <c r="A591" s="78"/>
      <c r="B591" s="64"/>
      <c r="C591" s="64"/>
      <c r="D591" s="63"/>
      <c r="E591" s="63"/>
      <c r="J591" s="67"/>
      <c r="K591" s="61"/>
    </row>
    <row r="592" spans="1:11" ht="15" customHeight="1" x14ac:dyDescent="0.25">
      <c r="A592" s="78"/>
      <c r="B592" s="64"/>
      <c r="C592" s="64"/>
      <c r="D592" s="63"/>
      <c r="E592" s="63"/>
      <c r="J592" s="67"/>
      <c r="K592" s="61"/>
    </row>
    <row r="593" spans="1:11" ht="15" customHeight="1" x14ac:dyDescent="0.25">
      <c r="A593" s="78"/>
      <c r="B593" s="64"/>
      <c r="C593" s="64"/>
      <c r="D593" s="63"/>
      <c r="E593" s="63"/>
      <c r="J593" s="67"/>
      <c r="K593" s="61"/>
    </row>
    <row r="594" spans="1:11" ht="15" customHeight="1" x14ac:dyDescent="0.25">
      <c r="A594" s="78"/>
      <c r="B594" s="64"/>
      <c r="C594" s="64"/>
      <c r="D594" s="89"/>
      <c r="E594" s="63"/>
      <c r="J594" s="67"/>
      <c r="K594" s="61"/>
    </row>
    <row r="595" spans="1:11" ht="15" customHeight="1" x14ac:dyDescent="0.25">
      <c r="A595" s="78"/>
      <c r="B595" s="64"/>
      <c r="C595" s="64"/>
      <c r="D595" s="89"/>
      <c r="E595" s="63"/>
      <c r="J595" s="72"/>
      <c r="K595" s="61"/>
    </row>
    <row r="596" spans="1:11" ht="15" customHeight="1" x14ac:dyDescent="0.25">
      <c r="A596" s="78"/>
      <c r="B596" s="64"/>
      <c r="C596" s="64"/>
      <c r="D596" s="89"/>
      <c r="E596" s="63"/>
      <c r="J596" s="74"/>
      <c r="K596" s="61"/>
    </row>
    <row r="597" spans="1:11" ht="15" customHeight="1" x14ac:dyDescent="0.25">
      <c r="A597" s="78"/>
      <c r="B597" s="64"/>
      <c r="C597" s="64"/>
      <c r="D597" s="89"/>
      <c r="E597" s="63"/>
      <c r="J597" s="74"/>
      <c r="K597" s="61"/>
    </row>
    <row r="598" spans="1:11" ht="15" customHeight="1" x14ac:dyDescent="0.25">
      <c r="A598" s="78"/>
      <c r="B598" s="64"/>
      <c r="C598" s="64"/>
      <c r="D598" s="89"/>
      <c r="E598" s="63"/>
      <c r="J598" s="74"/>
      <c r="K598" s="61"/>
    </row>
    <row r="599" spans="1:11" ht="15" customHeight="1" x14ac:dyDescent="0.25">
      <c r="A599" s="78"/>
      <c r="B599" s="64"/>
      <c r="C599" s="64"/>
      <c r="D599" s="89"/>
      <c r="E599" s="63"/>
      <c r="J599" s="68"/>
      <c r="K599" s="61"/>
    </row>
    <row r="600" spans="1:11" ht="15" customHeight="1" x14ac:dyDescent="0.25">
      <c r="A600" s="78"/>
      <c r="B600" s="64"/>
      <c r="C600" s="64"/>
      <c r="D600" s="89"/>
      <c r="E600" s="63"/>
      <c r="J600" s="68"/>
      <c r="K600" s="61"/>
    </row>
    <row r="601" spans="1:11" ht="15" customHeight="1" x14ac:dyDescent="0.25">
      <c r="A601" s="78"/>
      <c r="B601" s="64"/>
      <c r="C601" s="64"/>
      <c r="D601" s="89"/>
      <c r="E601" s="63"/>
      <c r="J601" s="68"/>
      <c r="K601" s="61"/>
    </row>
    <row r="602" spans="1:11" ht="15" customHeight="1" x14ac:dyDescent="0.25">
      <c r="A602" s="78"/>
      <c r="B602" s="64"/>
      <c r="C602" s="64"/>
      <c r="D602" s="89"/>
      <c r="E602" s="63"/>
      <c r="J602" s="67"/>
      <c r="K602" s="61"/>
    </row>
    <row r="603" spans="1:11" ht="15" customHeight="1" x14ac:dyDescent="0.25">
      <c r="A603" s="78"/>
      <c r="B603" s="64"/>
      <c r="C603" s="64"/>
      <c r="D603" s="89"/>
      <c r="E603" s="63"/>
      <c r="J603" s="68"/>
      <c r="K603" s="61"/>
    </row>
    <row r="604" spans="1:11" ht="15" customHeight="1" x14ac:dyDescent="0.25">
      <c r="A604" s="78"/>
      <c r="B604" s="64"/>
      <c r="C604" s="64"/>
      <c r="D604" s="89"/>
      <c r="E604" s="63"/>
      <c r="J604" s="67"/>
      <c r="K604" s="61"/>
    </row>
    <row r="605" spans="1:11" ht="15" customHeight="1" x14ac:dyDescent="0.25">
      <c r="A605" s="78"/>
      <c r="B605" s="64"/>
      <c r="C605" s="64"/>
      <c r="D605" s="89"/>
      <c r="E605" s="63"/>
      <c r="J605" s="68"/>
      <c r="K605" s="61"/>
    </row>
    <row r="606" spans="1:11" ht="15" customHeight="1" x14ac:dyDescent="0.25">
      <c r="A606" s="78"/>
      <c r="B606" s="64"/>
      <c r="C606" s="64"/>
      <c r="D606" s="89"/>
      <c r="E606" s="63"/>
      <c r="J606" s="68"/>
      <c r="K606" s="61"/>
    </row>
    <row r="607" spans="1:11" ht="15" customHeight="1" x14ac:dyDescent="0.25">
      <c r="A607" s="78"/>
      <c r="B607" s="64"/>
      <c r="C607" s="64"/>
      <c r="D607" s="89"/>
      <c r="E607" s="63"/>
      <c r="J607" s="68"/>
      <c r="K607" s="61"/>
    </row>
    <row r="608" spans="1:11" ht="15" customHeight="1" x14ac:dyDescent="0.25">
      <c r="A608" s="78"/>
      <c r="B608" s="64"/>
      <c r="C608" s="64"/>
      <c r="D608" s="89"/>
      <c r="E608" s="63"/>
      <c r="J608" s="66"/>
      <c r="K608" s="61"/>
    </row>
    <row r="609" spans="1:11" ht="15" customHeight="1" x14ac:dyDescent="0.25">
      <c r="A609" s="78"/>
      <c r="B609" s="64"/>
      <c r="C609" s="64"/>
      <c r="D609" s="89"/>
      <c r="E609" s="63"/>
      <c r="K609" s="61"/>
    </row>
    <row r="610" spans="1:11" ht="15" customHeight="1" x14ac:dyDescent="0.25">
      <c r="A610" s="78"/>
      <c r="B610" s="64"/>
      <c r="C610" s="64"/>
      <c r="D610" s="89"/>
      <c r="E610" s="63"/>
      <c r="K610" s="61"/>
    </row>
    <row r="611" spans="1:11" ht="15" customHeight="1" x14ac:dyDescent="0.25">
      <c r="A611" s="78"/>
      <c r="B611" s="64"/>
      <c r="C611" s="64"/>
      <c r="E611" s="63"/>
      <c r="J611" s="68"/>
      <c r="K611" s="61"/>
    </row>
    <row r="612" spans="1:11" ht="15" customHeight="1" x14ac:dyDescent="0.25">
      <c r="A612" s="78"/>
      <c r="B612" s="64"/>
      <c r="C612" s="64"/>
      <c r="E612" s="63"/>
      <c r="J612" s="68"/>
      <c r="K612" s="61"/>
    </row>
    <row r="613" spans="1:11" ht="15" customHeight="1" x14ac:dyDescent="0.25">
      <c r="A613" s="78"/>
      <c r="B613" s="64"/>
      <c r="C613" s="64"/>
      <c r="E613" s="63"/>
      <c r="J613" s="68"/>
      <c r="K613" s="61"/>
    </row>
    <row r="614" spans="1:11" ht="15" customHeight="1" x14ac:dyDescent="0.25">
      <c r="A614" s="78"/>
      <c r="B614" s="64"/>
      <c r="C614" s="64"/>
      <c r="E614" s="63"/>
      <c r="J614" s="68"/>
      <c r="K614" s="61"/>
    </row>
    <row r="615" spans="1:11" ht="15" customHeight="1" x14ac:dyDescent="0.25">
      <c r="A615" s="78"/>
      <c r="B615" s="64"/>
      <c r="C615" s="64"/>
      <c r="E615" s="63"/>
      <c r="J615" s="68"/>
      <c r="K615" s="61"/>
    </row>
    <row r="616" spans="1:11" ht="15" customHeight="1" x14ac:dyDescent="0.25">
      <c r="A616" s="78"/>
      <c r="B616" s="64"/>
      <c r="C616" s="64"/>
      <c r="E616" s="63"/>
      <c r="J616" s="68"/>
      <c r="K616" s="61"/>
    </row>
    <row r="617" spans="1:11" ht="15" customHeight="1" x14ac:dyDescent="0.25">
      <c r="A617" s="78"/>
      <c r="B617" s="64"/>
      <c r="C617" s="64"/>
      <c r="E617" s="63"/>
      <c r="J617" s="68"/>
      <c r="K617" s="61"/>
    </row>
    <row r="618" spans="1:11" ht="15" customHeight="1" x14ac:dyDescent="0.25">
      <c r="A618" s="78"/>
      <c r="B618" s="64"/>
      <c r="C618" s="64"/>
      <c r="E618" s="63"/>
      <c r="J618" s="68"/>
      <c r="K618" s="61"/>
    </row>
    <row r="619" spans="1:11" ht="15" customHeight="1" x14ac:dyDescent="0.25">
      <c r="A619" s="78"/>
      <c r="B619" s="64"/>
      <c r="C619" s="64"/>
      <c r="E619" s="63"/>
      <c r="J619" s="74"/>
      <c r="K619" s="61"/>
    </row>
    <row r="620" spans="1:11" ht="15" customHeight="1" x14ac:dyDescent="0.25">
      <c r="A620" s="78"/>
      <c r="B620" s="64"/>
      <c r="C620" s="64"/>
      <c r="E620" s="63"/>
      <c r="J620" s="66"/>
      <c r="K620" s="61"/>
    </row>
    <row r="621" spans="1:11" ht="15" customHeight="1" x14ac:dyDescent="0.25">
      <c r="A621" s="78"/>
      <c r="B621" s="64"/>
      <c r="C621" s="64"/>
      <c r="E621" s="63"/>
      <c r="J621" s="74"/>
      <c r="K621" s="61"/>
    </row>
    <row r="622" spans="1:11" ht="15" customHeight="1" x14ac:dyDescent="0.25">
      <c r="A622" s="78"/>
      <c r="B622" s="64"/>
      <c r="C622" s="64"/>
      <c r="D622" s="89"/>
      <c r="E622" s="63"/>
      <c r="J622" s="68"/>
      <c r="K622" s="61"/>
    </row>
    <row r="623" spans="1:11" ht="15" customHeight="1" x14ac:dyDescent="0.25">
      <c r="A623" s="78"/>
      <c r="B623" s="64"/>
      <c r="C623" s="64"/>
      <c r="D623" s="89"/>
      <c r="E623" s="63"/>
      <c r="J623" s="68"/>
      <c r="K623" s="61"/>
    </row>
    <row r="624" spans="1:11" ht="15" customHeight="1" x14ac:dyDescent="0.25">
      <c r="A624" s="78"/>
      <c r="B624" s="64"/>
      <c r="C624" s="64"/>
      <c r="D624" s="89"/>
      <c r="E624" s="63"/>
      <c r="J624" s="74"/>
      <c r="K624" s="61"/>
    </row>
    <row r="625" spans="1:11" ht="15" customHeight="1" x14ac:dyDescent="0.25">
      <c r="A625" s="78"/>
      <c r="B625" s="64"/>
      <c r="C625" s="64"/>
      <c r="D625" s="89"/>
      <c r="E625" s="63"/>
      <c r="J625" s="72"/>
      <c r="K625" s="61"/>
    </row>
    <row r="626" spans="1:11" ht="15" customHeight="1" x14ac:dyDescent="0.25">
      <c r="A626" s="78"/>
      <c r="B626" s="64"/>
      <c r="C626" s="64"/>
      <c r="D626" s="89"/>
      <c r="E626" s="63"/>
      <c r="J626" s="74"/>
      <c r="K626" s="61"/>
    </row>
    <row r="627" spans="1:11" ht="15" customHeight="1" x14ac:dyDescent="0.25">
      <c r="A627" s="78"/>
      <c r="B627" s="64"/>
      <c r="C627" s="64"/>
      <c r="D627" s="63"/>
      <c r="E627" s="63"/>
      <c r="J627" s="68"/>
      <c r="K627" s="61"/>
    </row>
    <row r="628" spans="1:11" ht="15" customHeight="1" x14ac:dyDescent="0.25">
      <c r="A628" s="78"/>
      <c r="B628" s="64"/>
      <c r="C628" s="153"/>
      <c r="D628" s="88"/>
      <c r="E628" s="63"/>
      <c r="J628" s="68"/>
      <c r="K628" s="61"/>
    </row>
    <row r="629" spans="1:11" ht="15" customHeight="1" x14ac:dyDescent="0.25">
      <c r="A629" s="78"/>
      <c r="B629" s="64"/>
      <c r="C629" s="153"/>
      <c r="D629" s="88"/>
      <c r="E629" s="63"/>
      <c r="J629" s="72"/>
      <c r="K629" s="61"/>
    </row>
    <row r="630" spans="1:11" ht="15" customHeight="1" x14ac:dyDescent="0.25">
      <c r="A630" s="78"/>
      <c r="B630" s="64"/>
      <c r="C630" s="153"/>
      <c r="D630" s="88"/>
      <c r="E630" s="63"/>
      <c r="J630" s="68"/>
      <c r="K630" s="61"/>
    </row>
    <row r="631" spans="1:11" ht="15" customHeight="1" x14ac:dyDescent="0.25">
      <c r="A631" s="62"/>
      <c r="B631" s="70"/>
      <c r="C631" s="164"/>
      <c r="D631" s="88"/>
      <c r="E631" s="63"/>
      <c r="F631" s="71"/>
      <c r="G631" s="71"/>
      <c r="H631" s="94"/>
      <c r="I631" s="94"/>
      <c r="J631" s="68"/>
      <c r="K631" s="61"/>
    </row>
    <row r="632" spans="1:11" ht="15" customHeight="1" x14ac:dyDescent="0.25">
      <c r="A632" s="78"/>
      <c r="B632" s="64"/>
      <c r="C632" s="153"/>
      <c r="D632" s="88"/>
      <c r="E632" s="63"/>
      <c r="J632" s="68"/>
      <c r="K632" s="61"/>
    </row>
    <row r="633" spans="1:11" ht="15" customHeight="1" x14ac:dyDescent="0.25">
      <c r="A633" s="78"/>
      <c r="B633" s="64"/>
      <c r="C633" s="153"/>
      <c r="D633" s="88"/>
      <c r="E633" s="63"/>
      <c r="J633" s="68"/>
      <c r="K633" s="61"/>
    </row>
    <row r="634" spans="1:11" ht="15" customHeight="1" x14ac:dyDescent="0.25">
      <c r="A634" s="78"/>
      <c r="B634" s="64"/>
      <c r="C634" s="153"/>
      <c r="D634" s="88"/>
      <c r="E634" s="63"/>
      <c r="J634" s="68"/>
      <c r="K634" s="61"/>
    </row>
    <row r="635" spans="1:11" ht="15" customHeight="1" x14ac:dyDescent="0.25">
      <c r="A635" s="78"/>
      <c r="B635" s="64"/>
      <c r="C635" s="153"/>
      <c r="D635" s="88"/>
      <c r="E635" s="63"/>
      <c r="J635" s="72"/>
      <c r="K635" s="61"/>
    </row>
    <row r="636" spans="1:11" ht="15" customHeight="1" x14ac:dyDescent="0.25">
      <c r="A636" s="78"/>
      <c r="B636" s="64"/>
      <c r="C636" s="153"/>
      <c r="D636" s="88"/>
      <c r="E636" s="63"/>
      <c r="J636" s="68"/>
      <c r="K636" s="61"/>
    </row>
    <row r="637" spans="1:11" ht="15" customHeight="1" x14ac:dyDescent="0.25">
      <c r="A637" s="78"/>
      <c r="B637" s="64"/>
      <c r="C637" s="153"/>
      <c r="D637" s="88"/>
      <c r="E637" s="63"/>
      <c r="J637" s="72"/>
      <c r="K637" s="61"/>
    </row>
    <row r="638" spans="1:11" ht="15" customHeight="1" x14ac:dyDescent="0.25">
      <c r="A638" s="78"/>
      <c r="B638" s="64"/>
      <c r="C638" s="153"/>
      <c r="D638" s="88"/>
      <c r="E638" s="63"/>
      <c r="J638" s="72"/>
      <c r="K638" s="61"/>
    </row>
    <row r="639" spans="1:11" ht="15" customHeight="1" x14ac:dyDescent="0.25">
      <c r="A639" s="78"/>
      <c r="B639" s="64"/>
      <c r="C639" s="153"/>
      <c r="D639" s="88"/>
      <c r="E639" s="63"/>
      <c r="J639" s="68"/>
      <c r="K639" s="61"/>
    </row>
    <row r="640" spans="1:11" ht="15" customHeight="1" x14ac:dyDescent="0.25">
      <c r="A640" s="78"/>
      <c r="B640" s="64"/>
      <c r="C640" s="153"/>
      <c r="D640" s="88"/>
      <c r="E640" s="63"/>
      <c r="J640" s="68"/>
      <c r="K640" s="61"/>
    </row>
    <row r="641" spans="1:11" ht="15" customHeight="1" x14ac:dyDescent="0.25">
      <c r="A641" s="78"/>
      <c r="B641" s="64"/>
      <c r="C641" s="153"/>
      <c r="D641" s="88"/>
      <c r="E641" s="63"/>
      <c r="J641" s="103"/>
      <c r="K641" s="61"/>
    </row>
    <row r="642" spans="1:11" ht="15" customHeight="1" x14ac:dyDescent="0.25">
      <c r="A642" s="78"/>
      <c r="B642" s="64"/>
      <c r="C642" s="153"/>
      <c r="D642" s="88"/>
      <c r="E642" s="63"/>
      <c r="J642" s="68"/>
      <c r="K642" s="61"/>
    </row>
    <row r="643" spans="1:11" ht="15" customHeight="1" x14ac:dyDescent="0.25">
      <c r="A643" s="78"/>
      <c r="B643" s="64"/>
      <c r="C643" s="153"/>
      <c r="D643" s="88"/>
      <c r="E643" s="63"/>
      <c r="J643" s="68"/>
      <c r="K643" s="61"/>
    </row>
    <row r="644" spans="1:11" ht="15" customHeight="1" x14ac:dyDescent="0.25">
      <c r="A644" s="78"/>
      <c r="B644" s="64"/>
      <c r="C644" s="153"/>
      <c r="D644" s="88"/>
      <c r="E644" s="63"/>
      <c r="J644" s="68"/>
      <c r="K644" s="61"/>
    </row>
    <row r="645" spans="1:11" ht="15" customHeight="1" x14ac:dyDescent="0.25">
      <c r="A645" s="78"/>
      <c r="B645" s="64"/>
      <c r="C645" s="153"/>
      <c r="D645" s="88"/>
      <c r="E645" s="63"/>
      <c r="J645" s="68"/>
      <c r="K645" s="61"/>
    </row>
    <row r="646" spans="1:11" ht="15" customHeight="1" x14ac:dyDescent="0.25">
      <c r="A646" s="78"/>
      <c r="B646" s="64"/>
      <c r="C646" s="153"/>
      <c r="D646" s="88"/>
      <c r="E646" s="63"/>
      <c r="J646" s="103"/>
      <c r="K646" s="61"/>
    </row>
    <row r="647" spans="1:11" ht="15" customHeight="1" x14ac:dyDescent="0.25">
      <c r="A647" s="62"/>
      <c r="B647" s="70"/>
      <c r="C647" s="164"/>
      <c r="D647" s="88"/>
      <c r="E647" s="63"/>
      <c r="J647" s="68"/>
      <c r="K647" s="61"/>
    </row>
    <row r="648" spans="1:11" ht="15" customHeight="1" x14ac:dyDescent="0.25">
      <c r="A648" s="62"/>
      <c r="B648" s="70"/>
      <c r="C648" s="164"/>
      <c r="D648" s="88"/>
      <c r="E648" s="63"/>
      <c r="F648" s="71"/>
      <c r="G648" s="71"/>
      <c r="H648" s="94"/>
      <c r="I648" s="94"/>
      <c r="J648" s="68"/>
      <c r="K648" s="61"/>
    </row>
    <row r="649" spans="1:11" ht="15" customHeight="1" x14ac:dyDescent="0.25">
      <c r="A649" s="62"/>
      <c r="B649" s="70"/>
      <c r="C649" s="164"/>
      <c r="D649" s="88"/>
      <c r="E649" s="63"/>
      <c r="F649" s="71"/>
      <c r="G649" s="71"/>
      <c r="H649" s="94"/>
      <c r="I649" s="94"/>
      <c r="J649" s="68"/>
      <c r="K649" s="61"/>
    </row>
    <row r="650" spans="1:11" ht="15" customHeight="1" x14ac:dyDescent="0.25">
      <c r="A650" s="62"/>
      <c r="B650" s="70"/>
      <c r="C650" s="70"/>
      <c r="D650" s="77"/>
      <c r="E650" s="63"/>
      <c r="F650" s="71"/>
      <c r="G650" s="71"/>
      <c r="H650" s="94"/>
      <c r="I650" s="94"/>
      <c r="J650" s="67"/>
      <c r="K650" s="61"/>
    </row>
    <row r="651" spans="1:11" ht="15" customHeight="1" x14ac:dyDescent="0.25">
      <c r="A651" s="62"/>
      <c r="B651" s="70"/>
      <c r="C651" s="70"/>
      <c r="D651" s="77"/>
      <c r="E651" s="63"/>
      <c r="F651" s="71"/>
      <c r="G651" s="71"/>
      <c r="H651" s="94"/>
      <c r="I651" s="94"/>
      <c r="J651" s="67"/>
      <c r="K651" s="61"/>
    </row>
    <row r="652" spans="1:11" ht="15" customHeight="1" x14ac:dyDescent="0.25">
      <c r="A652" s="62"/>
      <c r="B652" s="70"/>
      <c r="C652" s="70"/>
      <c r="D652" s="77"/>
      <c r="E652" s="63"/>
      <c r="F652" s="71"/>
      <c r="G652" s="71"/>
      <c r="H652" s="94"/>
      <c r="I652" s="94"/>
      <c r="J652" s="67"/>
      <c r="K652" s="61"/>
    </row>
    <row r="653" spans="1:11" ht="15" customHeight="1" x14ac:dyDescent="0.25">
      <c r="A653" s="62"/>
      <c r="B653" s="70"/>
      <c r="C653" s="70"/>
      <c r="D653" s="77"/>
      <c r="E653" s="63"/>
      <c r="F653" s="71"/>
      <c r="G653" s="71"/>
      <c r="H653" s="94"/>
      <c r="I653" s="94"/>
      <c r="J653" s="67"/>
      <c r="K653" s="61"/>
    </row>
    <row r="654" spans="1:11" ht="15" customHeight="1" x14ac:dyDescent="0.25">
      <c r="A654" s="62"/>
      <c r="B654" s="70"/>
      <c r="C654" s="70"/>
      <c r="D654" s="77"/>
      <c r="E654" s="63"/>
      <c r="F654" s="71"/>
      <c r="G654" s="71"/>
      <c r="H654" s="94"/>
      <c r="I654" s="94"/>
      <c r="J654" s="68"/>
      <c r="K654" s="61"/>
    </row>
    <row r="655" spans="1:11" ht="15" customHeight="1" x14ac:dyDescent="0.25">
      <c r="A655" s="62"/>
      <c r="B655" s="70"/>
      <c r="C655" s="70"/>
      <c r="D655" s="77"/>
      <c r="E655" s="63"/>
      <c r="F655" s="71"/>
      <c r="G655" s="71"/>
      <c r="H655" s="94"/>
      <c r="I655" s="94"/>
      <c r="J655" s="68"/>
      <c r="K655" s="61"/>
    </row>
    <row r="656" spans="1:11" ht="15" customHeight="1" x14ac:dyDescent="0.25">
      <c r="A656" s="62"/>
      <c r="B656" s="70"/>
      <c r="C656" s="70"/>
      <c r="D656" s="63"/>
      <c r="E656" s="63"/>
      <c r="F656" s="71"/>
      <c r="G656" s="71"/>
      <c r="H656" s="94"/>
      <c r="I656" s="94"/>
      <c r="J656" s="68"/>
      <c r="K656" s="61"/>
    </row>
    <row r="657" spans="1:11" ht="15" customHeight="1" x14ac:dyDescent="0.25">
      <c r="A657" s="78"/>
      <c r="B657" s="64"/>
      <c r="C657" s="64"/>
      <c r="E657" s="63"/>
      <c r="J657" s="72"/>
      <c r="K657" s="61"/>
    </row>
    <row r="658" spans="1:11" ht="15" customHeight="1" x14ac:dyDescent="0.25">
      <c r="A658" s="78"/>
      <c r="B658" s="64"/>
      <c r="C658" s="64"/>
      <c r="E658" s="63"/>
      <c r="J658" s="68"/>
      <c r="K658" s="61"/>
    </row>
    <row r="659" spans="1:11" ht="15" customHeight="1" x14ac:dyDescent="0.25">
      <c r="A659" s="78"/>
      <c r="B659" s="64"/>
      <c r="C659" s="64"/>
      <c r="E659" s="63"/>
      <c r="J659" s="66"/>
      <c r="K659" s="61"/>
    </row>
    <row r="660" spans="1:11" ht="15" customHeight="1" x14ac:dyDescent="0.25">
      <c r="A660" s="78"/>
      <c r="B660" s="64"/>
      <c r="C660" s="64"/>
      <c r="E660" s="63"/>
      <c r="J660" s="74"/>
      <c r="K660" s="61"/>
    </row>
    <row r="661" spans="1:11" ht="15" customHeight="1" x14ac:dyDescent="0.25">
      <c r="A661" s="78"/>
      <c r="B661" s="64"/>
      <c r="C661" s="64"/>
      <c r="E661" s="63"/>
      <c r="J661" s="74"/>
      <c r="K661" s="61"/>
    </row>
    <row r="662" spans="1:11" ht="15" customHeight="1" x14ac:dyDescent="0.25">
      <c r="A662" s="78"/>
      <c r="B662" s="64"/>
      <c r="C662" s="64"/>
      <c r="E662" s="63"/>
      <c r="J662" s="68"/>
      <c r="K662" s="61"/>
    </row>
    <row r="663" spans="1:11" ht="15" customHeight="1" x14ac:dyDescent="0.25">
      <c r="A663" s="78"/>
      <c r="B663" s="64"/>
      <c r="C663" s="64"/>
      <c r="E663" s="63"/>
      <c r="J663" s="74"/>
      <c r="K663" s="61"/>
    </row>
    <row r="664" spans="1:11" ht="15" customHeight="1" x14ac:dyDescent="0.25">
      <c r="A664" s="78"/>
      <c r="B664" s="64"/>
      <c r="C664" s="64"/>
      <c r="E664" s="63"/>
      <c r="J664" s="68"/>
      <c r="K664" s="61"/>
    </row>
    <row r="665" spans="1:11" ht="15" customHeight="1" x14ac:dyDescent="0.25">
      <c r="A665" s="78"/>
      <c r="B665" s="64"/>
      <c r="C665" s="64"/>
      <c r="E665" s="63"/>
      <c r="J665" s="67"/>
      <c r="K665" s="61"/>
    </row>
    <row r="666" spans="1:11" ht="15" customHeight="1" x14ac:dyDescent="0.25">
      <c r="A666" s="78"/>
      <c r="B666" s="64"/>
      <c r="C666" s="64"/>
      <c r="E666" s="63"/>
      <c r="J666" s="74"/>
      <c r="K666" s="61"/>
    </row>
    <row r="667" spans="1:11" ht="15" customHeight="1" x14ac:dyDescent="0.25">
      <c r="A667" s="78"/>
      <c r="B667" s="64"/>
      <c r="C667" s="64"/>
      <c r="E667" s="63"/>
      <c r="J667" s="74"/>
      <c r="K667" s="61"/>
    </row>
    <row r="668" spans="1:11" ht="15" customHeight="1" x14ac:dyDescent="0.25">
      <c r="A668" s="78"/>
      <c r="B668" s="64"/>
      <c r="C668" s="64"/>
      <c r="E668" s="63"/>
      <c r="J668" s="74"/>
      <c r="K668" s="61"/>
    </row>
    <row r="669" spans="1:11" ht="15" customHeight="1" x14ac:dyDescent="0.25">
      <c r="A669" s="78"/>
      <c r="B669" s="64"/>
      <c r="C669" s="64"/>
      <c r="E669" s="63"/>
      <c r="J669" s="72"/>
      <c r="K669" s="61"/>
    </row>
    <row r="670" spans="1:11" ht="15" customHeight="1" x14ac:dyDescent="0.25">
      <c r="A670" s="78"/>
      <c r="B670" s="64"/>
      <c r="C670" s="64"/>
      <c r="E670" s="63"/>
      <c r="J670" s="68"/>
      <c r="K670" s="61"/>
    </row>
    <row r="671" spans="1:11" ht="15" customHeight="1" x14ac:dyDescent="0.25">
      <c r="A671" s="78"/>
      <c r="B671" s="64"/>
      <c r="C671" s="64"/>
      <c r="E671" s="63"/>
      <c r="J671" s="74"/>
      <c r="K671" s="61"/>
    </row>
    <row r="672" spans="1:11" ht="15" customHeight="1" x14ac:dyDescent="0.25">
      <c r="A672" s="78"/>
      <c r="B672" s="64"/>
      <c r="C672" s="153"/>
      <c r="D672" s="88"/>
      <c r="E672" s="63"/>
      <c r="J672" s="68"/>
      <c r="K672" s="61"/>
    </row>
    <row r="673" spans="1:11" ht="15" customHeight="1" x14ac:dyDescent="0.25">
      <c r="A673" s="78"/>
      <c r="B673" s="64"/>
      <c r="C673" s="153"/>
      <c r="D673" s="88"/>
      <c r="E673" s="63"/>
      <c r="J673" s="74"/>
      <c r="K673" s="61"/>
    </row>
    <row r="674" spans="1:11" ht="15" customHeight="1" x14ac:dyDescent="0.25">
      <c r="A674" s="78"/>
      <c r="B674" s="64"/>
      <c r="C674" s="153"/>
      <c r="D674" s="88"/>
      <c r="E674" s="63"/>
      <c r="J674" s="74"/>
      <c r="K674" s="61"/>
    </row>
    <row r="675" spans="1:11" ht="15" customHeight="1" x14ac:dyDescent="0.25">
      <c r="A675" s="78"/>
      <c r="B675" s="64"/>
      <c r="C675" s="153"/>
      <c r="D675" s="88"/>
      <c r="E675" s="63"/>
      <c r="J675" s="74"/>
      <c r="K675" s="61"/>
    </row>
    <row r="676" spans="1:11" ht="15" customHeight="1" x14ac:dyDescent="0.25">
      <c r="A676" s="78"/>
      <c r="B676" s="64"/>
      <c r="C676" s="64"/>
      <c r="E676" s="63"/>
      <c r="J676" s="68"/>
      <c r="K676" s="61"/>
    </row>
    <row r="677" spans="1:11" ht="15" customHeight="1" x14ac:dyDescent="0.25">
      <c r="A677" s="78"/>
      <c r="B677" s="64"/>
      <c r="C677" s="64"/>
      <c r="D677" s="63"/>
      <c r="E677" s="63"/>
      <c r="J677" s="68"/>
      <c r="K677" s="61"/>
    </row>
    <row r="678" spans="1:11" ht="15" customHeight="1" x14ac:dyDescent="0.25">
      <c r="A678" s="78"/>
      <c r="B678" s="64"/>
      <c r="C678" s="64"/>
      <c r="E678" s="63"/>
      <c r="K678" s="61"/>
    </row>
    <row r="679" spans="1:11" ht="15" customHeight="1" x14ac:dyDescent="0.25">
      <c r="A679" s="78"/>
      <c r="B679" s="64"/>
      <c r="C679" s="153"/>
      <c r="D679" s="88"/>
      <c r="E679" s="63"/>
      <c r="J679" s="72"/>
      <c r="K679" s="61"/>
    </row>
    <row r="680" spans="1:11" ht="15" customHeight="1" x14ac:dyDescent="0.25">
      <c r="A680" s="78"/>
      <c r="B680" s="64"/>
      <c r="C680" s="153"/>
      <c r="D680" s="88"/>
      <c r="E680" s="63"/>
      <c r="J680" s="72"/>
      <c r="K680" s="61"/>
    </row>
    <row r="681" spans="1:11" ht="15" customHeight="1" x14ac:dyDescent="0.25">
      <c r="A681" s="78"/>
      <c r="B681" s="64"/>
      <c r="C681" s="153"/>
      <c r="D681" s="88"/>
      <c r="E681" s="63"/>
      <c r="J681" s="66"/>
      <c r="K681" s="61"/>
    </row>
    <row r="682" spans="1:11" ht="15" customHeight="1" x14ac:dyDescent="0.25">
      <c r="A682" s="78"/>
      <c r="B682" s="64"/>
      <c r="C682" s="64"/>
      <c r="D682" s="63"/>
      <c r="E682" s="63"/>
      <c r="J682" s="68"/>
      <c r="K682" s="61"/>
    </row>
    <row r="683" spans="1:11" ht="15" customHeight="1" x14ac:dyDescent="0.25">
      <c r="A683" s="78"/>
      <c r="B683" s="64"/>
      <c r="C683" s="64"/>
      <c r="E683" s="63"/>
      <c r="J683" s="72"/>
      <c r="K683" s="61"/>
    </row>
    <row r="684" spans="1:11" ht="15" customHeight="1" x14ac:dyDescent="0.25">
      <c r="A684" s="78"/>
      <c r="B684" s="64"/>
      <c r="C684" s="64"/>
      <c r="E684" s="63"/>
      <c r="J684" s="68"/>
      <c r="K684" s="61"/>
    </row>
    <row r="685" spans="1:11" ht="15" customHeight="1" x14ac:dyDescent="0.25">
      <c r="A685" s="78"/>
      <c r="B685" s="64"/>
      <c r="C685" s="64"/>
      <c r="E685" s="63"/>
      <c r="J685" s="72"/>
      <c r="K685" s="61"/>
    </row>
    <row r="686" spans="1:11" ht="15" customHeight="1" x14ac:dyDescent="0.25">
      <c r="A686" s="78"/>
      <c r="B686" s="64"/>
      <c r="C686" s="64"/>
      <c r="E686" s="63"/>
      <c r="J686" s="72"/>
      <c r="K686" s="61"/>
    </row>
    <row r="687" spans="1:11" ht="15" customHeight="1" x14ac:dyDescent="0.25">
      <c r="A687" s="78"/>
      <c r="B687" s="64"/>
      <c r="C687" s="64"/>
      <c r="E687" s="63"/>
      <c r="J687" s="68"/>
      <c r="K687" s="61"/>
    </row>
    <row r="688" spans="1:11" ht="15" customHeight="1" x14ac:dyDescent="0.25">
      <c r="A688" s="78"/>
      <c r="B688" s="64"/>
      <c r="C688" s="64"/>
      <c r="E688" s="63"/>
      <c r="J688" s="72"/>
      <c r="K688" s="61"/>
    </row>
    <row r="689" spans="1:11" ht="15" customHeight="1" x14ac:dyDescent="0.25">
      <c r="A689" s="78"/>
      <c r="B689" s="64"/>
      <c r="C689" s="64"/>
      <c r="E689" s="63"/>
      <c r="J689" s="68"/>
      <c r="K689" s="61"/>
    </row>
    <row r="690" spans="1:11" ht="15" customHeight="1" x14ac:dyDescent="0.25">
      <c r="A690" s="78"/>
      <c r="B690" s="64"/>
      <c r="C690" s="64"/>
      <c r="E690" s="63"/>
      <c r="J690" s="68"/>
      <c r="K690" s="61"/>
    </row>
    <row r="691" spans="1:11" ht="15" customHeight="1" x14ac:dyDescent="0.25">
      <c r="A691" s="78"/>
      <c r="B691" s="64"/>
      <c r="C691" s="64"/>
      <c r="E691" s="63"/>
      <c r="J691" s="72"/>
      <c r="K691" s="61"/>
    </row>
    <row r="692" spans="1:11" ht="15" customHeight="1" x14ac:dyDescent="0.25">
      <c r="A692" s="78"/>
      <c r="B692" s="64"/>
      <c r="C692" s="153"/>
      <c r="D692" s="88"/>
      <c r="E692" s="63"/>
      <c r="J692" s="68"/>
      <c r="K692" s="61"/>
    </row>
    <row r="693" spans="1:11" ht="15" customHeight="1" x14ac:dyDescent="0.25">
      <c r="A693" s="78"/>
      <c r="B693" s="64"/>
      <c r="C693" s="153"/>
      <c r="D693" s="88"/>
      <c r="E693" s="63"/>
      <c r="J693" s="68"/>
      <c r="K693" s="61"/>
    </row>
    <row r="694" spans="1:11" ht="15" customHeight="1" x14ac:dyDescent="0.25">
      <c r="A694" s="78"/>
      <c r="B694" s="64"/>
      <c r="C694" s="153"/>
      <c r="D694" s="88"/>
      <c r="E694" s="63"/>
      <c r="J694" s="68"/>
      <c r="K694" s="61"/>
    </row>
    <row r="695" spans="1:11" ht="15" customHeight="1" x14ac:dyDescent="0.25">
      <c r="A695" s="78"/>
      <c r="B695" s="64"/>
      <c r="C695" s="153"/>
      <c r="D695" s="88"/>
      <c r="E695" s="63"/>
      <c r="J695" s="74"/>
      <c r="K695" s="61"/>
    </row>
    <row r="696" spans="1:11" ht="15" customHeight="1" x14ac:dyDescent="0.25">
      <c r="A696" s="78"/>
      <c r="B696" s="64"/>
      <c r="C696" s="153"/>
      <c r="D696" s="88"/>
      <c r="E696" s="63"/>
      <c r="J696" s="68"/>
      <c r="K696" s="61"/>
    </row>
    <row r="697" spans="1:11" ht="15" customHeight="1" x14ac:dyDescent="0.25">
      <c r="A697" s="78"/>
      <c r="B697" s="64"/>
      <c r="C697" s="153"/>
      <c r="D697" s="88"/>
      <c r="E697" s="63"/>
      <c r="J697" s="68"/>
      <c r="K697" s="61"/>
    </row>
    <row r="698" spans="1:11" ht="15" customHeight="1" x14ac:dyDescent="0.25">
      <c r="A698" s="78"/>
      <c r="B698" s="64"/>
      <c r="C698" s="153"/>
      <c r="D698" s="88"/>
      <c r="E698" s="63"/>
      <c r="J698" s="68"/>
      <c r="K698" s="61"/>
    </row>
    <row r="699" spans="1:11" ht="15" customHeight="1" x14ac:dyDescent="0.25">
      <c r="A699" s="78"/>
      <c r="B699" s="64"/>
      <c r="C699" s="153"/>
      <c r="D699" s="88"/>
      <c r="E699" s="63"/>
      <c r="J699" s="68"/>
      <c r="K699" s="61"/>
    </row>
    <row r="700" spans="1:11" ht="15" customHeight="1" x14ac:dyDescent="0.25">
      <c r="A700" s="78"/>
      <c r="B700" s="64"/>
      <c r="C700" s="153"/>
      <c r="D700" s="88"/>
      <c r="E700" s="63"/>
      <c r="J700" s="68"/>
      <c r="K700" s="61"/>
    </row>
    <row r="701" spans="1:11" ht="15" customHeight="1" x14ac:dyDescent="0.25">
      <c r="A701" s="78"/>
      <c r="B701" s="64"/>
      <c r="C701" s="153"/>
      <c r="D701" s="88"/>
      <c r="E701" s="63"/>
      <c r="J701" s="67"/>
      <c r="K701" s="61"/>
    </row>
    <row r="702" spans="1:11" ht="15" customHeight="1" x14ac:dyDescent="0.25">
      <c r="A702" s="78"/>
      <c r="B702" s="64"/>
      <c r="C702" s="153"/>
      <c r="D702" s="88"/>
      <c r="E702" s="63"/>
      <c r="J702" s="67"/>
      <c r="K702" s="61"/>
    </row>
    <row r="703" spans="1:11" ht="15" customHeight="1" x14ac:dyDescent="0.25">
      <c r="A703" s="78"/>
      <c r="B703" s="64"/>
      <c r="C703" s="153"/>
      <c r="D703" s="88"/>
      <c r="E703" s="63"/>
      <c r="J703" s="68"/>
      <c r="K703" s="61"/>
    </row>
    <row r="704" spans="1:11" ht="15" customHeight="1" x14ac:dyDescent="0.25">
      <c r="A704" s="78"/>
      <c r="B704" s="64"/>
      <c r="C704" s="153"/>
      <c r="D704" s="88"/>
      <c r="E704" s="63"/>
      <c r="J704" s="68"/>
      <c r="K704" s="61"/>
    </row>
    <row r="705" spans="1:11" ht="15" customHeight="1" x14ac:dyDescent="0.25">
      <c r="A705" s="78"/>
      <c r="B705" s="64"/>
      <c r="C705" s="153"/>
      <c r="D705" s="88"/>
      <c r="E705" s="63"/>
      <c r="J705" s="74"/>
      <c r="K705" s="61"/>
    </row>
    <row r="706" spans="1:11" ht="15" customHeight="1" x14ac:dyDescent="0.25">
      <c r="A706" s="78"/>
      <c r="B706" s="64"/>
      <c r="C706" s="153"/>
      <c r="D706" s="88"/>
      <c r="E706" s="63"/>
      <c r="J706" s="68"/>
      <c r="K706" s="61"/>
    </row>
    <row r="707" spans="1:11" ht="15" customHeight="1" x14ac:dyDescent="0.25">
      <c r="A707" s="78"/>
      <c r="B707" s="64"/>
      <c r="C707" s="153"/>
      <c r="D707" s="88"/>
      <c r="E707" s="63"/>
      <c r="J707" s="68"/>
      <c r="K707" s="61"/>
    </row>
    <row r="708" spans="1:11" ht="15" customHeight="1" x14ac:dyDescent="0.25">
      <c r="A708" s="78"/>
      <c r="B708" s="64"/>
      <c r="C708" s="153"/>
      <c r="D708" s="88"/>
      <c r="E708" s="63"/>
      <c r="J708" s="74"/>
      <c r="K708" s="61"/>
    </row>
    <row r="709" spans="1:11" ht="15" customHeight="1" x14ac:dyDescent="0.25">
      <c r="A709" s="78"/>
      <c r="B709" s="64"/>
      <c r="C709" s="64"/>
      <c r="D709" s="63"/>
      <c r="E709" s="63"/>
      <c r="J709" s="72"/>
      <c r="K709" s="61"/>
    </row>
    <row r="710" spans="1:11" ht="15" customHeight="1" x14ac:dyDescent="0.25">
      <c r="A710" s="78"/>
      <c r="B710" s="64"/>
      <c r="C710" s="64"/>
      <c r="D710" s="63"/>
      <c r="E710" s="63"/>
      <c r="J710" s="69"/>
      <c r="K710" s="61"/>
    </row>
    <row r="711" spans="1:11" ht="15" customHeight="1" x14ac:dyDescent="0.25">
      <c r="A711" s="78"/>
      <c r="B711" s="64"/>
      <c r="C711" s="64"/>
      <c r="D711" s="63"/>
      <c r="E711" s="63"/>
      <c r="J711" s="69"/>
      <c r="K711" s="61"/>
    </row>
    <row r="712" spans="1:11" ht="15" customHeight="1" x14ac:dyDescent="0.25">
      <c r="A712" s="78"/>
      <c r="B712" s="64"/>
      <c r="C712" s="64"/>
      <c r="D712" s="63"/>
      <c r="E712" s="63"/>
      <c r="J712" s="69"/>
      <c r="K712" s="61"/>
    </row>
    <row r="713" spans="1:11" ht="15" customHeight="1" x14ac:dyDescent="0.25">
      <c r="A713" s="78"/>
      <c r="B713" s="64"/>
      <c r="C713" s="64"/>
      <c r="E713" s="63"/>
      <c r="J713" s="72"/>
      <c r="K713" s="61"/>
    </row>
    <row r="714" spans="1:11" ht="15" customHeight="1" x14ac:dyDescent="0.25">
      <c r="A714" s="78"/>
      <c r="B714" s="64"/>
      <c r="C714" s="64"/>
      <c r="E714" s="63"/>
      <c r="J714" s="68"/>
      <c r="K714" s="61"/>
    </row>
    <row r="715" spans="1:11" ht="15" customHeight="1" x14ac:dyDescent="0.25">
      <c r="A715" s="78"/>
      <c r="B715" s="64"/>
      <c r="C715" s="64"/>
      <c r="E715" s="63"/>
      <c r="J715" s="72"/>
      <c r="K715" s="61"/>
    </row>
    <row r="716" spans="1:11" ht="15" customHeight="1" x14ac:dyDescent="0.25">
      <c r="A716" s="78"/>
      <c r="B716" s="64"/>
      <c r="C716" s="64"/>
      <c r="D716" s="63"/>
      <c r="E716" s="63"/>
      <c r="J716" s="72"/>
      <c r="K716" s="61"/>
    </row>
    <row r="717" spans="1:11" ht="15" customHeight="1" x14ac:dyDescent="0.25">
      <c r="A717" s="78"/>
      <c r="B717" s="64"/>
      <c r="C717" s="64"/>
      <c r="D717" s="63"/>
      <c r="E717" s="63"/>
      <c r="J717" s="68"/>
      <c r="K717" s="61"/>
    </row>
    <row r="718" spans="1:11" ht="15" customHeight="1" x14ac:dyDescent="0.25">
      <c r="A718" s="78"/>
      <c r="B718" s="64"/>
      <c r="C718" s="153"/>
      <c r="D718" s="88"/>
      <c r="E718" s="63"/>
      <c r="J718" s="67"/>
      <c r="K718" s="61"/>
    </row>
    <row r="719" spans="1:11" ht="15" customHeight="1" x14ac:dyDescent="0.25">
      <c r="A719" s="78"/>
      <c r="B719" s="64"/>
      <c r="C719" s="153"/>
      <c r="D719" s="88"/>
      <c r="E719" s="63"/>
      <c r="J719" s="67"/>
      <c r="K719" s="61"/>
    </row>
    <row r="720" spans="1:11" ht="15" customHeight="1" x14ac:dyDescent="0.25">
      <c r="A720" s="78"/>
      <c r="B720" s="64"/>
      <c r="C720" s="153"/>
      <c r="D720" s="88"/>
      <c r="E720" s="63"/>
      <c r="J720" s="67"/>
      <c r="K720" s="61"/>
    </row>
    <row r="721" spans="1:11" ht="15" customHeight="1" x14ac:dyDescent="0.25">
      <c r="A721" s="78"/>
      <c r="B721" s="64"/>
      <c r="C721" s="153"/>
      <c r="D721" s="88"/>
      <c r="E721" s="63"/>
      <c r="J721" s="67"/>
      <c r="K721" s="61"/>
    </row>
    <row r="722" spans="1:11" ht="15" customHeight="1" x14ac:dyDescent="0.25">
      <c r="A722" s="78"/>
      <c r="B722" s="64"/>
      <c r="C722" s="153"/>
      <c r="D722" s="88"/>
      <c r="E722" s="63"/>
      <c r="J722" s="67"/>
      <c r="K722" s="61"/>
    </row>
    <row r="723" spans="1:11" ht="15" customHeight="1" x14ac:dyDescent="0.25">
      <c r="A723" s="78"/>
      <c r="B723" s="64"/>
      <c r="C723" s="64"/>
      <c r="E723" s="63"/>
      <c r="J723" s="72"/>
      <c r="K723" s="61"/>
    </row>
    <row r="724" spans="1:11" ht="15" customHeight="1" x14ac:dyDescent="0.25">
      <c r="A724" s="78"/>
      <c r="B724" s="64"/>
      <c r="C724" s="64"/>
      <c r="D724" s="89"/>
      <c r="E724" s="63"/>
      <c r="J724" s="68"/>
      <c r="K724" s="61"/>
    </row>
    <row r="725" spans="1:11" ht="15" customHeight="1" x14ac:dyDescent="0.25">
      <c r="A725" s="78"/>
      <c r="B725" s="64"/>
      <c r="C725" s="64"/>
      <c r="D725" s="89"/>
      <c r="E725" s="63"/>
      <c r="J725" s="74"/>
      <c r="K725" s="61"/>
    </row>
    <row r="726" spans="1:11" ht="15" customHeight="1" x14ac:dyDescent="0.25">
      <c r="A726" s="78"/>
      <c r="B726" s="64"/>
      <c r="C726" s="64"/>
      <c r="D726" s="89"/>
      <c r="E726" s="63"/>
      <c r="J726" s="74"/>
      <c r="K726" s="61"/>
    </row>
    <row r="727" spans="1:11" ht="15" customHeight="1" x14ac:dyDescent="0.25">
      <c r="A727" s="78"/>
      <c r="B727" s="64"/>
      <c r="C727" s="64"/>
      <c r="D727" s="89"/>
      <c r="E727" s="63"/>
      <c r="J727" s="72"/>
      <c r="K727" s="61"/>
    </row>
    <row r="728" spans="1:11" ht="15" customHeight="1" x14ac:dyDescent="0.25">
      <c r="A728" s="78"/>
      <c r="B728" s="64"/>
      <c r="C728" s="64"/>
      <c r="D728" s="89"/>
      <c r="E728" s="63"/>
      <c r="J728" s="74"/>
      <c r="K728" s="61"/>
    </row>
    <row r="729" spans="1:11" ht="15" customHeight="1" x14ac:dyDescent="0.25">
      <c r="A729" s="78"/>
      <c r="B729" s="64"/>
      <c r="C729" s="64"/>
      <c r="D729" s="89"/>
      <c r="E729" s="63"/>
      <c r="J729" s="72"/>
      <c r="K729" s="61"/>
    </row>
    <row r="730" spans="1:11" ht="15" customHeight="1" x14ac:dyDescent="0.25">
      <c r="A730" s="78"/>
      <c r="B730" s="64"/>
      <c r="C730" s="64"/>
      <c r="D730" s="89"/>
      <c r="E730" s="63"/>
      <c r="J730" s="72"/>
      <c r="K730" s="61"/>
    </row>
    <row r="731" spans="1:11" ht="15" customHeight="1" x14ac:dyDescent="0.25">
      <c r="A731" s="78"/>
      <c r="B731" s="64"/>
      <c r="C731" s="64"/>
      <c r="E731" s="63"/>
      <c r="J731" s="68"/>
      <c r="K731" s="61"/>
    </row>
    <row r="732" spans="1:11" ht="15" customHeight="1" x14ac:dyDescent="0.25">
      <c r="A732" s="78"/>
      <c r="B732" s="64"/>
      <c r="C732" s="64"/>
      <c r="E732" s="63"/>
      <c r="J732" s="68"/>
      <c r="K732" s="61"/>
    </row>
    <row r="733" spans="1:11" ht="15" customHeight="1" x14ac:dyDescent="0.25">
      <c r="A733" s="78"/>
      <c r="B733" s="64"/>
      <c r="C733" s="64"/>
      <c r="E733" s="63"/>
      <c r="J733" s="68"/>
      <c r="K733" s="61"/>
    </row>
    <row r="734" spans="1:11" ht="15" customHeight="1" x14ac:dyDescent="0.25">
      <c r="A734" s="78"/>
      <c r="B734" s="64"/>
      <c r="C734" s="64"/>
      <c r="E734" s="63"/>
      <c r="J734" s="68"/>
      <c r="K734" s="61"/>
    </row>
    <row r="735" spans="1:11" ht="14.25" customHeight="1" x14ac:dyDescent="0.25">
      <c r="A735" s="78"/>
      <c r="B735" s="64"/>
      <c r="C735" s="64"/>
      <c r="E735" s="63"/>
      <c r="J735" s="68"/>
      <c r="K735" s="61"/>
    </row>
    <row r="736" spans="1:11" ht="15" customHeight="1" x14ac:dyDescent="0.25">
      <c r="A736" s="78"/>
      <c r="B736" s="64"/>
      <c r="C736" s="64"/>
      <c r="D736" s="63"/>
      <c r="E736" s="63"/>
      <c r="J736" s="91"/>
      <c r="K736" s="61"/>
    </row>
    <row r="737" spans="1:11" ht="15" customHeight="1" x14ac:dyDescent="0.25">
      <c r="A737" s="78"/>
      <c r="B737" s="64"/>
      <c r="C737" s="64"/>
      <c r="D737" s="63"/>
      <c r="E737" s="63"/>
      <c r="J737" s="74"/>
      <c r="K737" s="61"/>
    </row>
    <row r="738" spans="1:11" ht="15" customHeight="1" x14ac:dyDescent="0.25">
      <c r="A738" s="78"/>
      <c r="B738" s="64"/>
      <c r="C738" s="64"/>
      <c r="D738" s="63"/>
      <c r="E738" s="63"/>
      <c r="J738" s="68"/>
      <c r="K738" s="61"/>
    </row>
    <row r="739" spans="1:11" ht="15" customHeight="1" x14ac:dyDescent="0.25">
      <c r="A739" s="78"/>
      <c r="B739" s="64"/>
      <c r="C739" s="64"/>
      <c r="D739" s="63"/>
      <c r="E739" s="63"/>
      <c r="J739" s="68"/>
      <c r="K739" s="61"/>
    </row>
    <row r="740" spans="1:11" ht="15" customHeight="1" x14ac:dyDescent="0.25">
      <c r="A740" s="78"/>
      <c r="B740" s="64"/>
      <c r="C740" s="64"/>
      <c r="D740" s="63"/>
      <c r="E740" s="63"/>
      <c r="J740" s="74"/>
      <c r="K740" s="61"/>
    </row>
    <row r="741" spans="1:11" ht="15" customHeight="1" x14ac:dyDescent="0.25">
      <c r="A741" s="78"/>
      <c r="B741" s="64"/>
      <c r="C741" s="64"/>
      <c r="D741" s="63"/>
      <c r="E741" s="63"/>
      <c r="J741" s="68"/>
      <c r="K741" s="61"/>
    </row>
    <row r="742" spans="1:11" ht="15" customHeight="1" x14ac:dyDescent="0.25">
      <c r="A742" s="78"/>
      <c r="B742" s="64"/>
      <c r="C742" s="64"/>
      <c r="D742" s="63"/>
      <c r="E742" s="63"/>
      <c r="J742" s="74"/>
      <c r="K742" s="61"/>
    </row>
    <row r="743" spans="1:11" ht="15" customHeight="1" x14ac:dyDescent="0.25">
      <c r="A743" s="78"/>
      <c r="B743" s="64"/>
      <c r="C743" s="64"/>
      <c r="D743" s="63"/>
      <c r="E743" s="63"/>
      <c r="J743" s="103"/>
      <c r="K743" s="61"/>
    </row>
    <row r="744" spans="1:11" ht="15" customHeight="1" x14ac:dyDescent="0.25">
      <c r="A744" s="78"/>
      <c r="B744" s="64"/>
      <c r="C744" s="64"/>
      <c r="D744" s="63"/>
      <c r="E744" s="63"/>
      <c r="J744" s="72"/>
      <c r="K744" s="61"/>
    </row>
    <row r="745" spans="1:11" ht="15" customHeight="1" x14ac:dyDescent="0.25">
      <c r="A745" s="78"/>
      <c r="B745" s="64"/>
      <c r="C745" s="64"/>
      <c r="D745" s="63"/>
      <c r="E745" s="63"/>
      <c r="J745" s="67"/>
      <c r="K745" s="61"/>
    </row>
    <row r="746" spans="1:11" ht="15" customHeight="1" x14ac:dyDescent="0.25">
      <c r="A746" s="78"/>
      <c r="B746" s="64"/>
      <c r="C746" s="64"/>
      <c r="E746" s="63"/>
      <c r="J746" s="68"/>
      <c r="K746" s="61"/>
    </row>
    <row r="747" spans="1:11" ht="15" customHeight="1" x14ac:dyDescent="0.25">
      <c r="A747" s="78"/>
      <c r="B747" s="64"/>
      <c r="C747" s="64"/>
      <c r="D747" s="63"/>
      <c r="E747" s="63"/>
      <c r="J747" s="68"/>
      <c r="K747" s="61"/>
    </row>
    <row r="748" spans="1:11" ht="15" customHeight="1" x14ac:dyDescent="0.25">
      <c r="A748" s="78"/>
      <c r="B748" s="64"/>
      <c r="C748" s="64"/>
      <c r="D748" s="63"/>
      <c r="E748" s="63"/>
      <c r="J748" s="68"/>
      <c r="K748" s="61"/>
    </row>
    <row r="749" spans="1:11" ht="15" customHeight="1" x14ac:dyDescent="0.25">
      <c r="A749" s="78"/>
      <c r="B749" s="64"/>
      <c r="C749" s="64"/>
      <c r="D749" s="63"/>
      <c r="E749" s="63"/>
      <c r="J749" s="68"/>
      <c r="K749" s="61"/>
    </row>
    <row r="750" spans="1:11" ht="15" customHeight="1" x14ac:dyDescent="0.25">
      <c r="A750" s="78"/>
      <c r="B750" s="64"/>
      <c r="C750" s="64"/>
      <c r="E750" s="63"/>
      <c r="J750" s="68"/>
      <c r="K750" s="61"/>
    </row>
    <row r="751" spans="1:11" ht="15" customHeight="1" x14ac:dyDescent="0.25">
      <c r="A751" s="78"/>
      <c r="B751" s="64"/>
      <c r="C751" s="64"/>
      <c r="D751" s="63"/>
      <c r="E751" s="63"/>
      <c r="J751" s="72"/>
      <c r="K751" s="61"/>
    </row>
    <row r="752" spans="1:11" ht="15" customHeight="1" x14ac:dyDescent="0.25">
      <c r="A752" s="78"/>
      <c r="B752" s="64"/>
      <c r="C752" s="64"/>
      <c r="D752" s="63"/>
      <c r="E752" s="63"/>
      <c r="J752" s="72"/>
      <c r="K752" s="61"/>
    </row>
    <row r="753" spans="1:11" ht="15" customHeight="1" x14ac:dyDescent="0.25">
      <c r="A753" s="78"/>
      <c r="B753" s="64"/>
      <c r="C753" s="64"/>
      <c r="E753" s="63"/>
      <c r="J753" s="68"/>
      <c r="K753" s="61"/>
    </row>
    <row r="754" spans="1:11" ht="15" customHeight="1" x14ac:dyDescent="0.25">
      <c r="A754" s="78"/>
      <c r="B754" s="64"/>
      <c r="C754" s="64"/>
      <c r="E754" s="63"/>
      <c r="J754" s="68"/>
      <c r="K754" s="61"/>
    </row>
    <row r="755" spans="1:11" ht="15" customHeight="1" x14ac:dyDescent="0.25">
      <c r="A755" s="78"/>
      <c r="B755" s="64"/>
      <c r="C755" s="64"/>
      <c r="E755" s="63"/>
      <c r="J755" s="68"/>
      <c r="K755" s="61"/>
    </row>
    <row r="756" spans="1:11" ht="15" customHeight="1" x14ac:dyDescent="0.25">
      <c r="A756" s="78"/>
      <c r="B756" s="64"/>
      <c r="C756" s="64"/>
      <c r="E756" s="63"/>
      <c r="J756" s="68"/>
      <c r="K756" s="61"/>
    </row>
    <row r="757" spans="1:11" ht="15" customHeight="1" x14ac:dyDescent="0.25">
      <c r="A757" s="78"/>
      <c r="B757" s="64"/>
      <c r="C757" s="64"/>
      <c r="E757" s="63"/>
      <c r="J757" s="68"/>
      <c r="K757" s="61"/>
    </row>
    <row r="758" spans="1:11" ht="15" customHeight="1" x14ac:dyDescent="0.25">
      <c r="A758" s="78"/>
      <c r="B758" s="64"/>
      <c r="C758" s="64"/>
      <c r="E758" s="63"/>
      <c r="J758" s="68"/>
      <c r="K758" s="61"/>
    </row>
    <row r="759" spans="1:11" ht="15" customHeight="1" x14ac:dyDescent="0.25">
      <c r="A759" s="78"/>
      <c r="B759" s="64"/>
      <c r="C759" s="64"/>
      <c r="E759" s="63"/>
      <c r="J759" s="68"/>
      <c r="K759" s="61"/>
    </row>
    <row r="760" spans="1:11" ht="15" customHeight="1" x14ac:dyDescent="0.25">
      <c r="A760" s="78"/>
      <c r="B760" s="64"/>
      <c r="C760" s="64"/>
      <c r="D760" s="63"/>
      <c r="E760" s="63"/>
      <c r="J760" s="68"/>
      <c r="K760" s="61"/>
    </row>
    <row r="761" spans="1:11" ht="15" customHeight="1" x14ac:dyDescent="0.25">
      <c r="A761" s="78"/>
      <c r="B761" s="64"/>
      <c r="C761" s="64"/>
      <c r="D761" s="63"/>
      <c r="E761" s="63"/>
      <c r="J761" s="87"/>
      <c r="K761" s="61"/>
    </row>
    <row r="762" spans="1:11" ht="15" customHeight="1" x14ac:dyDescent="0.25">
      <c r="A762" s="78"/>
      <c r="B762" s="64"/>
      <c r="C762" s="64"/>
      <c r="D762" s="63"/>
      <c r="E762" s="63"/>
      <c r="J762" s="87"/>
      <c r="K762" s="61"/>
    </row>
    <row r="763" spans="1:11" ht="15" customHeight="1" x14ac:dyDescent="0.25">
      <c r="A763" s="78"/>
      <c r="B763" s="64"/>
      <c r="C763" s="64"/>
      <c r="D763" s="63"/>
      <c r="E763" s="63"/>
      <c r="J763" s="67"/>
      <c r="K763" s="61"/>
    </row>
    <row r="764" spans="1:11" ht="15" customHeight="1" x14ac:dyDescent="0.25">
      <c r="A764" s="78"/>
      <c r="B764" s="64"/>
      <c r="C764" s="64"/>
      <c r="D764" s="63"/>
      <c r="E764" s="63"/>
      <c r="J764" s="67"/>
      <c r="K764" s="61"/>
    </row>
    <row r="765" spans="1:11" ht="15" customHeight="1" x14ac:dyDescent="0.25">
      <c r="A765" s="78"/>
      <c r="B765" s="64"/>
      <c r="C765" s="64"/>
      <c r="D765" s="63"/>
      <c r="E765" s="63"/>
      <c r="J765" s="67"/>
      <c r="K765" s="61"/>
    </row>
    <row r="766" spans="1:11" ht="15" customHeight="1" x14ac:dyDescent="0.25">
      <c r="A766" s="78"/>
      <c r="B766" s="64"/>
      <c r="C766" s="64"/>
      <c r="D766" s="63"/>
      <c r="E766" s="63"/>
      <c r="J766" s="67"/>
      <c r="K766" s="61"/>
    </row>
    <row r="767" spans="1:11" ht="15" customHeight="1" x14ac:dyDescent="0.25">
      <c r="A767" s="78"/>
      <c r="B767" s="64"/>
      <c r="C767" s="64"/>
      <c r="D767" s="63"/>
      <c r="E767" s="63"/>
      <c r="J767" s="67"/>
      <c r="K767" s="61"/>
    </row>
    <row r="768" spans="1:11" ht="15" customHeight="1" x14ac:dyDescent="0.25">
      <c r="A768" s="78"/>
      <c r="B768" s="64"/>
      <c r="C768" s="64"/>
      <c r="D768" s="63"/>
      <c r="E768" s="63"/>
      <c r="J768" s="67"/>
      <c r="K768" s="61"/>
    </row>
    <row r="769" spans="1:11" ht="15" customHeight="1" x14ac:dyDescent="0.25">
      <c r="A769" s="78"/>
      <c r="B769" s="64"/>
      <c r="C769" s="64"/>
      <c r="D769" s="63"/>
      <c r="E769" s="63"/>
      <c r="J769" s="67"/>
      <c r="K769" s="61"/>
    </row>
    <row r="770" spans="1:11" ht="15" customHeight="1" x14ac:dyDescent="0.25">
      <c r="A770" s="78"/>
      <c r="B770" s="64"/>
      <c r="C770" s="64"/>
      <c r="D770" s="63"/>
      <c r="E770" s="63"/>
      <c r="J770" s="67"/>
      <c r="K770" s="61"/>
    </row>
    <row r="771" spans="1:11" ht="15" customHeight="1" x14ac:dyDescent="0.25">
      <c r="A771" s="78"/>
      <c r="B771" s="64"/>
      <c r="C771" s="64"/>
      <c r="D771" s="63"/>
      <c r="E771" s="63"/>
      <c r="J771" s="67"/>
      <c r="K771" s="61"/>
    </row>
    <row r="772" spans="1:11" ht="15" customHeight="1" x14ac:dyDescent="0.25">
      <c r="A772" s="78"/>
      <c r="B772" s="64"/>
      <c r="C772" s="64"/>
      <c r="D772" s="63"/>
      <c r="E772" s="63"/>
      <c r="J772" s="67"/>
      <c r="K772" s="61"/>
    </row>
    <row r="773" spans="1:11" ht="15" customHeight="1" x14ac:dyDescent="0.25">
      <c r="A773" s="78"/>
      <c r="B773" s="64"/>
      <c r="C773" s="64"/>
      <c r="D773" s="63"/>
      <c r="E773" s="63"/>
      <c r="J773" s="67"/>
      <c r="K773" s="61"/>
    </row>
    <row r="774" spans="1:11" ht="15" customHeight="1" x14ac:dyDescent="0.25">
      <c r="A774" s="78"/>
      <c r="B774" s="64"/>
      <c r="C774" s="64"/>
      <c r="D774" s="63"/>
      <c r="E774" s="63"/>
      <c r="J774" s="67"/>
      <c r="K774" s="61"/>
    </row>
    <row r="775" spans="1:11" ht="15" customHeight="1" x14ac:dyDescent="0.25">
      <c r="A775" s="78"/>
      <c r="B775" s="64"/>
      <c r="C775" s="64"/>
      <c r="D775" s="63"/>
      <c r="E775" s="63"/>
      <c r="J775" s="67"/>
      <c r="K775" s="61"/>
    </row>
    <row r="776" spans="1:11" ht="15" customHeight="1" x14ac:dyDescent="0.25">
      <c r="A776" s="78"/>
      <c r="B776" s="64"/>
      <c r="C776" s="64"/>
      <c r="D776" s="63"/>
      <c r="E776" s="63"/>
      <c r="J776" s="67"/>
      <c r="K776" s="61"/>
    </row>
    <row r="777" spans="1:11" ht="15" customHeight="1" x14ac:dyDescent="0.25">
      <c r="A777" s="78"/>
      <c r="B777" s="64"/>
      <c r="C777" s="64"/>
      <c r="E777" s="63"/>
      <c r="J777" s="68"/>
      <c r="K777" s="61"/>
    </row>
    <row r="778" spans="1:11" ht="15" customHeight="1" x14ac:dyDescent="0.25">
      <c r="A778" s="78"/>
      <c r="B778" s="64"/>
      <c r="C778" s="64"/>
      <c r="E778" s="63"/>
      <c r="J778" s="60"/>
      <c r="K778" s="61"/>
    </row>
    <row r="779" spans="1:11" ht="15" customHeight="1" x14ac:dyDescent="0.25">
      <c r="A779" s="78"/>
      <c r="B779" s="64"/>
      <c r="C779" s="64"/>
      <c r="E779" s="63"/>
      <c r="J779" s="68"/>
      <c r="K779" s="61"/>
    </row>
    <row r="780" spans="1:11" ht="15" customHeight="1" x14ac:dyDescent="0.25">
      <c r="A780" s="78"/>
      <c r="B780" s="64"/>
      <c r="C780" s="64"/>
      <c r="E780" s="63"/>
      <c r="J780" s="68"/>
      <c r="K780" s="61"/>
    </row>
    <row r="781" spans="1:11" ht="15" customHeight="1" x14ac:dyDescent="0.25">
      <c r="A781" s="78"/>
      <c r="B781" s="64"/>
      <c r="C781" s="64"/>
      <c r="E781" s="63"/>
      <c r="J781" s="68"/>
      <c r="K781" s="61"/>
    </row>
    <row r="782" spans="1:11" ht="15" customHeight="1" x14ac:dyDescent="0.25">
      <c r="A782" s="78"/>
      <c r="B782" s="64"/>
      <c r="C782" s="64"/>
      <c r="E782" s="63"/>
      <c r="J782" s="68"/>
      <c r="K782" s="61"/>
    </row>
    <row r="783" spans="1:11" ht="15" customHeight="1" x14ac:dyDescent="0.25">
      <c r="A783" s="78"/>
      <c r="B783" s="64"/>
      <c r="C783" s="64"/>
      <c r="E783" s="63"/>
      <c r="J783" s="68"/>
      <c r="K783" s="61"/>
    </row>
    <row r="784" spans="1:11" ht="15" customHeight="1" x14ac:dyDescent="0.25">
      <c r="A784" s="78"/>
      <c r="B784" s="64"/>
      <c r="C784" s="64"/>
      <c r="E784" s="63"/>
      <c r="J784" s="60"/>
      <c r="K784" s="61"/>
    </row>
    <row r="785" spans="1:11" ht="15" customHeight="1" x14ac:dyDescent="0.25">
      <c r="A785" s="78"/>
      <c r="B785" s="64"/>
      <c r="C785" s="64"/>
      <c r="E785" s="63"/>
      <c r="J785" s="68"/>
      <c r="K785" s="61"/>
    </row>
    <row r="786" spans="1:11" ht="15" customHeight="1" x14ac:dyDescent="0.25">
      <c r="A786" s="78"/>
      <c r="B786" s="64"/>
      <c r="C786" s="64"/>
      <c r="E786" s="63"/>
      <c r="J786" s="68"/>
      <c r="K786" s="61"/>
    </row>
    <row r="787" spans="1:11" ht="15" customHeight="1" x14ac:dyDescent="0.25">
      <c r="A787" s="78"/>
      <c r="B787" s="64"/>
      <c r="C787" s="64"/>
      <c r="E787" s="63"/>
      <c r="J787" s="68"/>
      <c r="K787" s="61"/>
    </row>
    <row r="788" spans="1:11" ht="15" customHeight="1" x14ac:dyDescent="0.25">
      <c r="A788" s="78"/>
      <c r="B788" s="64"/>
      <c r="C788" s="64"/>
      <c r="E788" s="63"/>
      <c r="J788" s="68"/>
      <c r="K788" s="61"/>
    </row>
    <row r="789" spans="1:11" ht="15" customHeight="1" x14ac:dyDescent="0.25">
      <c r="A789" s="78"/>
      <c r="B789" s="64"/>
      <c r="C789" s="64"/>
      <c r="E789" s="63"/>
      <c r="J789" s="68"/>
      <c r="K789" s="61"/>
    </row>
    <row r="790" spans="1:11" ht="15" customHeight="1" x14ac:dyDescent="0.25">
      <c r="A790" s="78"/>
      <c r="B790" s="64"/>
      <c r="C790" s="64"/>
      <c r="E790" s="63"/>
      <c r="J790" s="68"/>
      <c r="K790" s="61"/>
    </row>
    <row r="791" spans="1:11" ht="15" customHeight="1" x14ac:dyDescent="0.25">
      <c r="A791" s="78"/>
      <c r="B791" s="64"/>
      <c r="C791" s="64"/>
      <c r="E791" s="63"/>
      <c r="J791" s="68"/>
      <c r="K791" s="61"/>
    </row>
    <row r="792" spans="1:11" ht="15" customHeight="1" x14ac:dyDescent="0.25">
      <c r="A792" s="78"/>
      <c r="B792" s="64"/>
      <c r="C792" s="64"/>
      <c r="E792" s="63"/>
      <c r="J792" s="68"/>
      <c r="K792" s="61"/>
    </row>
    <row r="793" spans="1:11" ht="15" customHeight="1" x14ac:dyDescent="0.25">
      <c r="A793" s="78"/>
      <c r="B793" s="64"/>
      <c r="C793" s="64"/>
      <c r="E793" s="63"/>
      <c r="J793" s="90"/>
      <c r="K793" s="61"/>
    </row>
    <row r="794" spans="1:11" ht="15" customHeight="1" x14ac:dyDescent="0.25">
      <c r="A794" s="78"/>
      <c r="B794" s="64"/>
      <c r="C794" s="64"/>
      <c r="E794" s="63"/>
      <c r="J794" s="90"/>
      <c r="K794" s="61"/>
    </row>
    <row r="795" spans="1:11" ht="15" customHeight="1" x14ac:dyDescent="0.25">
      <c r="A795" s="78"/>
      <c r="B795" s="64"/>
      <c r="C795" s="64"/>
      <c r="E795" s="63"/>
      <c r="J795" s="90"/>
      <c r="K795" s="61"/>
    </row>
    <row r="796" spans="1:11" ht="15" customHeight="1" x14ac:dyDescent="0.25">
      <c r="A796" s="78"/>
      <c r="B796" s="64"/>
      <c r="C796" s="64"/>
      <c r="E796" s="63"/>
      <c r="J796" s="90"/>
      <c r="K796" s="61"/>
    </row>
    <row r="797" spans="1:11" ht="15" customHeight="1" x14ac:dyDescent="0.25">
      <c r="A797" s="78"/>
      <c r="B797" s="64"/>
      <c r="C797" s="64"/>
      <c r="E797" s="63"/>
      <c r="J797" s="90"/>
      <c r="K797" s="61"/>
    </row>
    <row r="798" spans="1:11" ht="14.1" customHeight="1" x14ac:dyDescent="0.25">
      <c r="A798" s="104"/>
      <c r="B798" s="64"/>
      <c r="C798" s="64"/>
      <c r="E798" s="63"/>
      <c r="J798" s="68"/>
      <c r="K798" s="61"/>
    </row>
    <row r="799" spans="1:11" ht="15" customHeight="1" x14ac:dyDescent="0.25">
      <c r="A799" s="104"/>
      <c r="B799" s="64"/>
      <c r="C799" s="64"/>
      <c r="E799" s="63"/>
      <c r="J799" s="68"/>
      <c r="K799" s="61"/>
    </row>
    <row r="800" spans="1:11" ht="15" customHeight="1" x14ac:dyDescent="0.25">
      <c r="A800" s="104"/>
      <c r="B800" s="73"/>
      <c r="C800" s="73"/>
      <c r="E800" s="63"/>
      <c r="J800" s="72"/>
      <c r="K800" s="61"/>
    </row>
    <row r="801" spans="1:11" ht="15" customHeight="1" x14ac:dyDescent="0.25">
      <c r="A801" s="104"/>
      <c r="B801" s="73"/>
      <c r="C801" s="73"/>
      <c r="E801" s="63"/>
      <c r="J801" s="91"/>
      <c r="K801" s="61"/>
    </row>
    <row r="802" spans="1:11" ht="15" customHeight="1" x14ac:dyDescent="0.25">
      <c r="A802" s="104"/>
      <c r="B802" s="73"/>
      <c r="C802" s="73"/>
      <c r="E802" s="63"/>
      <c r="J802" s="74"/>
      <c r="K802" s="61"/>
    </row>
    <row r="803" spans="1:11" ht="15" customHeight="1" x14ac:dyDescent="0.25">
      <c r="A803" s="104"/>
      <c r="B803" s="73"/>
      <c r="C803" s="73"/>
      <c r="E803" s="63"/>
      <c r="J803" s="74"/>
      <c r="K803" s="61"/>
    </row>
    <row r="804" spans="1:11" ht="15" customHeight="1" x14ac:dyDescent="0.25">
      <c r="A804" s="104"/>
      <c r="B804" s="73"/>
      <c r="C804" s="73"/>
      <c r="E804" s="63"/>
      <c r="J804" s="105"/>
      <c r="K804" s="61"/>
    </row>
    <row r="805" spans="1:11" ht="15" customHeight="1" x14ac:dyDescent="0.25">
      <c r="A805" s="104"/>
      <c r="B805" s="73"/>
      <c r="C805" s="73"/>
      <c r="E805" s="63"/>
      <c r="J805" s="72"/>
      <c r="K805" s="61"/>
    </row>
    <row r="806" spans="1:11" ht="15" customHeight="1" x14ac:dyDescent="0.25">
      <c r="A806" s="104"/>
      <c r="B806" s="73"/>
      <c r="C806" s="73"/>
      <c r="E806" s="63"/>
      <c r="J806" s="90"/>
      <c r="K806" s="61"/>
    </row>
    <row r="807" spans="1:11" ht="15" customHeight="1" x14ac:dyDescent="0.25">
      <c r="A807" s="104"/>
      <c r="B807" s="73"/>
      <c r="C807" s="73"/>
      <c r="E807" s="63"/>
      <c r="J807" s="67"/>
      <c r="K807" s="61"/>
    </row>
    <row r="808" spans="1:11" ht="15" customHeight="1" x14ac:dyDescent="0.25">
      <c r="A808" s="104"/>
      <c r="B808" s="73"/>
      <c r="C808" s="73"/>
      <c r="E808" s="63"/>
      <c r="J808" s="74"/>
      <c r="K808" s="61"/>
    </row>
    <row r="809" spans="1:11" ht="15" customHeight="1" x14ac:dyDescent="0.25">
      <c r="A809" s="104"/>
      <c r="B809" s="73"/>
      <c r="C809" s="73"/>
      <c r="E809" s="63"/>
      <c r="J809" s="85"/>
      <c r="K809" s="61"/>
    </row>
    <row r="810" spans="1:11" ht="15" customHeight="1" x14ac:dyDescent="0.25">
      <c r="A810" s="104"/>
      <c r="B810" s="73"/>
      <c r="C810" s="73"/>
      <c r="E810" s="63"/>
      <c r="J810" s="85"/>
      <c r="K810" s="61"/>
    </row>
    <row r="811" spans="1:11" ht="15" customHeight="1" x14ac:dyDescent="0.25">
      <c r="A811" s="104"/>
      <c r="B811" s="73"/>
      <c r="C811" s="73"/>
      <c r="E811" s="63"/>
      <c r="K811" s="61"/>
    </row>
    <row r="812" spans="1:11" ht="15" customHeight="1" x14ac:dyDescent="0.25">
      <c r="A812" s="104"/>
      <c r="B812" s="64"/>
      <c r="C812" s="64"/>
      <c r="E812" s="63"/>
      <c r="J812" s="60"/>
      <c r="K812" s="61"/>
    </row>
    <row r="813" spans="1:11" ht="15" customHeight="1" x14ac:dyDescent="0.25">
      <c r="A813" s="104"/>
      <c r="B813" s="64"/>
      <c r="C813" s="64"/>
      <c r="E813" s="63"/>
      <c r="J813" s="60"/>
      <c r="K813" s="61"/>
    </row>
    <row r="814" spans="1:11" ht="15" customHeight="1" x14ac:dyDescent="0.25">
      <c r="A814" s="104"/>
      <c r="B814" s="64"/>
      <c r="C814" s="64"/>
      <c r="E814" s="63"/>
      <c r="J814" s="74"/>
      <c r="K814" s="61"/>
    </row>
    <row r="815" spans="1:11" ht="15" customHeight="1" x14ac:dyDescent="0.25">
      <c r="A815" s="104"/>
      <c r="B815" s="64"/>
      <c r="C815" s="64"/>
      <c r="E815" s="63"/>
      <c r="J815" s="74"/>
      <c r="K815" s="61"/>
    </row>
    <row r="816" spans="1:11" ht="15" customHeight="1" x14ac:dyDescent="0.25">
      <c r="A816" s="104"/>
      <c r="B816" s="73"/>
      <c r="C816" s="73"/>
      <c r="E816" s="63"/>
      <c r="J816" s="67"/>
      <c r="K816" s="61"/>
    </row>
    <row r="817" spans="1:11" ht="15" customHeight="1" x14ac:dyDescent="0.25">
      <c r="A817" s="104"/>
      <c r="B817" s="73"/>
      <c r="C817" s="73"/>
      <c r="E817" s="63"/>
      <c r="J817" s="67"/>
      <c r="K817" s="61"/>
    </row>
    <row r="818" spans="1:11" ht="15" customHeight="1" x14ac:dyDescent="0.25">
      <c r="A818" s="104"/>
      <c r="B818" s="73"/>
      <c r="C818" s="73"/>
      <c r="E818" s="63"/>
      <c r="J818" s="67"/>
      <c r="K818" s="61"/>
    </row>
    <row r="819" spans="1:11" ht="15" customHeight="1" x14ac:dyDescent="0.25">
      <c r="A819" s="104"/>
      <c r="B819" s="73"/>
      <c r="C819" s="73"/>
      <c r="E819" s="63"/>
      <c r="J819" s="67"/>
      <c r="K819" s="61"/>
    </row>
    <row r="820" spans="1:11" ht="15" customHeight="1" x14ac:dyDescent="0.25">
      <c r="A820" s="104"/>
      <c r="B820" s="64"/>
      <c r="C820" s="64"/>
      <c r="E820" s="63"/>
      <c r="K820" s="61"/>
    </row>
    <row r="821" spans="1:11" ht="15" customHeight="1" x14ac:dyDescent="0.25">
      <c r="A821" s="104"/>
      <c r="B821" s="64"/>
      <c r="C821" s="64"/>
      <c r="E821" s="63"/>
      <c r="J821" s="74"/>
      <c r="K821" s="61"/>
    </row>
    <row r="822" spans="1:11" ht="15" customHeight="1" x14ac:dyDescent="0.25">
      <c r="A822" s="104"/>
      <c r="B822" s="64"/>
      <c r="C822" s="64"/>
      <c r="E822" s="63"/>
      <c r="J822" s="74"/>
      <c r="K822" s="61"/>
    </row>
    <row r="823" spans="1:11" ht="15" customHeight="1" x14ac:dyDescent="0.25">
      <c r="A823" s="104"/>
      <c r="B823" s="64"/>
      <c r="C823" s="64"/>
      <c r="E823" s="63"/>
      <c r="J823" s="74"/>
      <c r="K823" s="61"/>
    </row>
    <row r="824" spans="1:11" ht="15" customHeight="1" x14ac:dyDescent="0.25">
      <c r="A824" s="104"/>
      <c r="B824" s="64"/>
      <c r="C824" s="64"/>
      <c r="E824" s="63"/>
      <c r="J824" s="66"/>
      <c r="K824" s="61"/>
    </row>
    <row r="825" spans="1:11" ht="15" customHeight="1" x14ac:dyDescent="0.25">
      <c r="A825" s="104"/>
      <c r="B825" s="64"/>
      <c r="C825" s="64"/>
      <c r="E825" s="63"/>
      <c r="J825" s="72"/>
      <c r="K825" s="61"/>
    </row>
    <row r="826" spans="1:11" ht="15" customHeight="1" x14ac:dyDescent="0.25">
      <c r="A826" s="104"/>
      <c r="B826" s="73"/>
      <c r="C826" s="73"/>
      <c r="E826" s="63"/>
      <c r="J826" s="72"/>
      <c r="K826" s="61"/>
    </row>
    <row r="827" spans="1:11" ht="15" customHeight="1" x14ac:dyDescent="0.25">
      <c r="A827" s="104"/>
      <c r="B827" s="73"/>
      <c r="C827" s="73"/>
      <c r="E827" s="63"/>
      <c r="K827" s="61"/>
    </row>
    <row r="828" spans="1:11" ht="15" customHeight="1" x14ac:dyDescent="0.25">
      <c r="A828" s="104"/>
      <c r="B828" s="73"/>
      <c r="C828" s="73"/>
      <c r="E828" s="63"/>
      <c r="J828" s="72"/>
      <c r="K828" s="61"/>
    </row>
    <row r="829" spans="1:11" ht="15" customHeight="1" x14ac:dyDescent="0.25">
      <c r="A829" s="104"/>
      <c r="B829" s="73"/>
      <c r="C829" s="73"/>
      <c r="E829" s="63"/>
      <c r="J829" s="72"/>
      <c r="K829" s="61"/>
    </row>
    <row r="830" spans="1:11" ht="15" customHeight="1" x14ac:dyDescent="0.25">
      <c r="A830" s="104"/>
      <c r="B830" s="73"/>
      <c r="C830" s="73"/>
      <c r="E830" s="63"/>
      <c r="J830" s="67"/>
      <c r="K830" s="61"/>
    </row>
    <row r="831" spans="1:11" ht="15" customHeight="1" x14ac:dyDescent="0.25">
      <c r="A831" s="104"/>
      <c r="B831" s="73"/>
      <c r="C831" s="73"/>
      <c r="E831" s="63"/>
      <c r="J831" s="74"/>
      <c r="K831" s="61"/>
    </row>
    <row r="832" spans="1:11" ht="15" customHeight="1" x14ac:dyDescent="0.25">
      <c r="A832" s="104"/>
      <c r="B832" s="73"/>
      <c r="C832" s="73"/>
      <c r="E832" s="63"/>
      <c r="J832" s="72"/>
      <c r="K832" s="61"/>
    </row>
    <row r="833" spans="1:11" ht="15" customHeight="1" x14ac:dyDescent="0.25">
      <c r="A833" s="104"/>
      <c r="B833" s="73"/>
      <c r="C833" s="73"/>
      <c r="E833" s="63"/>
      <c r="J833" s="68"/>
      <c r="K833" s="61"/>
    </row>
    <row r="834" spans="1:11" ht="15" customHeight="1" x14ac:dyDescent="0.25">
      <c r="A834" s="104"/>
      <c r="B834" s="73"/>
      <c r="C834" s="73"/>
      <c r="E834" s="63"/>
      <c r="J834" s="68"/>
      <c r="K834" s="61"/>
    </row>
    <row r="835" spans="1:11" ht="15" customHeight="1" x14ac:dyDescent="0.25">
      <c r="A835" s="104"/>
      <c r="B835" s="73"/>
      <c r="C835" s="73"/>
      <c r="E835" s="63"/>
      <c r="J835" s="68"/>
      <c r="K835" s="61"/>
    </row>
    <row r="836" spans="1:11" ht="15" customHeight="1" x14ac:dyDescent="0.25">
      <c r="A836" s="104"/>
      <c r="B836" s="73"/>
      <c r="C836" s="73"/>
      <c r="E836" s="63"/>
      <c r="J836" s="72"/>
      <c r="K836" s="61"/>
    </row>
    <row r="837" spans="1:11" ht="15" customHeight="1" x14ac:dyDescent="0.25">
      <c r="A837" s="104"/>
      <c r="B837" s="73"/>
      <c r="C837" s="73"/>
      <c r="E837" s="63"/>
      <c r="J837" s="72"/>
      <c r="K837" s="61"/>
    </row>
    <row r="838" spans="1:11" ht="15" customHeight="1" x14ac:dyDescent="0.25">
      <c r="A838" s="104"/>
      <c r="B838" s="73"/>
      <c r="C838" s="73"/>
      <c r="E838" s="63"/>
      <c r="J838" s="72"/>
      <c r="K838" s="61"/>
    </row>
    <row r="839" spans="1:11" ht="15" customHeight="1" x14ac:dyDescent="0.25">
      <c r="A839" s="104"/>
      <c r="B839" s="73"/>
      <c r="C839" s="73"/>
      <c r="E839" s="63"/>
      <c r="J839" s="72"/>
      <c r="K839" s="61"/>
    </row>
    <row r="840" spans="1:11" ht="15" customHeight="1" x14ac:dyDescent="0.25">
      <c r="A840" s="104"/>
      <c r="B840" s="73"/>
      <c r="C840" s="73"/>
      <c r="E840" s="63"/>
      <c r="J840" s="67"/>
      <c r="K840" s="61"/>
    </row>
    <row r="841" spans="1:11" ht="15" customHeight="1" x14ac:dyDescent="0.25">
      <c r="A841" s="104"/>
      <c r="B841" s="73"/>
      <c r="C841" s="73"/>
      <c r="E841" s="63"/>
      <c r="J841" s="72"/>
      <c r="K841" s="61"/>
    </row>
    <row r="842" spans="1:11" ht="15" customHeight="1" x14ac:dyDescent="0.25">
      <c r="A842" s="104"/>
      <c r="B842" s="73"/>
      <c r="C842" s="73"/>
      <c r="E842" s="63"/>
      <c r="J842" s="72"/>
      <c r="K842" s="61"/>
    </row>
    <row r="843" spans="1:11" ht="15" customHeight="1" x14ac:dyDescent="0.25">
      <c r="A843" s="104"/>
      <c r="B843" s="73"/>
      <c r="C843" s="73"/>
      <c r="E843" s="63"/>
      <c r="J843" s="72"/>
      <c r="K843" s="61"/>
    </row>
    <row r="844" spans="1:11" ht="15" customHeight="1" x14ac:dyDescent="0.25">
      <c r="A844" s="104"/>
      <c r="B844" s="73"/>
      <c r="C844" s="73"/>
      <c r="E844" s="63"/>
      <c r="J844" s="72"/>
      <c r="K844" s="61"/>
    </row>
    <row r="845" spans="1:11" ht="15" customHeight="1" x14ac:dyDescent="0.25">
      <c r="A845" s="104"/>
      <c r="B845" s="73"/>
      <c r="C845" s="73"/>
      <c r="E845" s="63"/>
      <c r="J845" s="72"/>
      <c r="K845" s="61"/>
    </row>
    <row r="846" spans="1:11" ht="15" customHeight="1" x14ac:dyDescent="0.25">
      <c r="A846" s="104"/>
      <c r="B846" s="73"/>
      <c r="C846" s="73"/>
      <c r="E846" s="63"/>
      <c r="J846" s="68"/>
      <c r="K846" s="61"/>
    </row>
    <row r="847" spans="1:11" ht="15" customHeight="1" x14ac:dyDescent="0.25">
      <c r="A847" s="104"/>
      <c r="B847" s="73"/>
      <c r="C847" s="73"/>
      <c r="E847" s="63"/>
      <c r="J847" s="72"/>
      <c r="K847" s="61"/>
    </row>
    <row r="848" spans="1:11" ht="15" customHeight="1" x14ac:dyDescent="0.25">
      <c r="A848" s="104"/>
      <c r="B848" s="73"/>
      <c r="C848" s="73"/>
      <c r="E848" s="63"/>
      <c r="J848" s="60"/>
      <c r="K848" s="61"/>
    </row>
    <row r="849" spans="1:11" ht="15" customHeight="1" x14ac:dyDescent="0.25">
      <c r="A849" s="104"/>
      <c r="B849" s="73"/>
      <c r="C849" s="73"/>
      <c r="E849" s="63"/>
      <c r="J849" s="72"/>
      <c r="K849" s="61"/>
    </row>
    <row r="850" spans="1:11" ht="15" customHeight="1" x14ac:dyDescent="0.25">
      <c r="A850" s="104"/>
      <c r="B850" s="73"/>
      <c r="C850" s="73"/>
      <c r="E850" s="63"/>
      <c r="J850" s="68"/>
      <c r="K850" s="61"/>
    </row>
    <row r="851" spans="1:11" ht="15" customHeight="1" x14ac:dyDescent="0.25">
      <c r="A851" s="104"/>
      <c r="B851" s="73"/>
      <c r="C851" s="73"/>
      <c r="E851" s="63"/>
      <c r="J851" s="72"/>
      <c r="K851" s="61"/>
    </row>
    <row r="852" spans="1:11" ht="15" customHeight="1" x14ac:dyDescent="0.25">
      <c r="A852" s="78"/>
      <c r="B852" s="64"/>
      <c r="C852" s="64"/>
      <c r="D852" s="89"/>
      <c r="E852" s="63"/>
      <c r="J852" s="72"/>
      <c r="K852" s="61"/>
    </row>
    <row r="853" spans="1:11" ht="15" customHeight="1" x14ac:dyDescent="0.25">
      <c r="A853" s="78"/>
      <c r="B853" s="64"/>
      <c r="C853" s="64"/>
      <c r="D853" s="89"/>
      <c r="E853" s="63"/>
      <c r="J853" s="72"/>
      <c r="K853" s="61"/>
    </row>
    <row r="854" spans="1:11" ht="15" customHeight="1" x14ac:dyDescent="0.25">
      <c r="A854" s="78"/>
      <c r="B854" s="64"/>
      <c r="C854" s="64"/>
      <c r="D854" s="89"/>
      <c r="E854" s="63"/>
      <c r="J854" s="68"/>
      <c r="K854" s="61"/>
    </row>
    <row r="855" spans="1:11" ht="15" customHeight="1" x14ac:dyDescent="0.25">
      <c r="A855" s="78"/>
      <c r="B855" s="64"/>
      <c r="C855" s="64"/>
      <c r="D855" s="89"/>
      <c r="E855" s="63"/>
      <c r="J855" s="68"/>
      <c r="K855" s="61"/>
    </row>
    <row r="856" spans="1:11" ht="15" customHeight="1" x14ac:dyDescent="0.25">
      <c r="A856" s="78"/>
      <c r="B856" s="64"/>
      <c r="C856" s="64"/>
      <c r="D856" s="89"/>
      <c r="E856" s="63"/>
      <c r="J856" s="68"/>
      <c r="K856" s="61"/>
    </row>
    <row r="857" spans="1:11" ht="15" customHeight="1" x14ac:dyDescent="0.25">
      <c r="A857" s="104"/>
      <c r="B857" s="73"/>
      <c r="C857" s="73"/>
      <c r="E857" s="63"/>
      <c r="J857" s="67"/>
      <c r="K857" s="61"/>
    </row>
    <row r="858" spans="1:11" ht="15" customHeight="1" x14ac:dyDescent="0.25">
      <c r="A858" s="104"/>
      <c r="B858" s="73"/>
      <c r="C858" s="73"/>
      <c r="E858" s="63"/>
      <c r="J858" s="72"/>
      <c r="K858" s="61"/>
    </row>
    <row r="859" spans="1:11" ht="15" customHeight="1" x14ac:dyDescent="0.25">
      <c r="A859" s="104"/>
      <c r="B859" s="73"/>
      <c r="C859" s="73"/>
      <c r="E859" s="63"/>
      <c r="J859" s="72"/>
      <c r="K859" s="61"/>
    </row>
    <row r="860" spans="1:11" ht="15" customHeight="1" x14ac:dyDescent="0.25">
      <c r="A860" s="104"/>
      <c r="B860" s="73"/>
      <c r="C860" s="73"/>
      <c r="E860" s="63"/>
      <c r="J860" s="72"/>
      <c r="K860" s="61"/>
    </row>
    <row r="861" spans="1:11" ht="15" customHeight="1" x14ac:dyDescent="0.25">
      <c r="A861" s="78"/>
      <c r="B861" s="64"/>
      <c r="C861" s="64"/>
      <c r="D861" s="89"/>
      <c r="E861" s="63"/>
      <c r="J861" s="68"/>
      <c r="K861" s="61"/>
    </row>
    <row r="862" spans="1:11" ht="15" customHeight="1" x14ac:dyDescent="0.25">
      <c r="A862" s="78"/>
      <c r="B862" s="64"/>
      <c r="C862" s="64"/>
      <c r="D862" s="89"/>
      <c r="E862" s="63"/>
      <c r="J862" s="72"/>
      <c r="K862" s="61"/>
    </row>
    <row r="863" spans="1:11" ht="15" customHeight="1" x14ac:dyDescent="0.25">
      <c r="A863" s="78"/>
      <c r="B863" s="64"/>
      <c r="C863" s="64"/>
      <c r="E863" s="63"/>
      <c r="J863" s="68"/>
      <c r="K863" s="61"/>
    </row>
    <row r="864" spans="1:11" ht="15" customHeight="1" x14ac:dyDescent="0.25">
      <c r="A864" s="78"/>
      <c r="B864" s="64"/>
      <c r="C864" s="64"/>
      <c r="E864" s="63"/>
      <c r="J864" s="68"/>
      <c r="K864" s="61"/>
    </row>
    <row r="865" spans="1:11" ht="15" customHeight="1" x14ac:dyDescent="0.25">
      <c r="A865" s="78"/>
      <c r="B865" s="64"/>
      <c r="C865" s="64"/>
      <c r="D865" s="89"/>
      <c r="E865" s="63"/>
      <c r="J865" s="90"/>
      <c r="K865" s="61"/>
    </row>
    <row r="866" spans="1:11" ht="15" customHeight="1" x14ac:dyDescent="0.25">
      <c r="A866" s="78"/>
      <c r="B866" s="64"/>
      <c r="C866" s="64"/>
      <c r="D866" s="89"/>
      <c r="E866" s="63"/>
      <c r="J866" s="90"/>
      <c r="K866" s="61"/>
    </row>
    <row r="867" spans="1:11" ht="15" customHeight="1" x14ac:dyDescent="0.25">
      <c r="A867" s="78"/>
      <c r="B867" s="64"/>
      <c r="C867" s="64"/>
      <c r="D867" s="63"/>
      <c r="E867" s="63"/>
      <c r="J867" s="68"/>
      <c r="K867" s="61"/>
    </row>
    <row r="868" spans="1:11" ht="15" customHeight="1" x14ac:dyDescent="0.25">
      <c r="A868" s="106"/>
      <c r="B868" s="64"/>
      <c r="C868" s="64"/>
      <c r="E868" s="63"/>
      <c r="J868" s="68"/>
      <c r="K868" s="61"/>
    </row>
    <row r="869" spans="1:11" ht="15" customHeight="1" x14ac:dyDescent="0.25">
      <c r="A869" s="106"/>
      <c r="B869" s="64"/>
      <c r="C869" s="64"/>
      <c r="E869" s="63"/>
      <c r="J869" s="68"/>
      <c r="K869" s="61"/>
    </row>
    <row r="870" spans="1:11" ht="15" customHeight="1" x14ac:dyDescent="0.25">
      <c r="A870" s="106"/>
      <c r="B870" s="64"/>
      <c r="C870" s="64"/>
      <c r="D870" s="63"/>
      <c r="E870" s="63"/>
      <c r="J870" s="68"/>
      <c r="K870" s="61"/>
    </row>
    <row r="871" spans="1:11" ht="15" customHeight="1" x14ac:dyDescent="0.25">
      <c r="A871" s="106"/>
      <c r="B871" s="64"/>
      <c r="C871" s="64"/>
      <c r="D871" s="63"/>
      <c r="E871" s="63"/>
      <c r="J871" s="66"/>
      <c r="K871" s="61"/>
    </row>
    <row r="872" spans="1:11" ht="15" customHeight="1" x14ac:dyDescent="0.25">
      <c r="A872" s="106"/>
      <c r="B872" s="64"/>
      <c r="C872" s="64"/>
      <c r="D872" s="63"/>
      <c r="E872" s="63"/>
      <c r="J872" s="68"/>
      <c r="K872" s="61"/>
    </row>
    <row r="873" spans="1:11" ht="15" customHeight="1" x14ac:dyDescent="0.25">
      <c r="A873" s="106"/>
      <c r="B873" s="64"/>
      <c r="C873" s="64"/>
      <c r="D873" s="63"/>
      <c r="E873" s="63"/>
      <c r="J873" s="66"/>
      <c r="K873" s="61"/>
    </row>
    <row r="874" spans="1:11" ht="15" customHeight="1" x14ac:dyDescent="0.25">
      <c r="A874" s="106"/>
      <c r="B874" s="64"/>
      <c r="C874" s="64"/>
      <c r="D874" s="63"/>
      <c r="E874" s="63"/>
      <c r="J874" s="66"/>
      <c r="K874" s="61"/>
    </row>
    <row r="875" spans="1:11" ht="15" customHeight="1" x14ac:dyDescent="0.25">
      <c r="A875" s="106"/>
      <c r="B875" s="64"/>
      <c r="C875" s="64"/>
      <c r="D875" s="63"/>
      <c r="E875" s="63"/>
      <c r="J875" s="66"/>
      <c r="K875" s="61"/>
    </row>
    <row r="876" spans="1:11" ht="15" customHeight="1" x14ac:dyDescent="0.25">
      <c r="A876" s="106"/>
      <c r="B876" s="64"/>
      <c r="C876" s="64"/>
      <c r="E876" s="63"/>
      <c r="J876" s="68"/>
      <c r="K876" s="61"/>
    </row>
    <row r="877" spans="1:11" ht="15" customHeight="1" x14ac:dyDescent="0.25">
      <c r="A877" s="106"/>
      <c r="B877" s="64"/>
      <c r="C877" s="64"/>
      <c r="E877" s="63"/>
      <c r="J877" s="66"/>
      <c r="K877" s="61"/>
    </row>
    <row r="878" spans="1:11" ht="15" customHeight="1" x14ac:dyDescent="0.25">
      <c r="A878" s="106"/>
      <c r="B878" s="64"/>
      <c r="C878" s="64"/>
      <c r="D878" s="63"/>
      <c r="E878" s="63"/>
      <c r="J878" s="68"/>
      <c r="K878" s="61"/>
    </row>
    <row r="879" spans="1:11" ht="15" customHeight="1" x14ac:dyDescent="0.25">
      <c r="A879" s="106"/>
      <c r="B879" s="64"/>
      <c r="C879" s="64"/>
      <c r="E879" s="63"/>
      <c r="J879" s="68"/>
      <c r="K879" s="61"/>
    </row>
    <row r="880" spans="1:11" ht="15" customHeight="1" x14ac:dyDescent="0.25">
      <c r="A880" s="106"/>
      <c r="B880" s="64"/>
      <c r="C880" s="64"/>
      <c r="E880" s="63"/>
      <c r="J880" s="68"/>
      <c r="K880" s="61"/>
    </row>
    <row r="881" spans="1:11" ht="15" customHeight="1" x14ac:dyDescent="0.25">
      <c r="A881" s="106"/>
      <c r="B881" s="64"/>
      <c r="C881" s="64"/>
      <c r="D881" s="63"/>
      <c r="E881" s="63"/>
      <c r="J881" s="68"/>
      <c r="K881" s="61"/>
    </row>
    <row r="882" spans="1:11" ht="15" customHeight="1" x14ac:dyDescent="0.25">
      <c r="A882" s="106"/>
      <c r="B882" s="64"/>
      <c r="C882" s="64"/>
      <c r="E882" s="63"/>
      <c r="J882" s="68"/>
      <c r="K882" s="61"/>
    </row>
    <row r="883" spans="1:11" ht="15" customHeight="1" x14ac:dyDescent="0.25">
      <c r="A883" s="106"/>
      <c r="B883" s="64"/>
      <c r="C883" s="64"/>
      <c r="E883" s="63"/>
      <c r="J883" s="66"/>
      <c r="K883" s="61"/>
    </row>
    <row r="884" spans="1:11" ht="15" customHeight="1" x14ac:dyDescent="0.25">
      <c r="A884" s="106"/>
      <c r="B884" s="64"/>
      <c r="C884" s="64"/>
      <c r="D884" s="63"/>
      <c r="E884" s="63"/>
      <c r="J884" s="68"/>
      <c r="K884" s="61"/>
    </row>
    <row r="885" spans="1:11" ht="15" customHeight="1" x14ac:dyDescent="0.25">
      <c r="A885" s="106"/>
      <c r="B885" s="64"/>
      <c r="C885" s="64"/>
      <c r="D885" s="63"/>
      <c r="E885" s="63"/>
      <c r="J885" s="74"/>
      <c r="K885" s="61"/>
    </row>
    <row r="886" spans="1:11" ht="15" customHeight="1" x14ac:dyDescent="0.25">
      <c r="A886" s="106"/>
      <c r="B886" s="64"/>
      <c r="C886" s="64"/>
      <c r="D886" s="63"/>
      <c r="E886" s="63"/>
      <c r="J886" s="66"/>
      <c r="K886" s="61"/>
    </row>
    <row r="887" spans="1:11" ht="15" customHeight="1" x14ac:dyDescent="0.25">
      <c r="A887" s="106"/>
      <c r="B887" s="64"/>
      <c r="C887" s="64"/>
      <c r="D887" s="63"/>
      <c r="E887" s="63"/>
      <c r="J887" s="74"/>
      <c r="K887" s="61"/>
    </row>
    <row r="888" spans="1:11" ht="15" customHeight="1" x14ac:dyDescent="0.25">
      <c r="A888" s="106"/>
      <c r="B888" s="64"/>
      <c r="C888" s="64"/>
      <c r="D888" s="63"/>
      <c r="E888" s="63"/>
      <c r="J888" s="68"/>
      <c r="K888" s="61"/>
    </row>
    <row r="889" spans="1:11" ht="15" customHeight="1" x14ac:dyDescent="0.25">
      <c r="A889" s="106"/>
      <c r="B889" s="64"/>
      <c r="C889" s="64"/>
      <c r="D889" s="63"/>
      <c r="E889" s="63"/>
      <c r="J889" s="66"/>
      <c r="K889" s="61"/>
    </row>
    <row r="890" spans="1:11" ht="15" customHeight="1" x14ac:dyDescent="0.25">
      <c r="A890" s="106"/>
      <c r="B890" s="64"/>
      <c r="C890" s="64"/>
      <c r="D890" s="63"/>
      <c r="E890" s="63"/>
      <c r="J890" s="68"/>
      <c r="K890" s="61"/>
    </row>
    <row r="891" spans="1:11" ht="15" customHeight="1" x14ac:dyDescent="0.25">
      <c r="A891" s="106"/>
      <c r="B891" s="64"/>
      <c r="C891" s="64"/>
      <c r="D891" s="63"/>
      <c r="E891" s="63"/>
      <c r="J891" s="66"/>
      <c r="K891" s="61"/>
    </row>
    <row r="892" spans="1:11" ht="15" customHeight="1" x14ac:dyDescent="0.25">
      <c r="A892" s="106"/>
      <c r="B892" s="64"/>
      <c r="C892" s="64"/>
      <c r="D892" s="63"/>
      <c r="E892" s="63"/>
      <c r="J892" s="68"/>
      <c r="K892" s="61"/>
    </row>
    <row r="893" spans="1:11" ht="15" customHeight="1" x14ac:dyDescent="0.25">
      <c r="A893" s="106"/>
      <c r="B893" s="64"/>
      <c r="C893" s="64"/>
      <c r="E893" s="63"/>
      <c r="J893" s="66"/>
      <c r="K893" s="61"/>
    </row>
    <row r="894" spans="1:11" ht="15" customHeight="1" x14ac:dyDescent="0.25">
      <c r="A894" s="106"/>
      <c r="B894" s="64"/>
      <c r="C894" s="64"/>
      <c r="D894" s="63"/>
      <c r="E894" s="63"/>
      <c r="J894" s="68"/>
      <c r="K894" s="61"/>
    </row>
    <row r="895" spans="1:11" ht="15" customHeight="1" x14ac:dyDescent="0.25">
      <c r="A895" s="106"/>
      <c r="B895" s="64"/>
      <c r="C895" s="64"/>
      <c r="D895" s="63"/>
      <c r="E895" s="63"/>
      <c r="J895" s="66"/>
      <c r="K895" s="61"/>
    </row>
    <row r="896" spans="1:11" ht="15" customHeight="1" x14ac:dyDescent="0.25">
      <c r="A896" s="106"/>
      <c r="B896" s="64"/>
      <c r="C896" s="64"/>
      <c r="D896" s="63"/>
      <c r="E896" s="63"/>
      <c r="J896" s="66"/>
      <c r="K896" s="61"/>
    </row>
    <row r="897" spans="1:11" ht="15" customHeight="1" x14ac:dyDescent="0.25">
      <c r="A897" s="106"/>
      <c r="B897" s="64"/>
      <c r="C897" s="64"/>
      <c r="D897" s="63"/>
      <c r="E897" s="63"/>
      <c r="J897" s="66"/>
      <c r="K897" s="61"/>
    </row>
    <row r="898" spans="1:11" ht="15" customHeight="1" x14ac:dyDescent="0.25">
      <c r="A898" s="106"/>
      <c r="B898" s="64"/>
      <c r="C898" s="64"/>
      <c r="D898" s="63"/>
      <c r="E898" s="63"/>
      <c r="J898" s="68"/>
      <c r="K898" s="61"/>
    </row>
    <row r="899" spans="1:11" ht="15" customHeight="1" x14ac:dyDescent="0.25">
      <c r="A899" s="106"/>
      <c r="B899" s="64"/>
      <c r="C899" s="64"/>
      <c r="D899" s="63"/>
      <c r="E899" s="63"/>
      <c r="J899" s="74"/>
      <c r="K899" s="61"/>
    </row>
    <row r="900" spans="1:11" ht="15" customHeight="1" x14ac:dyDescent="0.25">
      <c r="A900" s="106"/>
      <c r="B900" s="64"/>
      <c r="C900" s="64"/>
      <c r="D900" s="63"/>
      <c r="E900" s="63"/>
      <c r="J900" s="72"/>
      <c r="K900" s="61"/>
    </row>
    <row r="901" spans="1:11" ht="15" customHeight="1" x14ac:dyDescent="0.25">
      <c r="A901" s="106"/>
      <c r="B901" s="64"/>
      <c r="C901" s="64"/>
      <c r="D901" s="63"/>
      <c r="E901" s="63"/>
      <c r="J901" s="67"/>
      <c r="K901" s="61"/>
    </row>
    <row r="902" spans="1:11" ht="15" customHeight="1" x14ac:dyDescent="0.25">
      <c r="A902" s="106"/>
      <c r="B902" s="64"/>
      <c r="C902" s="64"/>
      <c r="E902" s="63"/>
      <c r="J902" s="68"/>
      <c r="K902" s="61"/>
    </row>
    <row r="903" spans="1:11" ht="15" customHeight="1" x14ac:dyDescent="0.25">
      <c r="A903" s="106"/>
      <c r="B903" s="64"/>
      <c r="C903" s="64"/>
      <c r="E903" s="63"/>
      <c r="J903" s="68"/>
      <c r="K903" s="61"/>
    </row>
    <row r="904" spans="1:11" ht="15" customHeight="1" x14ac:dyDescent="0.25">
      <c r="A904" s="106"/>
      <c r="B904" s="64"/>
      <c r="C904" s="64"/>
      <c r="E904" s="63"/>
      <c r="J904" s="68"/>
      <c r="K904" s="61"/>
    </row>
    <row r="905" spans="1:11" ht="15" customHeight="1" x14ac:dyDescent="0.25">
      <c r="A905" s="106"/>
      <c r="B905" s="64"/>
      <c r="C905" s="64"/>
      <c r="E905" s="63"/>
      <c r="J905" s="68"/>
      <c r="K905" s="61"/>
    </row>
    <row r="906" spans="1:11" ht="15" customHeight="1" x14ac:dyDescent="0.25">
      <c r="A906" s="106"/>
      <c r="B906" s="64"/>
      <c r="C906" s="64"/>
      <c r="E906" s="63"/>
      <c r="J906" s="66"/>
      <c r="K906" s="61"/>
    </row>
    <row r="907" spans="1:11" ht="15" customHeight="1" x14ac:dyDescent="0.25">
      <c r="A907" s="106"/>
      <c r="B907" s="64"/>
      <c r="C907" s="64"/>
      <c r="E907" s="63"/>
      <c r="J907" s="66"/>
      <c r="K907" s="61"/>
    </row>
    <row r="908" spans="1:11" ht="15" customHeight="1" x14ac:dyDescent="0.25">
      <c r="A908" s="106"/>
      <c r="B908" s="64"/>
      <c r="C908" s="64"/>
      <c r="E908" s="63"/>
      <c r="J908" s="72"/>
      <c r="K908" s="61"/>
    </row>
    <row r="909" spans="1:11" ht="15" customHeight="1" x14ac:dyDescent="0.25">
      <c r="A909" s="106"/>
      <c r="B909" s="64"/>
      <c r="C909" s="64"/>
      <c r="E909" s="63"/>
      <c r="J909" s="68"/>
      <c r="K909" s="61"/>
    </row>
    <row r="910" spans="1:11" ht="15" customHeight="1" x14ac:dyDescent="0.25">
      <c r="A910" s="106"/>
      <c r="B910" s="64"/>
      <c r="C910" s="64"/>
      <c r="E910" s="63"/>
      <c r="J910" s="72"/>
      <c r="K910" s="61"/>
    </row>
    <row r="911" spans="1:11" ht="15" customHeight="1" x14ac:dyDescent="0.25">
      <c r="A911" s="106"/>
      <c r="B911" s="64"/>
      <c r="C911" s="64"/>
      <c r="E911" s="63"/>
      <c r="J911" s="66"/>
      <c r="K911" s="61"/>
    </row>
    <row r="912" spans="1:11" ht="15" customHeight="1" x14ac:dyDescent="0.25">
      <c r="A912" s="106"/>
      <c r="B912" s="64"/>
      <c r="C912" s="64"/>
      <c r="E912" s="63"/>
      <c r="J912" s="66"/>
      <c r="K912" s="61"/>
    </row>
    <row r="913" spans="1:11" ht="15" customHeight="1" x14ac:dyDescent="0.25">
      <c r="A913" s="106"/>
      <c r="B913" s="64"/>
      <c r="C913" s="64"/>
      <c r="E913" s="63"/>
      <c r="J913" s="66"/>
      <c r="K913" s="61"/>
    </row>
    <row r="914" spans="1:11" ht="15" customHeight="1" x14ac:dyDescent="0.25">
      <c r="A914" s="106"/>
      <c r="B914" s="64"/>
      <c r="C914" s="64"/>
      <c r="E914" s="63"/>
      <c r="J914" s="74"/>
      <c r="K914" s="61"/>
    </row>
    <row r="915" spans="1:11" ht="15" customHeight="1" x14ac:dyDescent="0.25">
      <c r="A915" s="106"/>
      <c r="B915" s="64"/>
      <c r="C915" s="64"/>
      <c r="E915" s="63"/>
      <c r="J915" s="74"/>
      <c r="K915" s="61"/>
    </row>
    <row r="916" spans="1:11" ht="15" customHeight="1" x14ac:dyDescent="0.25">
      <c r="A916" s="106"/>
      <c r="B916" s="64"/>
      <c r="C916" s="64"/>
      <c r="E916" s="63"/>
      <c r="J916" s="74"/>
      <c r="K916" s="61"/>
    </row>
    <row r="917" spans="1:11" ht="15" customHeight="1" x14ac:dyDescent="0.25">
      <c r="A917" s="106"/>
      <c r="B917" s="64"/>
      <c r="C917" s="64"/>
      <c r="E917" s="63"/>
      <c r="J917" s="74"/>
      <c r="K917" s="61"/>
    </row>
    <row r="918" spans="1:11" ht="15" customHeight="1" x14ac:dyDescent="0.25">
      <c r="A918" s="106"/>
      <c r="B918" s="64"/>
      <c r="C918" s="64"/>
      <c r="E918" s="63"/>
      <c r="J918" s="74"/>
      <c r="K918" s="61"/>
    </row>
    <row r="919" spans="1:11" ht="15" customHeight="1" x14ac:dyDescent="0.25">
      <c r="A919" s="106"/>
      <c r="B919" s="64"/>
      <c r="C919" s="64"/>
      <c r="E919" s="63"/>
      <c r="J919" s="68"/>
      <c r="K919" s="61"/>
    </row>
    <row r="920" spans="1:11" ht="15" customHeight="1" x14ac:dyDescent="0.25">
      <c r="A920" s="106"/>
      <c r="B920" s="64"/>
      <c r="C920" s="64"/>
      <c r="E920" s="63"/>
      <c r="J920" s="66"/>
      <c r="K920" s="61"/>
    </row>
    <row r="921" spans="1:11" ht="15" customHeight="1" x14ac:dyDescent="0.25">
      <c r="A921" s="106"/>
      <c r="B921" s="64"/>
      <c r="C921" s="64"/>
      <c r="E921" s="63"/>
      <c r="J921" s="74"/>
      <c r="K921" s="61"/>
    </row>
    <row r="922" spans="1:11" ht="15" customHeight="1" x14ac:dyDescent="0.25">
      <c r="A922" s="106"/>
      <c r="B922" s="64"/>
      <c r="C922" s="64"/>
      <c r="E922" s="63"/>
      <c r="J922" s="68"/>
      <c r="K922" s="61"/>
    </row>
    <row r="923" spans="1:11" ht="15" customHeight="1" x14ac:dyDescent="0.25">
      <c r="A923" s="106"/>
      <c r="B923" s="64"/>
      <c r="C923" s="64"/>
      <c r="E923" s="63"/>
      <c r="J923" s="74"/>
      <c r="K923" s="61"/>
    </row>
    <row r="924" spans="1:11" ht="15" customHeight="1" x14ac:dyDescent="0.25">
      <c r="A924" s="106"/>
      <c r="B924" s="64"/>
      <c r="C924" s="64"/>
      <c r="D924" s="63"/>
      <c r="E924" s="63"/>
      <c r="J924" s="74"/>
      <c r="K924" s="61"/>
    </row>
    <row r="925" spans="1:11" ht="15" customHeight="1" x14ac:dyDescent="0.25">
      <c r="A925" s="106"/>
      <c r="B925" s="64"/>
      <c r="C925" s="64"/>
      <c r="E925" s="63"/>
      <c r="K925" s="61"/>
    </row>
    <row r="926" spans="1:11" ht="15" customHeight="1" x14ac:dyDescent="0.25">
      <c r="A926" s="106"/>
      <c r="B926" s="64"/>
      <c r="C926" s="64"/>
      <c r="E926" s="63"/>
      <c r="K926" s="61"/>
    </row>
    <row r="927" spans="1:11" ht="15" customHeight="1" x14ac:dyDescent="0.25">
      <c r="A927" s="106"/>
      <c r="B927" s="64"/>
      <c r="C927" s="64"/>
      <c r="E927" s="63"/>
      <c r="J927" s="74"/>
      <c r="K927" s="61"/>
    </row>
    <row r="928" spans="1:11" ht="15" customHeight="1" x14ac:dyDescent="0.25">
      <c r="A928" s="106"/>
      <c r="B928" s="64"/>
      <c r="C928" s="64"/>
      <c r="E928" s="63"/>
      <c r="K928" s="61"/>
    </row>
    <row r="929" spans="1:11" ht="15" customHeight="1" x14ac:dyDescent="0.25">
      <c r="A929" s="106"/>
      <c r="B929" s="64"/>
      <c r="C929" s="64"/>
      <c r="E929" s="63"/>
      <c r="J929" s="74"/>
      <c r="K929" s="61"/>
    </row>
    <row r="930" spans="1:11" ht="15" customHeight="1" x14ac:dyDescent="0.25">
      <c r="A930" s="106"/>
      <c r="B930" s="64"/>
      <c r="C930" s="64"/>
      <c r="E930" s="63"/>
      <c r="K930" s="61"/>
    </row>
    <row r="931" spans="1:11" ht="15" customHeight="1" x14ac:dyDescent="0.25">
      <c r="A931" s="106"/>
      <c r="B931" s="64"/>
      <c r="C931" s="64"/>
      <c r="E931" s="63"/>
      <c r="K931" s="61"/>
    </row>
    <row r="932" spans="1:11" ht="15" customHeight="1" x14ac:dyDescent="0.25">
      <c r="A932" s="106"/>
      <c r="B932" s="64"/>
      <c r="C932" s="64"/>
      <c r="E932" s="63"/>
      <c r="J932" s="74"/>
      <c r="K932" s="61"/>
    </row>
    <row r="933" spans="1:11" ht="15" customHeight="1" x14ac:dyDescent="0.25">
      <c r="A933" s="106"/>
      <c r="B933" s="64"/>
      <c r="C933" s="64"/>
      <c r="E933" s="63"/>
      <c r="K933" s="61"/>
    </row>
    <row r="934" spans="1:11" ht="15" customHeight="1" x14ac:dyDescent="0.25">
      <c r="A934" s="106"/>
      <c r="B934" s="64"/>
      <c r="C934" s="64"/>
      <c r="E934" s="63"/>
      <c r="J934" s="74"/>
      <c r="K934" s="61"/>
    </row>
    <row r="935" spans="1:11" ht="15" customHeight="1" x14ac:dyDescent="0.25">
      <c r="A935" s="106"/>
      <c r="B935" s="64"/>
      <c r="C935" s="64"/>
      <c r="E935" s="63"/>
      <c r="K935" s="61"/>
    </row>
    <row r="936" spans="1:11" ht="15" customHeight="1" x14ac:dyDescent="0.25">
      <c r="A936" s="106"/>
      <c r="B936" s="64"/>
      <c r="C936" s="64"/>
      <c r="E936" s="63"/>
      <c r="K936" s="61"/>
    </row>
    <row r="937" spans="1:11" ht="15" customHeight="1" x14ac:dyDescent="0.25">
      <c r="A937" s="106"/>
      <c r="B937" s="64"/>
      <c r="C937" s="64"/>
      <c r="E937" s="63"/>
      <c r="K937" s="61"/>
    </row>
    <row r="938" spans="1:11" ht="15" customHeight="1" x14ac:dyDescent="0.25">
      <c r="A938" s="106"/>
      <c r="B938" s="64"/>
      <c r="C938" s="64"/>
      <c r="E938" s="63"/>
      <c r="K938" s="61"/>
    </row>
    <row r="939" spans="1:11" ht="15" customHeight="1" x14ac:dyDescent="0.25">
      <c r="A939" s="106"/>
      <c r="B939" s="64"/>
      <c r="C939" s="64"/>
      <c r="E939" s="63"/>
      <c r="K939" s="61"/>
    </row>
    <row r="940" spans="1:11" ht="15" customHeight="1" x14ac:dyDescent="0.25">
      <c r="A940" s="106"/>
      <c r="B940" s="64"/>
      <c r="C940" s="64"/>
      <c r="E940" s="63"/>
      <c r="J940" s="72"/>
      <c r="K940" s="61"/>
    </row>
    <row r="941" spans="1:11" ht="15" customHeight="1" x14ac:dyDescent="0.25">
      <c r="A941" s="106"/>
      <c r="B941" s="64"/>
      <c r="C941" s="64"/>
      <c r="E941" s="63"/>
      <c r="J941" s="72"/>
      <c r="K941" s="61"/>
    </row>
    <row r="942" spans="1:11" ht="15" customHeight="1" x14ac:dyDescent="0.25">
      <c r="A942" s="106"/>
      <c r="B942" s="64"/>
      <c r="C942" s="64"/>
      <c r="E942" s="63"/>
      <c r="J942" s="72"/>
      <c r="K942" s="61"/>
    </row>
    <row r="943" spans="1:11" ht="15" customHeight="1" x14ac:dyDescent="0.25">
      <c r="A943" s="106"/>
      <c r="B943" s="64"/>
      <c r="C943" s="64"/>
      <c r="D943" s="63"/>
      <c r="E943" s="63"/>
      <c r="J943" s="68"/>
      <c r="K943" s="61"/>
    </row>
    <row r="944" spans="1:11" ht="15" customHeight="1" x14ac:dyDescent="0.25">
      <c r="A944" s="106"/>
      <c r="B944" s="64"/>
      <c r="C944" s="64"/>
      <c r="D944" s="63"/>
      <c r="E944" s="63"/>
      <c r="J944" s="68"/>
      <c r="K944" s="61"/>
    </row>
    <row r="945" spans="1:11" ht="15" customHeight="1" x14ac:dyDescent="0.25">
      <c r="A945" s="106"/>
      <c r="B945" s="64"/>
      <c r="C945" s="64"/>
      <c r="D945" s="63"/>
      <c r="E945" s="63"/>
      <c r="J945" s="68"/>
      <c r="K945" s="61"/>
    </row>
    <row r="946" spans="1:11" ht="15" customHeight="1" x14ac:dyDescent="0.25">
      <c r="A946" s="106"/>
      <c r="B946" s="64"/>
      <c r="C946" s="64"/>
      <c r="D946" s="63"/>
      <c r="E946" s="63"/>
      <c r="J946" s="68"/>
      <c r="K946" s="61"/>
    </row>
    <row r="947" spans="1:11" ht="15" customHeight="1" x14ac:dyDescent="0.25">
      <c r="A947" s="106"/>
      <c r="B947" s="64"/>
      <c r="C947" s="64"/>
      <c r="D947" s="63"/>
      <c r="E947" s="63"/>
      <c r="J947" s="68"/>
      <c r="K947" s="61"/>
    </row>
    <row r="948" spans="1:11" ht="15" customHeight="1" x14ac:dyDescent="0.25">
      <c r="A948" s="106"/>
      <c r="B948" s="64"/>
      <c r="C948" s="64"/>
      <c r="D948" s="63"/>
      <c r="E948" s="63"/>
      <c r="J948" s="68"/>
      <c r="K948" s="61"/>
    </row>
    <row r="949" spans="1:11" ht="15" customHeight="1" x14ac:dyDescent="0.25">
      <c r="A949" s="106"/>
      <c r="B949" s="64"/>
      <c r="C949" s="64"/>
      <c r="D949" s="63"/>
      <c r="E949" s="63"/>
      <c r="J949" s="68"/>
      <c r="K949" s="61"/>
    </row>
    <row r="950" spans="1:11" ht="15" customHeight="1" x14ac:dyDescent="0.25">
      <c r="A950" s="106"/>
      <c r="B950" s="64"/>
      <c r="C950" s="64"/>
      <c r="D950" s="63"/>
      <c r="E950" s="63"/>
      <c r="J950" s="68"/>
      <c r="K950" s="61"/>
    </row>
    <row r="951" spans="1:11" ht="15" customHeight="1" x14ac:dyDescent="0.25">
      <c r="A951" s="106"/>
      <c r="B951" s="64"/>
      <c r="C951" s="64"/>
      <c r="D951" s="63"/>
      <c r="E951" s="63"/>
      <c r="J951" s="68"/>
      <c r="K951" s="61"/>
    </row>
    <row r="952" spans="1:11" ht="15" customHeight="1" x14ac:dyDescent="0.25">
      <c r="A952" s="106"/>
      <c r="B952" s="64"/>
      <c r="C952" s="64"/>
      <c r="D952" s="63"/>
      <c r="E952" s="63"/>
      <c r="J952" s="68"/>
      <c r="K952" s="61"/>
    </row>
    <row r="953" spans="1:11" ht="15" customHeight="1" x14ac:dyDescent="0.25">
      <c r="A953" s="106"/>
      <c r="B953" s="64"/>
      <c r="C953" s="64"/>
      <c r="D953" s="63"/>
      <c r="E953" s="63"/>
      <c r="J953" s="68"/>
      <c r="K953" s="61"/>
    </row>
    <row r="954" spans="1:11" ht="15" customHeight="1" x14ac:dyDescent="0.25">
      <c r="A954" s="106"/>
      <c r="B954" s="64"/>
      <c r="C954" s="64"/>
      <c r="D954" s="63"/>
      <c r="E954" s="63"/>
      <c r="J954" s="68"/>
      <c r="K954" s="61"/>
    </row>
    <row r="955" spans="1:11" ht="15" customHeight="1" x14ac:dyDescent="0.25">
      <c r="A955" s="106"/>
      <c r="B955" s="64"/>
      <c r="C955" s="64"/>
      <c r="D955" s="63"/>
      <c r="E955" s="63"/>
      <c r="J955" s="68"/>
      <c r="K955" s="61"/>
    </row>
    <row r="956" spans="1:11" ht="15" customHeight="1" x14ac:dyDescent="0.25">
      <c r="A956" s="106"/>
      <c r="B956" s="64"/>
      <c r="C956" s="64"/>
      <c r="D956" s="63"/>
      <c r="E956" s="63"/>
      <c r="J956" s="68"/>
      <c r="K956" s="61"/>
    </row>
    <row r="957" spans="1:11" ht="15" customHeight="1" x14ac:dyDescent="0.25">
      <c r="A957" s="106"/>
      <c r="B957" s="64"/>
      <c r="C957" s="64"/>
      <c r="D957" s="63"/>
      <c r="E957" s="63"/>
      <c r="J957" s="68"/>
      <c r="K957" s="61"/>
    </row>
    <row r="958" spans="1:11" ht="15" customHeight="1" x14ac:dyDescent="0.25">
      <c r="A958" s="106"/>
      <c r="B958" s="64"/>
      <c r="C958" s="64"/>
      <c r="D958" s="63"/>
      <c r="E958" s="63"/>
      <c r="J958" s="68"/>
      <c r="K958" s="61"/>
    </row>
    <row r="959" spans="1:11" ht="15" customHeight="1" x14ac:dyDescent="0.25">
      <c r="A959" s="106"/>
      <c r="B959" s="64"/>
      <c r="C959" s="64"/>
      <c r="D959" s="63"/>
      <c r="E959" s="63"/>
      <c r="J959" s="72"/>
      <c r="K959" s="61"/>
    </row>
    <row r="960" spans="1:11" ht="15" customHeight="1" x14ac:dyDescent="0.25">
      <c r="A960" s="106"/>
      <c r="B960" s="64"/>
      <c r="C960" s="64"/>
      <c r="D960" s="63"/>
      <c r="E960" s="63"/>
      <c r="J960" s="68"/>
      <c r="K960" s="61"/>
    </row>
    <row r="961" spans="1:11" ht="15" customHeight="1" x14ac:dyDescent="0.25">
      <c r="A961" s="106"/>
      <c r="B961" s="64"/>
      <c r="C961" s="64"/>
      <c r="D961" s="63"/>
      <c r="E961" s="63"/>
      <c r="J961" s="68"/>
      <c r="K961" s="61"/>
    </row>
    <row r="962" spans="1:11" ht="15" customHeight="1" x14ac:dyDescent="0.25">
      <c r="A962" s="106"/>
      <c r="B962" s="64"/>
      <c r="C962" s="64"/>
      <c r="D962" s="63"/>
      <c r="E962" s="63"/>
      <c r="J962" s="68"/>
      <c r="K962" s="61"/>
    </row>
    <row r="963" spans="1:11" ht="15" customHeight="1" x14ac:dyDescent="0.25">
      <c r="A963" s="106"/>
      <c r="B963" s="64"/>
      <c r="C963" s="64"/>
      <c r="D963" s="63"/>
      <c r="E963" s="63"/>
      <c r="J963" s="68"/>
      <c r="K963" s="61"/>
    </row>
    <row r="964" spans="1:11" ht="15" customHeight="1" x14ac:dyDescent="0.25">
      <c r="A964" s="106"/>
      <c r="B964" s="64"/>
      <c r="C964" s="64"/>
      <c r="D964" s="63"/>
      <c r="E964" s="63"/>
      <c r="J964" s="68"/>
      <c r="K964" s="61"/>
    </row>
    <row r="965" spans="1:11" ht="15" customHeight="1" x14ac:dyDescent="0.25">
      <c r="A965" s="106"/>
      <c r="B965" s="64"/>
      <c r="C965" s="64"/>
      <c r="D965" s="63"/>
      <c r="E965" s="63"/>
      <c r="J965" s="68"/>
      <c r="K965" s="61"/>
    </row>
    <row r="966" spans="1:11" ht="15" customHeight="1" x14ac:dyDescent="0.25">
      <c r="A966" s="106"/>
      <c r="B966" s="64"/>
      <c r="C966" s="64"/>
      <c r="D966" s="63"/>
      <c r="E966" s="63"/>
      <c r="J966" s="68"/>
      <c r="K966" s="61"/>
    </row>
    <row r="967" spans="1:11" ht="15" customHeight="1" x14ac:dyDescent="0.25">
      <c r="A967" s="106"/>
      <c r="B967" s="64"/>
      <c r="C967" s="64"/>
      <c r="D967" s="63"/>
      <c r="E967" s="63"/>
      <c r="J967" s="68"/>
      <c r="K967" s="61"/>
    </row>
    <row r="968" spans="1:11" ht="15" customHeight="1" x14ac:dyDescent="0.25">
      <c r="A968" s="106"/>
      <c r="B968" s="64"/>
      <c r="C968" s="64"/>
      <c r="D968" s="63"/>
      <c r="E968" s="63"/>
      <c r="J968" s="68"/>
      <c r="K968" s="61"/>
    </row>
    <row r="969" spans="1:11" ht="15" customHeight="1" x14ac:dyDescent="0.25">
      <c r="A969" s="106"/>
      <c r="B969" s="64"/>
      <c r="C969" s="64"/>
      <c r="D969" s="63"/>
      <c r="E969" s="63"/>
      <c r="J969" s="68"/>
      <c r="K969" s="61"/>
    </row>
    <row r="970" spans="1:11" ht="15" customHeight="1" x14ac:dyDescent="0.25">
      <c r="A970" s="106"/>
      <c r="B970" s="64"/>
      <c r="C970" s="64"/>
      <c r="D970" s="63"/>
      <c r="E970" s="63"/>
      <c r="J970" s="68"/>
      <c r="K970" s="61"/>
    </row>
    <row r="971" spans="1:11" ht="15" customHeight="1" x14ac:dyDescent="0.25">
      <c r="A971" s="106"/>
      <c r="B971" s="64"/>
      <c r="C971" s="64"/>
      <c r="D971" s="63"/>
      <c r="E971" s="63"/>
      <c r="J971" s="67"/>
      <c r="K971" s="61"/>
    </row>
    <row r="972" spans="1:11" ht="15" customHeight="1" x14ac:dyDescent="0.25">
      <c r="A972" s="106"/>
      <c r="B972" s="64"/>
      <c r="C972" s="64"/>
      <c r="D972" s="63"/>
      <c r="E972" s="63"/>
      <c r="J972" s="68"/>
      <c r="K972" s="61"/>
    </row>
    <row r="973" spans="1:11" ht="15" customHeight="1" x14ac:dyDescent="0.25">
      <c r="A973" s="78"/>
      <c r="B973" s="64"/>
      <c r="C973" s="64"/>
      <c r="D973" s="63"/>
      <c r="E973" s="63"/>
      <c r="J973" s="74"/>
      <c r="K973" s="61"/>
    </row>
    <row r="974" spans="1:11" ht="15" customHeight="1" x14ac:dyDescent="0.25">
      <c r="A974" s="78"/>
      <c r="B974" s="64"/>
      <c r="C974" s="64"/>
      <c r="D974" s="63"/>
      <c r="E974" s="63"/>
      <c r="J974" s="74"/>
      <c r="K974" s="61"/>
    </row>
    <row r="975" spans="1:11" ht="15" customHeight="1" x14ac:dyDescent="0.25">
      <c r="A975" s="106"/>
      <c r="B975" s="64"/>
      <c r="C975" s="64"/>
      <c r="E975" s="63"/>
      <c r="J975" s="68"/>
      <c r="K975" s="61"/>
    </row>
    <row r="976" spans="1:11" ht="15" customHeight="1" x14ac:dyDescent="0.25">
      <c r="A976" s="106"/>
      <c r="B976" s="64"/>
      <c r="C976" s="64"/>
      <c r="D976" s="63"/>
      <c r="E976" s="63"/>
      <c r="J976" s="72"/>
      <c r="K976" s="61"/>
    </row>
    <row r="977" spans="1:11" ht="15" customHeight="1" x14ac:dyDescent="0.25">
      <c r="A977" s="78"/>
      <c r="B977" s="64"/>
      <c r="C977" s="64"/>
      <c r="D977" s="63"/>
      <c r="E977" s="63"/>
      <c r="J977" s="68"/>
      <c r="K977" s="61"/>
    </row>
    <row r="978" spans="1:11" ht="15" customHeight="1" x14ac:dyDescent="0.25">
      <c r="A978" s="78"/>
      <c r="B978" s="64"/>
      <c r="C978" s="64"/>
      <c r="D978" s="63"/>
      <c r="E978" s="63"/>
      <c r="J978" s="68"/>
      <c r="K978" s="61"/>
    </row>
    <row r="979" spans="1:11" ht="15" customHeight="1" x14ac:dyDescent="0.25">
      <c r="A979" s="78"/>
      <c r="B979" s="64"/>
      <c r="C979" s="64"/>
      <c r="E979" s="63"/>
      <c r="J979" s="68"/>
      <c r="K979" s="61"/>
    </row>
    <row r="980" spans="1:11" ht="15" customHeight="1" x14ac:dyDescent="0.25">
      <c r="A980" s="78"/>
      <c r="B980" s="64"/>
      <c r="C980" s="64"/>
      <c r="E980" s="63"/>
      <c r="J980" s="68"/>
      <c r="K980" s="61"/>
    </row>
    <row r="981" spans="1:11" ht="15" customHeight="1" x14ac:dyDescent="0.25">
      <c r="A981" s="78"/>
      <c r="B981" s="64"/>
      <c r="C981" s="64"/>
      <c r="E981" s="63"/>
      <c r="J981" s="68"/>
      <c r="K981" s="61"/>
    </row>
    <row r="982" spans="1:11" ht="15" customHeight="1" x14ac:dyDescent="0.25">
      <c r="A982" s="78"/>
      <c r="B982" s="64"/>
      <c r="C982" s="64"/>
      <c r="E982" s="63"/>
      <c r="K982" s="61"/>
    </row>
    <row r="983" spans="1:11" ht="15" customHeight="1" x14ac:dyDescent="0.25">
      <c r="A983" s="56"/>
      <c r="D983" s="107"/>
      <c r="E983" s="107"/>
      <c r="K983" s="61"/>
    </row>
    <row r="984" spans="1:11" ht="12.75" customHeight="1" x14ac:dyDescent="0.25">
      <c r="A984" s="56"/>
      <c r="D984" s="107"/>
      <c r="E984" s="107"/>
      <c r="K984" s="56"/>
    </row>
    <row r="985" spans="1:11" ht="12.75" customHeight="1" x14ac:dyDescent="0.25">
      <c r="A985" s="56"/>
      <c r="B985" s="60" t="s">
        <v>1863</v>
      </c>
      <c r="C985" s="60"/>
      <c r="D985" s="107"/>
      <c r="E985" s="107"/>
      <c r="F985" s="108"/>
      <c r="G985" s="108"/>
      <c r="H985" s="109"/>
      <c r="I985" s="109"/>
      <c r="K985" s="56"/>
    </row>
    <row r="986" spans="1:11" ht="12.75" customHeight="1" x14ac:dyDescent="0.25">
      <c r="A986" s="56"/>
      <c r="B986" s="60" t="s">
        <v>840</v>
      </c>
      <c r="C986" s="60"/>
      <c r="D986" s="107"/>
      <c r="E986" s="107"/>
      <c r="F986" s="108"/>
      <c r="G986" s="108"/>
      <c r="H986" s="109"/>
      <c r="I986" s="109"/>
      <c r="K986" s="56"/>
    </row>
    <row r="987" spans="1:11" ht="12.75" customHeight="1" x14ac:dyDescent="0.25">
      <c r="A987" s="56"/>
      <c r="D987" s="107"/>
      <c r="E987" s="107"/>
      <c r="F987" s="108"/>
      <c r="G987" s="108"/>
      <c r="H987" s="109"/>
      <c r="I987" s="109"/>
      <c r="K987" s="56"/>
    </row>
    <row r="988" spans="1:11" ht="12.75" customHeight="1" x14ac:dyDescent="0.25">
      <c r="A988" s="56"/>
      <c r="B988" s="66" t="s">
        <v>841</v>
      </c>
      <c r="C988" s="66"/>
      <c r="D988" s="107"/>
      <c r="E988" s="107"/>
      <c r="F988" s="108"/>
      <c r="G988" s="108"/>
      <c r="H988" s="109"/>
      <c r="I988" s="109"/>
      <c r="K988" s="56"/>
    </row>
    <row r="989" spans="1:11" ht="12.75" customHeight="1" x14ac:dyDescent="0.25">
      <c r="A989" s="56"/>
      <c r="B989" s="66"/>
      <c r="C989" s="66"/>
      <c r="D989" s="107"/>
      <c r="E989" s="107"/>
      <c r="F989" s="108"/>
      <c r="G989" s="108"/>
      <c r="H989" s="109"/>
      <c r="I989" s="109"/>
      <c r="K989" s="56"/>
    </row>
    <row r="990" spans="1:11" ht="12.75" customHeight="1" x14ac:dyDescent="0.25">
      <c r="A990" s="56"/>
      <c r="B990" s="66" t="s">
        <v>842</v>
      </c>
      <c r="C990" s="66"/>
      <c r="D990" s="107"/>
      <c r="E990" s="107"/>
      <c r="F990" s="108"/>
      <c r="G990" s="108"/>
      <c r="H990" s="109"/>
      <c r="I990" s="109"/>
      <c r="K990" s="56"/>
    </row>
    <row r="991" spans="1:11" ht="12.75" customHeight="1" x14ac:dyDescent="0.25">
      <c r="A991" s="56"/>
      <c r="B991" s="66" t="s">
        <v>843</v>
      </c>
      <c r="C991" s="66"/>
      <c r="D991" s="107"/>
      <c r="E991" s="107"/>
      <c r="F991" s="108"/>
      <c r="G991" s="108"/>
      <c r="H991" s="109"/>
      <c r="I991" s="109"/>
      <c r="K991" s="56"/>
    </row>
    <row r="992" spans="1:11" ht="12.75" customHeight="1" x14ac:dyDescent="0.25">
      <c r="B992" s="105" t="s">
        <v>844</v>
      </c>
      <c r="C992" s="105"/>
    </row>
    <row r="993" spans="1:11" ht="12.75" customHeight="1" x14ac:dyDescent="0.25">
      <c r="A993" s="56"/>
      <c r="B993" s="66" t="s">
        <v>845</v>
      </c>
      <c r="C993" s="66"/>
      <c r="D993" s="107"/>
      <c r="E993" s="107"/>
      <c r="F993" s="108"/>
      <c r="G993" s="108"/>
      <c r="H993" s="109"/>
      <c r="I993" s="109"/>
      <c r="K993" s="56"/>
    </row>
    <row r="994" spans="1:11" ht="12.75" customHeight="1" x14ac:dyDescent="0.25">
      <c r="A994" s="56"/>
      <c r="B994" s="66" t="s">
        <v>846</v>
      </c>
      <c r="C994" s="66"/>
      <c r="D994" s="107"/>
      <c r="E994" s="107"/>
      <c r="F994" s="108"/>
      <c r="G994" s="108"/>
      <c r="H994" s="109"/>
      <c r="I994" s="109"/>
      <c r="K994" s="56"/>
    </row>
    <row r="995" spans="1:11" ht="12.75" customHeight="1" x14ac:dyDescent="0.25">
      <c r="A995" s="56"/>
      <c r="B995" s="66" t="s">
        <v>847</v>
      </c>
      <c r="C995" s="66"/>
      <c r="D995" s="107"/>
      <c r="E995" s="107"/>
      <c r="F995" s="108"/>
      <c r="G995" s="108"/>
      <c r="H995" s="109"/>
      <c r="I995" s="109"/>
      <c r="K995" s="56"/>
    </row>
    <row r="996" spans="1:11" ht="12.75" customHeight="1" x14ac:dyDescent="0.25">
      <c r="A996" s="56"/>
      <c r="B996" s="105" t="s">
        <v>848</v>
      </c>
      <c r="C996" s="105"/>
      <c r="D996" s="107"/>
      <c r="E996" s="107"/>
      <c r="F996" s="108"/>
      <c r="G996" s="108"/>
      <c r="H996" s="109"/>
      <c r="I996" s="109"/>
      <c r="K996" s="56"/>
    </row>
    <row r="997" spans="1:11" ht="12.75" customHeight="1" x14ac:dyDescent="0.25">
      <c r="A997" s="56"/>
      <c r="D997" s="107"/>
      <c r="E997" s="107"/>
      <c r="F997" s="108"/>
      <c r="G997" s="108"/>
      <c r="H997" s="109"/>
      <c r="I997" s="109"/>
      <c r="K997" s="56"/>
    </row>
    <row r="998" spans="1:11" ht="12.75" customHeight="1" x14ac:dyDescent="0.25">
      <c r="A998" s="56"/>
      <c r="D998" s="107"/>
      <c r="E998" s="107"/>
      <c r="F998" s="108"/>
      <c r="G998" s="108"/>
      <c r="H998" s="109"/>
      <c r="I998" s="109"/>
      <c r="K998" s="56"/>
    </row>
    <row r="999" spans="1:11" ht="12.75" customHeight="1" x14ac:dyDescent="0.25">
      <c r="A999" s="56"/>
      <c r="D999" s="107"/>
      <c r="E999" s="107"/>
      <c r="F999" s="108"/>
      <c r="G999" s="108"/>
      <c r="H999" s="109"/>
      <c r="I999" s="109"/>
      <c r="K999" s="56"/>
    </row>
    <row r="1000" spans="1:11" ht="12.75" customHeight="1" x14ac:dyDescent="0.25">
      <c r="A1000" s="56"/>
      <c r="D1000" s="107"/>
      <c r="E1000" s="107"/>
      <c r="F1000" s="108"/>
      <c r="G1000" s="108"/>
      <c r="H1000" s="109"/>
      <c r="I1000" s="109"/>
      <c r="K1000" s="56"/>
    </row>
    <row r="1001" spans="1:11" ht="12.75" customHeight="1" x14ac:dyDescent="0.25">
      <c r="A1001" s="56"/>
      <c r="D1001" s="107"/>
      <c r="E1001" s="107"/>
      <c r="F1001" s="108"/>
      <c r="G1001" s="108"/>
      <c r="H1001" s="109"/>
      <c r="I1001" s="109"/>
      <c r="K1001" s="56"/>
    </row>
    <row r="1002" spans="1:11" ht="12.75" customHeight="1" x14ac:dyDescent="0.25">
      <c r="A1002" s="56"/>
      <c r="D1002" s="107"/>
      <c r="E1002" s="107"/>
      <c r="F1002" s="108"/>
      <c r="G1002" s="108"/>
      <c r="H1002" s="109"/>
      <c r="I1002" s="109"/>
      <c r="K1002" s="56"/>
    </row>
    <row r="1003" spans="1:11" ht="12.75" customHeight="1" x14ac:dyDescent="0.25">
      <c r="A1003" s="56"/>
      <c r="D1003" s="107"/>
      <c r="E1003" s="107"/>
      <c r="F1003" s="108"/>
      <c r="G1003" s="108"/>
      <c r="H1003" s="109"/>
      <c r="I1003" s="109"/>
      <c r="K1003" s="56"/>
    </row>
    <row r="1004" spans="1:11" ht="12.75" customHeight="1" x14ac:dyDescent="0.25">
      <c r="A1004" s="56"/>
      <c r="D1004" s="107"/>
      <c r="E1004" s="107"/>
      <c r="F1004" s="108"/>
      <c r="G1004" s="108"/>
      <c r="H1004" s="109"/>
      <c r="I1004" s="109"/>
      <c r="K1004" s="56"/>
    </row>
    <row r="1005" spans="1:11" ht="12.75" customHeight="1" x14ac:dyDescent="0.25">
      <c r="A1005" s="56"/>
      <c r="D1005" s="107"/>
      <c r="E1005" s="107"/>
      <c r="F1005" s="108"/>
      <c r="G1005" s="108"/>
      <c r="H1005" s="109"/>
      <c r="I1005" s="109"/>
      <c r="K1005" s="56"/>
    </row>
    <row r="1006" spans="1:11" ht="12.75" customHeight="1" x14ac:dyDescent="0.25">
      <c r="A1006" s="56"/>
      <c r="D1006" s="107"/>
      <c r="E1006" s="107"/>
      <c r="F1006" s="108"/>
      <c r="G1006" s="108"/>
      <c r="H1006" s="109"/>
      <c r="I1006" s="109"/>
      <c r="K1006" s="56"/>
    </row>
    <row r="1007" spans="1:11" ht="12.75" customHeight="1" x14ac:dyDescent="0.25">
      <c r="A1007" s="56"/>
      <c r="D1007" s="107"/>
      <c r="E1007" s="107"/>
      <c r="F1007" s="108"/>
      <c r="G1007" s="108"/>
      <c r="H1007" s="109"/>
      <c r="I1007" s="109"/>
      <c r="K1007" s="56"/>
    </row>
    <row r="1008" spans="1:11" ht="12.75" customHeight="1" x14ac:dyDescent="0.25">
      <c r="A1008" s="56"/>
      <c r="D1008" s="107"/>
      <c r="E1008" s="107"/>
      <c r="F1008" s="108"/>
      <c r="G1008" s="108"/>
      <c r="H1008" s="109"/>
      <c r="I1008" s="109"/>
      <c r="K1008" s="56"/>
    </row>
    <row r="1009" spans="1:11" ht="12.75" customHeight="1" x14ac:dyDescent="0.25">
      <c r="A1009" s="56"/>
      <c r="D1009" s="107"/>
      <c r="E1009" s="107"/>
      <c r="F1009" s="108"/>
      <c r="G1009" s="108"/>
      <c r="H1009" s="109"/>
      <c r="I1009" s="109"/>
      <c r="K1009" s="56"/>
    </row>
    <row r="1010" spans="1:11" ht="12.75" customHeight="1" x14ac:dyDescent="0.25">
      <c r="A1010" s="56"/>
      <c r="D1010" s="107"/>
      <c r="E1010" s="107"/>
      <c r="F1010" s="108"/>
      <c r="G1010" s="108"/>
      <c r="H1010" s="109"/>
      <c r="I1010" s="109"/>
      <c r="K1010" s="56"/>
    </row>
    <row r="1011" spans="1:11" ht="12.75" customHeight="1" x14ac:dyDescent="0.25">
      <c r="A1011" s="56"/>
      <c r="D1011" s="107"/>
      <c r="E1011" s="107"/>
      <c r="F1011" s="108"/>
      <c r="G1011" s="108"/>
      <c r="H1011" s="109"/>
      <c r="I1011" s="109"/>
      <c r="K1011" s="56"/>
    </row>
    <row r="1012" spans="1:11" ht="12.75" customHeight="1" x14ac:dyDescent="0.25">
      <c r="A1012" s="56"/>
      <c r="D1012" s="107"/>
      <c r="E1012" s="107"/>
      <c r="F1012" s="108"/>
      <c r="G1012" s="108"/>
      <c r="H1012" s="109"/>
      <c r="I1012" s="109"/>
      <c r="K1012" s="56"/>
    </row>
    <row r="1013" spans="1:11" ht="12.75" customHeight="1" x14ac:dyDescent="0.25">
      <c r="A1013" s="56"/>
      <c r="D1013" s="107"/>
      <c r="E1013" s="107"/>
      <c r="F1013" s="108"/>
      <c r="G1013" s="108"/>
      <c r="H1013" s="109"/>
      <c r="I1013" s="109"/>
      <c r="K1013" s="56"/>
    </row>
    <row r="1014" spans="1:11" ht="12.75" customHeight="1" x14ac:dyDescent="0.25">
      <c r="A1014" s="56"/>
      <c r="D1014" s="107"/>
      <c r="E1014" s="107"/>
      <c r="F1014" s="108"/>
      <c r="G1014" s="108"/>
      <c r="H1014" s="109"/>
      <c r="I1014" s="109"/>
      <c r="K1014" s="56"/>
    </row>
    <row r="1015" spans="1:11" ht="12.75" customHeight="1" x14ac:dyDescent="0.25">
      <c r="A1015" s="56"/>
      <c r="D1015" s="107"/>
      <c r="E1015" s="107"/>
      <c r="F1015" s="108"/>
      <c r="G1015" s="108"/>
      <c r="H1015" s="109"/>
      <c r="I1015" s="109"/>
      <c r="K1015" s="56"/>
    </row>
    <row r="1016" spans="1:11" ht="12.75" customHeight="1" x14ac:dyDescent="0.25">
      <c r="A1016" s="56"/>
      <c r="D1016" s="107"/>
      <c r="E1016" s="107"/>
      <c r="F1016" s="108"/>
      <c r="G1016" s="108"/>
      <c r="H1016" s="109"/>
      <c r="I1016" s="109"/>
      <c r="K1016" s="56"/>
    </row>
    <row r="1017" spans="1:11" ht="12.75" customHeight="1" x14ac:dyDescent="0.25">
      <c r="A1017" s="56"/>
      <c r="D1017" s="107"/>
      <c r="E1017" s="107"/>
      <c r="F1017" s="108"/>
      <c r="G1017" s="108"/>
      <c r="H1017" s="109"/>
      <c r="I1017" s="109"/>
      <c r="K1017" s="56"/>
    </row>
    <row r="1018" spans="1:11" ht="12.75" customHeight="1" x14ac:dyDescent="0.25">
      <c r="A1018" s="56"/>
      <c r="D1018" s="107"/>
      <c r="E1018" s="107"/>
      <c r="F1018" s="108"/>
      <c r="G1018" s="108"/>
      <c r="H1018" s="109"/>
      <c r="I1018" s="109"/>
      <c r="K1018" s="56"/>
    </row>
    <row r="1019" spans="1:11" ht="12.75" customHeight="1" x14ac:dyDescent="0.25">
      <c r="A1019" s="56"/>
      <c r="D1019" s="107"/>
      <c r="E1019" s="107"/>
      <c r="F1019" s="108"/>
      <c r="G1019" s="108"/>
      <c r="H1019" s="109"/>
      <c r="I1019" s="109"/>
      <c r="K1019" s="56"/>
    </row>
    <row r="1020" spans="1:11" ht="12.75" customHeight="1" x14ac:dyDescent="0.25">
      <c r="A1020" s="56"/>
      <c r="D1020" s="107"/>
      <c r="E1020" s="107"/>
      <c r="F1020" s="108"/>
      <c r="G1020" s="108"/>
      <c r="H1020" s="109"/>
      <c r="I1020" s="109"/>
      <c r="K1020" s="56"/>
    </row>
    <row r="1021" spans="1:11" ht="12.75" customHeight="1" x14ac:dyDescent="0.25">
      <c r="A1021" s="56"/>
      <c r="D1021" s="107"/>
      <c r="E1021" s="107"/>
      <c r="F1021" s="108"/>
      <c r="G1021" s="108"/>
      <c r="H1021" s="109"/>
      <c r="I1021" s="109"/>
      <c r="K1021" s="56"/>
    </row>
    <row r="1022" spans="1:11" ht="12.75" customHeight="1" x14ac:dyDescent="0.25">
      <c r="A1022" s="56"/>
      <c r="D1022" s="107"/>
      <c r="E1022" s="107"/>
      <c r="F1022" s="108"/>
      <c r="G1022" s="108"/>
      <c r="H1022" s="109"/>
      <c r="I1022" s="109"/>
      <c r="K1022" s="56"/>
    </row>
    <row r="1023" spans="1:11" ht="12.75" customHeight="1" x14ac:dyDescent="0.25">
      <c r="A1023" s="56"/>
      <c r="D1023" s="107"/>
      <c r="E1023" s="107"/>
      <c r="F1023" s="108"/>
      <c r="G1023" s="108"/>
      <c r="H1023" s="109"/>
      <c r="I1023" s="109"/>
      <c r="K1023" s="56"/>
    </row>
    <row r="1024" spans="1:11" ht="12.75" customHeight="1" x14ac:dyDescent="0.25">
      <c r="A1024" s="56"/>
      <c r="D1024" s="107"/>
      <c r="E1024" s="107"/>
      <c r="F1024" s="108"/>
      <c r="G1024" s="108"/>
      <c r="H1024" s="109"/>
      <c r="I1024" s="109"/>
      <c r="K1024" s="56"/>
    </row>
    <row r="1025" spans="1:11" ht="12.75" customHeight="1" x14ac:dyDescent="0.25">
      <c r="A1025" s="56"/>
      <c r="D1025" s="107"/>
      <c r="E1025" s="107"/>
      <c r="F1025" s="108"/>
      <c r="G1025" s="108"/>
      <c r="H1025" s="109"/>
      <c r="I1025" s="109"/>
      <c r="K1025" s="56"/>
    </row>
    <row r="1026" spans="1:11" ht="12.75" customHeight="1" x14ac:dyDescent="0.25">
      <c r="A1026" s="56"/>
      <c r="D1026" s="107"/>
      <c r="E1026" s="107"/>
      <c r="F1026" s="108"/>
      <c r="G1026" s="108"/>
      <c r="H1026" s="109"/>
      <c r="I1026" s="109"/>
      <c r="K1026" s="56"/>
    </row>
    <row r="1027" spans="1:11" ht="12.75" customHeight="1" x14ac:dyDescent="0.25">
      <c r="A1027" s="56"/>
      <c r="D1027" s="107"/>
      <c r="E1027" s="107"/>
      <c r="F1027" s="108"/>
      <c r="G1027" s="108"/>
      <c r="H1027" s="109"/>
      <c r="I1027" s="109"/>
      <c r="K1027" s="56"/>
    </row>
    <row r="1028" spans="1:11" ht="12.75" customHeight="1" x14ac:dyDescent="0.25">
      <c r="A1028" s="56"/>
      <c r="D1028" s="107"/>
      <c r="E1028" s="107"/>
      <c r="F1028" s="108"/>
      <c r="G1028" s="108"/>
      <c r="H1028" s="109"/>
      <c r="I1028" s="109"/>
      <c r="K1028" s="56"/>
    </row>
    <row r="1029" spans="1:11" ht="12.75" customHeight="1" x14ac:dyDescent="0.25">
      <c r="A1029" s="56"/>
      <c r="D1029" s="107"/>
      <c r="E1029" s="107"/>
      <c r="F1029" s="108"/>
      <c r="G1029" s="108"/>
      <c r="H1029" s="109"/>
      <c r="I1029" s="109"/>
      <c r="K1029" s="56"/>
    </row>
    <row r="1030" spans="1:11" ht="12.75" customHeight="1" x14ac:dyDescent="0.25">
      <c r="A1030" s="56"/>
      <c r="D1030" s="107"/>
      <c r="E1030" s="107"/>
      <c r="F1030" s="108"/>
      <c r="G1030" s="108"/>
      <c r="H1030" s="109"/>
      <c r="I1030" s="109"/>
      <c r="K1030" s="56"/>
    </row>
    <row r="1031" spans="1:11" ht="12.75" customHeight="1" x14ac:dyDescent="0.25">
      <c r="A1031" s="56"/>
      <c r="D1031" s="107"/>
      <c r="E1031" s="107"/>
      <c r="F1031" s="108"/>
      <c r="G1031" s="108"/>
      <c r="H1031" s="109"/>
      <c r="I1031" s="109"/>
      <c r="K1031" s="56"/>
    </row>
    <row r="1032" spans="1:11" ht="12.75" customHeight="1" x14ac:dyDescent="0.25">
      <c r="A1032" s="56"/>
      <c r="D1032" s="107"/>
      <c r="E1032" s="107"/>
      <c r="F1032" s="108"/>
      <c r="G1032" s="108"/>
      <c r="H1032" s="109"/>
      <c r="I1032" s="109"/>
      <c r="K1032" s="56"/>
    </row>
    <row r="1033" spans="1:11" ht="12.75" customHeight="1" x14ac:dyDescent="0.25">
      <c r="A1033" s="56"/>
      <c r="D1033" s="107"/>
      <c r="E1033" s="107"/>
      <c r="F1033" s="108"/>
      <c r="G1033" s="108"/>
      <c r="H1033" s="109"/>
      <c r="I1033" s="109"/>
      <c r="K1033" s="56"/>
    </row>
    <row r="1034" spans="1:11" ht="12.75" customHeight="1" x14ac:dyDescent="0.25">
      <c r="A1034" s="56"/>
      <c r="D1034" s="107"/>
      <c r="E1034" s="107"/>
      <c r="F1034" s="108"/>
      <c r="G1034" s="108"/>
      <c r="H1034" s="109"/>
      <c r="I1034" s="109"/>
      <c r="K1034" s="56"/>
    </row>
    <row r="1035" spans="1:11" ht="12.75" customHeight="1" x14ac:dyDescent="0.25">
      <c r="A1035" s="56"/>
      <c r="D1035" s="107"/>
      <c r="E1035" s="107"/>
      <c r="F1035" s="108"/>
      <c r="G1035" s="108"/>
      <c r="H1035" s="109"/>
      <c r="I1035" s="109"/>
      <c r="K1035" s="56"/>
    </row>
    <row r="1036" spans="1:11" ht="12.75" customHeight="1" x14ac:dyDescent="0.25">
      <c r="A1036" s="56"/>
      <c r="D1036" s="107"/>
      <c r="E1036" s="107"/>
      <c r="F1036" s="108"/>
      <c r="G1036" s="108"/>
      <c r="H1036" s="109"/>
      <c r="I1036" s="109"/>
      <c r="K1036" s="56"/>
    </row>
    <row r="1037" spans="1:11" ht="12.75" customHeight="1" x14ac:dyDescent="0.25">
      <c r="A1037" s="56"/>
      <c r="D1037" s="107"/>
      <c r="E1037" s="107"/>
      <c r="F1037" s="108"/>
      <c r="G1037" s="108"/>
      <c r="H1037" s="109"/>
      <c r="I1037" s="109"/>
      <c r="K1037" s="56"/>
    </row>
    <row r="1038" spans="1:11" ht="12.75" customHeight="1" x14ac:dyDescent="0.25">
      <c r="A1038" s="56"/>
      <c r="D1038" s="107"/>
      <c r="E1038" s="107"/>
      <c r="F1038" s="108"/>
      <c r="G1038" s="108"/>
      <c r="H1038" s="109"/>
      <c r="I1038" s="109"/>
      <c r="K1038" s="56"/>
    </row>
    <row r="1039" spans="1:11" ht="12.75" customHeight="1" x14ac:dyDescent="0.25">
      <c r="A1039" s="56"/>
      <c r="D1039" s="107"/>
      <c r="E1039" s="107"/>
      <c r="F1039" s="108"/>
      <c r="G1039" s="108"/>
      <c r="H1039" s="109"/>
      <c r="I1039" s="109"/>
      <c r="K1039" s="56"/>
    </row>
    <row r="1040" spans="1:11" ht="12.75" customHeight="1" x14ac:dyDescent="0.25">
      <c r="A1040" s="56"/>
      <c r="D1040" s="107"/>
      <c r="E1040" s="107"/>
      <c r="F1040" s="108"/>
      <c r="G1040" s="108"/>
      <c r="H1040" s="109"/>
      <c r="I1040" s="109"/>
      <c r="K1040" s="56"/>
    </row>
    <row r="1041" spans="1:11" ht="12.75" customHeight="1" x14ac:dyDescent="0.25">
      <c r="A1041" s="56"/>
      <c r="D1041" s="107"/>
      <c r="E1041" s="107"/>
      <c r="F1041" s="108"/>
      <c r="G1041" s="108"/>
      <c r="H1041" s="109"/>
      <c r="I1041" s="109"/>
      <c r="K1041" s="56"/>
    </row>
    <row r="1042" spans="1:11" ht="12.75" customHeight="1" x14ac:dyDescent="0.25">
      <c r="A1042" s="56"/>
      <c r="D1042" s="107"/>
      <c r="E1042" s="107"/>
      <c r="F1042" s="108"/>
      <c r="G1042" s="108"/>
      <c r="H1042" s="109"/>
      <c r="I1042" s="109"/>
      <c r="K1042" s="56"/>
    </row>
    <row r="1043" spans="1:11" ht="12.75" customHeight="1" x14ac:dyDescent="0.25">
      <c r="A1043" s="56"/>
      <c r="D1043" s="107"/>
      <c r="E1043" s="107"/>
      <c r="F1043" s="108"/>
      <c r="G1043" s="108"/>
      <c r="H1043" s="109"/>
      <c r="I1043" s="109"/>
      <c r="K1043" s="56"/>
    </row>
    <row r="1044" spans="1:11" ht="12.75" customHeight="1" x14ac:dyDescent="0.25">
      <c r="A1044" s="56"/>
      <c r="D1044" s="107"/>
      <c r="E1044" s="107"/>
      <c r="F1044" s="108"/>
      <c r="G1044" s="108"/>
      <c r="H1044" s="109"/>
      <c r="I1044" s="109"/>
      <c r="K1044" s="56"/>
    </row>
    <row r="1045" spans="1:11" ht="12.75" customHeight="1" x14ac:dyDescent="0.25">
      <c r="A1045" s="56"/>
      <c r="D1045" s="107"/>
      <c r="E1045" s="107"/>
      <c r="F1045" s="108"/>
      <c r="G1045" s="108"/>
      <c r="H1045" s="109"/>
      <c r="I1045" s="109"/>
      <c r="K1045" s="56"/>
    </row>
    <row r="1046" spans="1:11" ht="12.75" customHeight="1" x14ac:dyDescent="0.25">
      <c r="A1046" s="56"/>
      <c r="D1046" s="107"/>
      <c r="E1046" s="107"/>
      <c r="F1046" s="108"/>
      <c r="G1046" s="108"/>
      <c r="H1046" s="109"/>
      <c r="I1046" s="109"/>
      <c r="K1046" s="56"/>
    </row>
    <row r="1047" spans="1:11" ht="12.75" customHeight="1" x14ac:dyDescent="0.25">
      <c r="A1047" s="56"/>
      <c r="D1047" s="107"/>
      <c r="E1047" s="107"/>
      <c r="F1047" s="108"/>
      <c r="G1047" s="108"/>
      <c r="H1047" s="109"/>
      <c r="I1047" s="109"/>
      <c r="K1047" s="56"/>
    </row>
    <row r="1048" spans="1:11" ht="12.75" customHeight="1" x14ac:dyDescent="0.25">
      <c r="A1048" s="56"/>
      <c r="D1048" s="107"/>
      <c r="E1048" s="107"/>
      <c r="F1048" s="108"/>
      <c r="G1048" s="108"/>
      <c r="H1048" s="109"/>
      <c r="I1048" s="109"/>
      <c r="K1048" s="56"/>
    </row>
    <row r="1049" spans="1:11" ht="12.75" customHeight="1" x14ac:dyDescent="0.25">
      <c r="A1049" s="56"/>
      <c r="D1049" s="107"/>
      <c r="E1049" s="107"/>
      <c r="F1049" s="108"/>
      <c r="G1049" s="108"/>
      <c r="H1049" s="109"/>
      <c r="I1049" s="109"/>
      <c r="K1049" s="56"/>
    </row>
    <row r="1050" spans="1:11" ht="12.75" customHeight="1" x14ac:dyDescent="0.25">
      <c r="A1050" s="56"/>
      <c r="D1050" s="107"/>
      <c r="E1050" s="107"/>
      <c r="F1050" s="108"/>
      <c r="G1050" s="108"/>
      <c r="H1050" s="109"/>
      <c r="I1050" s="109"/>
      <c r="K1050" s="56"/>
    </row>
    <row r="1051" spans="1:11" ht="12.75" customHeight="1" x14ac:dyDescent="0.25">
      <c r="A1051" s="56"/>
      <c r="D1051" s="107"/>
      <c r="E1051" s="107"/>
      <c r="F1051" s="108"/>
      <c r="G1051" s="108"/>
      <c r="H1051" s="109"/>
      <c r="I1051" s="109"/>
      <c r="K1051" s="56"/>
    </row>
    <row r="1052" spans="1:11" ht="12.75" customHeight="1" x14ac:dyDescent="0.25">
      <c r="A1052" s="56"/>
      <c r="D1052" s="107"/>
      <c r="E1052" s="107"/>
      <c r="F1052" s="108"/>
      <c r="G1052" s="108"/>
      <c r="H1052" s="109"/>
      <c r="I1052" s="109"/>
      <c r="K1052" s="56"/>
    </row>
    <row r="1053" spans="1:11" ht="12.75" customHeight="1" x14ac:dyDescent="0.25">
      <c r="A1053" s="56"/>
      <c r="D1053" s="107"/>
      <c r="E1053" s="107"/>
      <c r="F1053" s="108"/>
      <c r="G1053" s="108"/>
      <c r="H1053" s="109"/>
      <c r="I1053" s="109"/>
      <c r="K1053" s="56"/>
    </row>
    <row r="1054" spans="1:11" ht="12.75" customHeight="1" x14ac:dyDescent="0.25">
      <c r="A1054" s="56"/>
      <c r="D1054" s="107"/>
      <c r="E1054" s="107"/>
      <c r="F1054" s="108"/>
      <c r="G1054" s="108"/>
      <c r="H1054" s="109"/>
      <c r="I1054" s="109"/>
      <c r="K1054" s="56"/>
    </row>
    <row r="1055" spans="1:11" ht="12.75" customHeight="1" x14ac:dyDescent="0.25">
      <c r="A1055" s="56"/>
      <c r="D1055" s="107"/>
      <c r="E1055" s="107"/>
      <c r="F1055" s="108"/>
      <c r="G1055" s="108"/>
      <c r="H1055" s="109"/>
      <c r="I1055" s="109"/>
      <c r="K1055" s="56"/>
    </row>
    <row r="1056" spans="1:11" ht="12.75" customHeight="1" x14ac:dyDescent="0.25">
      <c r="A1056" s="56"/>
      <c r="D1056" s="107"/>
      <c r="E1056" s="107"/>
      <c r="F1056" s="108"/>
      <c r="G1056" s="108"/>
      <c r="H1056" s="109"/>
      <c r="I1056" s="109"/>
      <c r="K1056" s="56"/>
    </row>
    <row r="1057" spans="1:11" ht="12.75" customHeight="1" x14ac:dyDescent="0.25">
      <c r="A1057" s="56"/>
      <c r="D1057" s="107"/>
      <c r="E1057" s="107"/>
      <c r="F1057" s="108"/>
      <c r="G1057" s="108"/>
      <c r="H1057" s="109"/>
      <c r="I1057" s="109"/>
      <c r="K1057" s="56"/>
    </row>
    <row r="1058" spans="1:11" ht="12.75" customHeight="1" x14ac:dyDescent="0.25">
      <c r="A1058" s="56"/>
      <c r="D1058" s="107"/>
      <c r="E1058" s="107"/>
      <c r="F1058" s="108"/>
      <c r="G1058" s="108"/>
      <c r="H1058" s="109"/>
      <c r="I1058" s="109"/>
      <c r="K1058" s="56"/>
    </row>
    <row r="1059" spans="1:11" ht="12.75" customHeight="1" x14ac:dyDescent="0.25">
      <c r="A1059" s="56"/>
      <c r="D1059" s="107"/>
      <c r="E1059" s="107"/>
      <c r="F1059" s="108"/>
      <c r="G1059" s="108"/>
      <c r="H1059" s="109"/>
      <c r="I1059" s="109"/>
      <c r="K1059" s="56"/>
    </row>
    <row r="1060" spans="1:11" ht="12.75" customHeight="1" x14ac:dyDescent="0.25">
      <c r="A1060" s="56"/>
      <c r="D1060" s="107"/>
      <c r="E1060" s="107"/>
      <c r="F1060" s="108"/>
      <c r="G1060" s="108"/>
      <c r="H1060" s="109"/>
      <c r="I1060" s="109"/>
      <c r="K1060" s="56"/>
    </row>
    <row r="1061" spans="1:11" ht="12.75" customHeight="1" x14ac:dyDescent="0.25">
      <c r="A1061" s="56"/>
      <c r="D1061" s="107"/>
      <c r="E1061" s="107"/>
      <c r="F1061" s="108"/>
      <c r="G1061" s="108"/>
      <c r="H1061" s="109"/>
      <c r="I1061" s="109"/>
      <c r="K1061" s="56"/>
    </row>
    <row r="1062" spans="1:11" ht="12.75" customHeight="1" x14ac:dyDescent="0.25">
      <c r="A1062" s="56"/>
      <c r="D1062" s="107"/>
      <c r="E1062" s="107"/>
      <c r="F1062" s="108"/>
      <c r="G1062" s="108"/>
      <c r="H1062" s="109"/>
      <c r="I1062" s="109"/>
      <c r="K1062" s="56"/>
    </row>
    <row r="1063" spans="1:11" ht="12.75" customHeight="1" x14ac:dyDescent="0.25">
      <c r="A1063" s="56"/>
      <c r="D1063" s="107"/>
      <c r="E1063" s="107"/>
      <c r="F1063" s="108"/>
      <c r="G1063" s="108"/>
      <c r="H1063" s="109"/>
      <c r="I1063" s="109"/>
      <c r="K1063" s="56"/>
    </row>
    <row r="1064" spans="1:11" ht="12.75" customHeight="1" x14ac:dyDescent="0.25">
      <c r="A1064" s="56"/>
      <c r="D1064" s="107"/>
      <c r="E1064" s="107"/>
      <c r="F1064" s="108"/>
      <c r="G1064" s="108"/>
      <c r="H1064" s="109"/>
      <c r="I1064" s="109"/>
      <c r="K1064" s="56"/>
    </row>
    <row r="1065" spans="1:11" ht="12.75" customHeight="1" x14ac:dyDescent="0.25">
      <c r="A1065" s="56"/>
      <c r="D1065" s="107"/>
      <c r="E1065" s="107"/>
      <c r="F1065" s="108"/>
      <c r="G1065" s="108"/>
      <c r="H1065" s="109"/>
      <c r="I1065" s="109"/>
      <c r="K1065" s="56"/>
    </row>
    <row r="1066" spans="1:11" ht="12.75" customHeight="1" x14ac:dyDescent="0.25">
      <c r="A1066" s="56"/>
      <c r="D1066" s="107"/>
      <c r="E1066" s="107"/>
      <c r="F1066" s="108"/>
      <c r="G1066" s="108"/>
      <c r="H1066" s="109"/>
      <c r="I1066" s="109"/>
      <c r="K1066" s="56"/>
    </row>
    <row r="1067" spans="1:11" ht="12.75" customHeight="1" x14ac:dyDescent="0.25">
      <c r="A1067" s="56"/>
      <c r="D1067" s="107"/>
      <c r="E1067" s="107"/>
      <c r="F1067" s="108"/>
      <c r="G1067" s="108"/>
      <c r="H1067" s="109"/>
      <c r="I1067" s="109"/>
      <c r="K1067" s="56"/>
    </row>
    <row r="1068" spans="1:11" ht="12.75" customHeight="1" x14ac:dyDescent="0.25">
      <c r="A1068" s="56"/>
      <c r="D1068" s="107"/>
      <c r="E1068" s="107"/>
      <c r="F1068" s="108"/>
      <c r="G1068" s="108"/>
      <c r="H1068" s="109"/>
      <c r="I1068" s="109"/>
      <c r="K1068" s="56"/>
    </row>
    <row r="1069" spans="1:11" ht="12.75" customHeight="1" x14ac:dyDescent="0.25">
      <c r="A1069" s="56"/>
      <c r="D1069" s="107"/>
      <c r="E1069" s="107"/>
      <c r="F1069" s="108"/>
      <c r="G1069" s="108"/>
      <c r="H1069" s="109"/>
      <c r="I1069" s="109"/>
      <c r="K1069" s="56"/>
    </row>
    <row r="1070" spans="1:11" ht="12.75" customHeight="1" x14ac:dyDescent="0.25">
      <c r="A1070" s="56"/>
      <c r="D1070" s="107"/>
      <c r="E1070" s="107"/>
      <c r="F1070" s="108"/>
      <c r="G1070" s="108"/>
      <c r="H1070" s="109"/>
      <c r="I1070" s="109"/>
      <c r="K1070" s="56"/>
    </row>
    <row r="1071" spans="1:11" ht="12.75" customHeight="1" x14ac:dyDescent="0.25">
      <c r="A1071" s="56"/>
      <c r="D1071" s="107"/>
      <c r="E1071" s="107"/>
      <c r="F1071" s="108"/>
      <c r="G1071" s="108"/>
      <c r="H1071" s="109"/>
      <c r="I1071" s="109"/>
      <c r="K1071" s="56"/>
    </row>
    <row r="1072" spans="1:11" ht="12.75" customHeight="1" x14ac:dyDescent="0.25">
      <c r="A1072" s="56"/>
      <c r="D1072" s="107"/>
      <c r="E1072" s="107"/>
      <c r="F1072" s="108"/>
      <c r="G1072" s="108"/>
      <c r="H1072" s="109"/>
      <c r="I1072" s="109"/>
      <c r="K1072" s="56"/>
    </row>
    <row r="1073" spans="1:11" ht="12.75" customHeight="1" x14ac:dyDescent="0.25">
      <c r="A1073" s="56"/>
      <c r="D1073" s="107"/>
      <c r="E1073" s="107"/>
      <c r="F1073" s="108"/>
      <c r="G1073" s="108"/>
      <c r="H1073" s="109"/>
      <c r="I1073" s="109"/>
      <c r="K1073" s="56"/>
    </row>
    <row r="1074" spans="1:11" ht="12.75" customHeight="1" x14ac:dyDescent="0.25">
      <c r="A1074" s="56"/>
      <c r="D1074" s="107"/>
      <c r="E1074" s="107"/>
      <c r="F1074" s="108"/>
      <c r="G1074" s="108"/>
      <c r="H1074" s="109"/>
      <c r="I1074" s="109"/>
      <c r="K1074" s="56"/>
    </row>
    <row r="1075" spans="1:11" ht="12.75" customHeight="1" x14ac:dyDescent="0.25">
      <c r="A1075" s="56"/>
      <c r="D1075" s="107"/>
      <c r="E1075" s="107"/>
      <c r="F1075" s="108"/>
      <c r="G1075" s="108"/>
      <c r="H1075" s="109"/>
      <c r="I1075" s="109"/>
      <c r="K1075" s="56"/>
    </row>
    <row r="1076" spans="1:11" ht="12.75" customHeight="1" x14ac:dyDescent="0.25">
      <c r="A1076" s="56"/>
      <c r="D1076" s="107"/>
      <c r="E1076" s="107"/>
      <c r="F1076" s="108"/>
      <c r="G1076" s="108"/>
      <c r="H1076" s="109"/>
      <c r="I1076" s="109"/>
      <c r="K1076" s="56"/>
    </row>
    <row r="1077" spans="1:11" ht="12.75" customHeight="1" x14ac:dyDescent="0.25">
      <c r="A1077" s="56"/>
      <c r="D1077" s="107"/>
      <c r="E1077" s="107"/>
      <c r="F1077" s="108"/>
      <c r="G1077" s="108"/>
      <c r="H1077" s="109"/>
      <c r="I1077" s="109"/>
      <c r="K1077" s="56"/>
    </row>
    <row r="1078" spans="1:11" ht="12.75" customHeight="1" x14ac:dyDescent="0.25">
      <c r="A1078" s="56"/>
      <c r="D1078" s="107"/>
      <c r="E1078" s="107"/>
      <c r="F1078" s="108"/>
      <c r="G1078" s="108"/>
      <c r="H1078" s="109"/>
      <c r="I1078" s="109"/>
      <c r="K1078" s="56"/>
    </row>
    <row r="1079" spans="1:11" ht="12.75" customHeight="1" x14ac:dyDescent="0.25">
      <c r="A1079" s="56"/>
      <c r="D1079" s="107"/>
      <c r="E1079" s="107"/>
      <c r="F1079" s="108"/>
      <c r="G1079" s="108"/>
      <c r="H1079" s="109"/>
      <c r="I1079" s="109"/>
      <c r="K1079" s="56"/>
    </row>
    <row r="1080" spans="1:11" ht="12.75" customHeight="1" x14ac:dyDescent="0.25">
      <c r="A1080" s="56"/>
      <c r="D1080" s="107"/>
      <c r="E1080" s="107"/>
      <c r="F1080" s="108"/>
      <c r="G1080" s="108"/>
      <c r="H1080" s="109"/>
      <c r="I1080" s="109"/>
      <c r="K1080" s="56"/>
    </row>
    <row r="1081" spans="1:11" ht="12.75" customHeight="1" x14ac:dyDescent="0.25">
      <c r="A1081" s="56"/>
      <c r="D1081" s="107"/>
      <c r="E1081" s="107"/>
      <c r="F1081" s="108"/>
      <c r="G1081" s="108"/>
      <c r="H1081" s="109"/>
      <c r="I1081" s="109"/>
      <c r="K1081" s="56"/>
    </row>
    <row r="1082" spans="1:11" ht="12.75" customHeight="1" x14ac:dyDescent="0.25">
      <c r="A1082" s="56"/>
      <c r="D1082" s="107"/>
      <c r="E1082" s="107"/>
      <c r="F1082" s="108"/>
      <c r="G1082" s="108"/>
      <c r="H1082" s="109"/>
      <c r="I1082" s="109"/>
      <c r="K1082" s="56"/>
    </row>
    <row r="1083" spans="1:11" ht="12.75" customHeight="1" x14ac:dyDescent="0.25">
      <c r="A1083" s="56"/>
      <c r="D1083" s="107"/>
      <c r="E1083" s="107"/>
      <c r="F1083" s="108"/>
      <c r="G1083" s="108"/>
      <c r="H1083" s="109"/>
      <c r="I1083" s="109"/>
      <c r="K1083" s="56"/>
    </row>
    <row r="1084" spans="1:11" ht="12.75" customHeight="1" x14ac:dyDescent="0.25">
      <c r="A1084" s="56"/>
      <c r="D1084" s="107"/>
      <c r="E1084" s="107"/>
      <c r="F1084" s="108"/>
      <c r="G1084" s="108"/>
      <c r="H1084" s="109"/>
      <c r="I1084" s="109"/>
      <c r="K1084" s="56"/>
    </row>
    <row r="1085" spans="1:11" ht="12.75" customHeight="1" x14ac:dyDescent="0.25">
      <c r="A1085" s="56"/>
      <c r="D1085" s="107"/>
      <c r="E1085" s="107"/>
      <c r="F1085" s="108"/>
      <c r="G1085" s="108"/>
      <c r="H1085" s="109"/>
      <c r="I1085" s="109"/>
      <c r="K1085" s="56"/>
    </row>
    <row r="1086" spans="1:11" ht="12.75" customHeight="1" x14ac:dyDescent="0.25">
      <c r="A1086" s="56"/>
      <c r="D1086" s="107"/>
      <c r="E1086" s="107"/>
      <c r="F1086" s="108"/>
      <c r="G1086" s="108"/>
      <c r="H1086" s="109"/>
      <c r="I1086" s="109"/>
      <c r="K1086" s="56"/>
    </row>
    <row r="1087" spans="1:11" ht="12.75" customHeight="1" x14ac:dyDescent="0.25">
      <c r="A1087" s="56"/>
      <c r="D1087" s="107"/>
      <c r="E1087" s="107"/>
      <c r="F1087" s="108"/>
      <c r="G1087" s="108"/>
      <c r="H1087" s="109"/>
      <c r="I1087" s="109"/>
      <c r="K1087" s="56"/>
    </row>
    <row r="1088" spans="1:11" ht="12.75" customHeight="1" x14ac:dyDescent="0.25">
      <c r="A1088" s="56"/>
      <c r="D1088" s="107"/>
      <c r="E1088" s="107"/>
      <c r="F1088" s="108"/>
      <c r="G1088" s="108"/>
      <c r="H1088" s="109"/>
      <c r="I1088" s="109"/>
      <c r="K1088" s="56"/>
    </row>
    <row r="1089" spans="1:11" ht="12.75" customHeight="1" x14ac:dyDescent="0.25">
      <c r="A1089" s="56"/>
      <c r="D1089" s="107"/>
      <c r="E1089" s="107"/>
      <c r="F1089" s="108"/>
      <c r="G1089" s="108"/>
      <c r="H1089" s="109"/>
      <c r="I1089" s="109"/>
      <c r="K1089" s="56"/>
    </row>
    <row r="1090" spans="1:11" ht="12.75" customHeight="1" x14ac:dyDescent="0.25">
      <c r="A1090" s="56"/>
      <c r="D1090" s="107"/>
      <c r="E1090" s="107"/>
      <c r="F1090" s="108"/>
      <c r="G1090" s="108"/>
      <c r="H1090" s="109"/>
      <c r="I1090" s="109"/>
      <c r="K1090" s="56"/>
    </row>
    <row r="1091" spans="1:11" ht="12.75" customHeight="1" x14ac:dyDescent="0.25">
      <c r="A1091" s="56"/>
      <c r="D1091" s="107"/>
      <c r="E1091" s="107"/>
      <c r="F1091" s="108"/>
      <c r="G1091" s="108"/>
      <c r="H1091" s="109"/>
      <c r="I1091" s="109"/>
      <c r="K1091" s="56"/>
    </row>
    <row r="1092" spans="1:11" ht="12.75" customHeight="1" x14ac:dyDescent="0.25">
      <c r="A1092" s="56"/>
      <c r="D1092" s="107"/>
      <c r="E1092" s="107"/>
      <c r="F1092" s="108"/>
      <c r="G1092" s="108"/>
      <c r="H1092" s="109"/>
      <c r="I1092" s="109"/>
      <c r="K1092" s="56"/>
    </row>
    <row r="1093" spans="1:11" ht="12.75" customHeight="1" x14ac:dyDescent="0.25">
      <c r="A1093" s="56"/>
      <c r="D1093" s="107"/>
      <c r="E1093" s="107"/>
      <c r="F1093" s="108"/>
      <c r="G1093" s="108"/>
      <c r="H1093" s="109"/>
      <c r="I1093" s="109"/>
      <c r="K1093" s="56"/>
    </row>
    <row r="1094" spans="1:11" ht="12.75" customHeight="1" x14ac:dyDescent="0.25">
      <c r="A1094" s="56"/>
      <c r="D1094" s="107"/>
      <c r="E1094" s="107"/>
      <c r="F1094" s="108"/>
      <c r="G1094" s="108"/>
      <c r="H1094" s="109"/>
      <c r="I1094" s="109"/>
      <c r="K1094" s="56"/>
    </row>
    <row r="1095" spans="1:11" ht="12.75" customHeight="1" x14ac:dyDescent="0.25">
      <c r="A1095" s="56"/>
      <c r="D1095" s="107"/>
      <c r="E1095" s="107"/>
      <c r="F1095" s="108"/>
      <c r="G1095" s="108"/>
      <c r="H1095" s="109"/>
      <c r="I1095" s="109"/>
      <c r="K1095" s="56"/>
    </row>
    <row r="1096" spans="1:11" ht="12.75" customHeight="1" x14ac:dyDescent="0.25">
      <c r="A1096" s="56"/>
      <c r="D1096" s="107"/>
      <c r="E1096" s="107"/>
      <c r="F1096" s="108"/>
      <c r="G1096" s="108"/>
      <c r="H1096" s="109"/>
      <c r="I1096" s="109"/>
      <c r="K1096" s="56"/>
    </row>
    <row r="1097" spans="1:11" ht="12.75" customHeight="1" x14ac:dyDescent="0.25">
      <c r="A1097" s="56"/>
      <c r="D1097" s="107"/>
      <c r="E1097" s="107"/>
      <c r="F1097" s="108"/>
      <c r="G1097" s="108"/>
      <c r="H1097" s="109"/>
      <c r="I1097" s="109"/>
      <c r="K1097" s="56"/>
    </row>
    <row r="1098" spans="1:11" ht="12.75" customHeight="1" x14ac:dyDescent="0.25">
      <c r="A1098" s="56"/>
      <c r="D1098" s="107"/>
      <c r="E1098" s="107"/>
      <c r="F1098" s="108"/>
      <c r="G1098" s="108"/>
      <c r="H1098" s="109"/>
      <c r="I1098" s="109"/>
      <c r="K1098" s="56"/>
    </row>
    <row r="1099" spans="1:11" ht="12.75" customHeight="1" x14ac:dyDescent="0.25">
      <c r="A1099" s="56"/>
      <c r="D1099" s="107"/>
      <c r="E1099" s="107"/>
      <c r="F1099" s="108"/>
      <c r="G1099" s="108"/>
      <c r="H1099" s="109"/>
      <c r="I1099" s="109"/>
      <c r="K1099" s="56"/>
    </row>
    <row r="1100" spans="1:11" ht="12.75" customHeight="1" x14ac:dyDescent="0.25">
      <c r="A1100" s="56"/>
      <c r="D1100" s="107"/>
      <c r="E1100" s="107"/>
      <c r="F1100" s="108"/>
      <c r="G1100" s="108"/>
      <c r="H1100" s="109"/>
      <c r="I1100" s="109"/>
      <c r="K1100" s="56"/>
    </row>
    <row r="1101" spans="1:11" ht="12.75" customHeight="1" x14ac:dyDescent="0.25">
      <c r="A1101" s="56"/>
      <c r="D1101" s="107"/>
      <c r="E1101" s="107"/>
      <c r="F1101" s="108"/>
      <c r="G1101" s="108"/>
      <c r="H1101" s="109"/>
      <c r="I1101" s="109"/>
      <c r="K1101" s="56"/>
    </row>
    <row r="1102" spans="1:11" ht="12.75" customHeight="1" x14ac:dyDescent="0.25">
      <c r="A1102" s="56"/>
      <c r="D1102" s="107"/>
      <c r="E1102" s="107"/>
      <c r="F1102" s="108"/>
      <c r="G1102" s="108"/>
      <c r="H1102" s="109"/>
      <c r="I1102" s="109"/>
      <c r="K1102" s="56"/>
    </row>
    <row r="1103" spans="1:11" ht="12.75" customHeight="1" x14ac:dyDescent="0.25">
      <c r="A1103" s="56"/>
      <c r="D1103" s="107"/>
      <c r="E1103" s="107"/>
      <c r="F1103" s="108"/>
      <c r="G1103" s="108"/>
      <c r="H1103" s="109"/>
      <c r="I1103" s="109"/>
      <c r="K1103" s="56"/>
    </row>
    <row r="1104" spans="1:11" ht="12.75" customHeight="1" x14ac:dyDescent="0.25">
      <c r="A1104" s="56"/>
      <c r="D1104" s="107"/>
      <c r="E1104" s="107"/>
      <c r="F1104" s="108"/>
      <c r="G1104" s="108"/>
      <c r="H1104" s="109"/>
      <c r="I1104" s="109"/>
      <c r="K1104" s="56"/>
    </row>
    <row r="1105" spans="1:11" ht="12.75" customHeight="1" x14ac:dyDescent="0.25">
      <c r="A1105" s="56"/>
      <c r="D1105" s="107"/>
      <c r="E1105" s="107"/>
      <c r="F1105" s="108"/>
      <c r="G1105" s="108"/>
      <c r="H1105" s="109"/>
      <c r="I1105" s="109"/>
      <c r="K1105" s="56"/>
    </row>
    <row r="1106" spans="1:11" ht="12.75" customHeight="1" x14ac:dyDescent="0.25">
      <c r="A1106" s="56"/>
      <c r="D1106" s="107"/>
      <c r="E1106" s="107"/>
      <c r="F1106" s="108"/>
      <c r="G1106" s="108"/>
      <c r="H1106" s="109"/>
      <c r="I1106" s="109"/>
      <c r="K1106" s="56"/>
    </row>
    <row r="1107" spans="1:11" ht="12.75" customHeight="1" x14ac:dyDescent="0.25">
      <c r="A1107" s="56"/>
      <c r="D1107" s="107"/>
      <c r="E1107" s="107"/>
      <c r="F1107" s="108"/>
      <c r="G1107" s="108"/>
      <c r="H1107" s="109"/>
      <c r="I1107" s="109"/>
      <c r="K1107" s="56"/>
    </row>
    <row r="1108" spans="1:11" ht="12.75" customHeight="1" x14ac:dyDescent="0.25">
      <c r="A1108" s="56"/>
      <c r="D1108" s="107"/>
      <c r="E1108" s="107"/>
      <c r="F1108" s="108"/>
      <c r="G1108" s="108"/>
      <c r="H1108" s="109"/>
      <c r="I1108" s="109"/>
      <c r="K1108" s="56"/>
    </row>
    <row r="1109" spans="1:11" ht="12.75" customHeight="1" x14ac:dyDescent="0.25">
      <c r="A1109" s="56"/>
      <c r="D1109" s="107"/>
      <c r="E1109" s="107"/>
      <c r="F1109" s="108"/>
      <c r="G1109" s="108"/>
      <c r="H1109" s="109"/>
      <c r="I1109" s="109"/>
      <c r="K1109" s="56"/>
    </row>
    <row r="1110" spans="1:11" ht="12.75" customHeight="1" x14ac:dyDescent="0.25">
      <c r="A1110" s="56"/>
      <c r="D1110" s="107"/>
      <c r="E1110" s="107"/>
      <c r="F1110" s="108"/>
      <c r="G1110" s="108"/>
      <c r="H1110" s="109"/>
      <c r="I1110" s="109"/>
      <c r="K1110" s="56"/>
    </row>
    <row r="1111" spans="1:11" ht="12.75" customHeight="1" x14ac:dyDescent="0.25">
      <c r="A1111" s="56"/>
      <c r="D1111" s="107"/>
      <c r="E1111" s="107"/>
      <c r="F1111" s="108"/>
      <c r="G1111" s="108"/>
      <c r="H1111" s="109"/>
      <c r="I1111" s="109"/>
      <c r="K1111" s="56"/>
    </row>
    <row r="1112" spans="1:11" ht="12.75" customHeight="1" x14ac:dyDescent="0.25">
      <c r="A1112" s="56"/>
      <c r="D1112" s="107"/>
      <c r="E1112" s="107"/>
      <c r="F1112" s="108"/>
      <c r="G1112" s="108"/>
      <c r="H1112" s="109"/>
      <c r="I1112" s="109"/>
      <c r="K1112" s="56"/>
    </row>
    <row r="1113" spans="1:11" ht="12.75" customHeight="1" x14ac:dyDescent="0.25">
      <c r="A1113" s="56"/>
      <c r="D1113" s="107"/>
      <c r="E1113" s="107"/>
      <c r="F1113" s="108"/>
      <c r="G1113" s="108"/>
      <c r="H1113" s="109"/>
      <c r="I1113" s="109"/>
      <c r="K1113" s="56"/>
    </row>
    <row r="1114" spans="1:11" ht="12.75" customHeight="1" x14ac:dyDescent="0.25">
      <c r="A1114" s="56"/>
      <c r="D1114" s="107"/>
      <c r="E1114" s="107"/>
      <c r="F1114" s="108"/>
      <c r="G1114" s="108"/>
      <c r="H1114" s="109"/>
      <c r="I1114" s="109"/>
      <c r="K1114" s="56"/>
    </row>
    <row r="1115" spans="1:11" ht="12.75" customHeight="1" x14ac:dyDescent="0.25">
      <c r="A1115" s="56"/>
      <c r="D1115" s="107"/>
      <c r="E1115" s="107"/>
      <c r="F1115" s="108"/>
      <c r="G1115" s="108"/>
      <c r="H1115" s="109"/>
      <c r="I1115" s="109"/>
      <c r="K1115" s="56"/>
    </row>
    <row r="1116" spans="1:11" ht="12.75" customHeight="1" x14ac:dyDescent="0.25">
      <c r="A1116" s="56"/>
      <c r="D1116" s="107"/>
      <c r="E1116" s="107"/>
      <c r="F1116" s="108"/>
      <c r="G1116" s="108"/>
      <c r="H1116" s="109"/>
      <c r="I1116" s="109"/>
      <c r="K1116" s="56"/>
    </row>
    <row r="1117" spans="1:11" ht="12.75" customHeight="1" x14ac:dyDescent="0.25">
      <c r="A1117" s="56"/>
      <c r="D1117" s="107"/>
      <c r="E1117" s="107"/>
      <c r="F1117" s="108"/>
      <c r="G1117" s="108"/>
      <c r="H1117" s="109"/>
      <c r="I1117" s="109"/>
      <c r="K1117" s="56"/>
    </row>
    <row r="1118" spans="1:11" ht="12.75" customHeight="1" x14ac:dyDescent="0.25">
      <c r="A1118" s="56"/>
      <c r="D1118" s="107"/>
      <c r="E1118" s="107"/>
      <c r="F1118" s="108"/>
      <c r="G1118" s="108"/>
      <c r="H1118" s="109"/>
      <c r="I1118" s="109"/>
      <c r="K1118" s="56"/>
    </row>
    <row r="1119" spans="1:11" ht="12.75" customHeight="1" x14ac:dyDescent="0.25">
      <c r="A1119" s="56"/>
      <c r="D1119" s="107"/>
      <c r="E1119" s="107"/>
      <c r="F1119" s="108"/>
      <c r="G1119" s="108"/>
      <c r="H1119" s="109"/>
      <c r="I1119" s="109"/>
      <c r="K1119" s="56"/>
    </row>
    <row r="1120" spans="1:11" ht="12.75" customHeight="1" x14ac:dyDescent="0.25">
      <c r="A1120" s="56"/>
      <c r="D1120" s="107"/>
      <c r="E1120" s="107"/>
      <c r="F1120" s="108"/>
      <c r="G1120" s="108"/>
      <c r="H1120" s="109"/>
      <c r="I1120" s="109"/>
      <c r="K1120" s="56"/>
    </row>
    <row r="1121" spans="1:11" ht="12.75" customHeight="1" x14ac:dyDescent="0.25">
      <c r="A1121" s="56"/>
      <c r="D1121" s="107"/>
      <c r="E1121" s="107"/>
      <c r="F1121" s="108"/>
      <c r="G1121" s="108"/>
      <c r="H1121" s="109"/>
      <c r="I1121" s="109"/>
      <c r="K1121" s="56"/>
    </row>
    <row r="1122" spans="1:11" ht="12.75" customHeight="1" x14ac:dyDescent="0.25">
      <c r="A1122" s="56"/>
      <c r="D1122" s="107"/>
      <c r="E1122" s="107"/>
      <c r="F1122" s="108"/>
      <c r="G1122" s="108"/>
      <c r="H1122" s="109"/>
      <c r="I1122" s="109"/>
      <c r="K1122" s="56"/>
    </row>
    <row r="1123" spans="1:11" ht="12.75" customHeight="1" x14ac:dyDescent="0.25">
      <c r="A1123" s="56"/>
      <c r="D1123" s="107"/>
      <c r="E1123" s="107"/>
      <c r="F1123" s="108"/>
      <c r="G1123" s="108"/>
      <c r="H1123" s="109"/>
      <c r="I1123" s="109"/>
      <c r="K1123" s="56"/>
    </row>
    <row r="1124" spans="1:11" ht="12.75" customHeight="1" x14ac:dyDescent="0.25">
      <c r="A1124" s="56"/>
      <c r="D1124" s="107"/>
      <c r="E1124" s="107"/>
      <c r="F1124" s="108"/>
      <c r="G1124" s="108"/>
      <c r="H1124" s="109"/>
      <c r="I1124" s="109"/>
      <c r="K1124" s="56"/>
    </row>
    <row r="1125" spans="1:11" ht="12.75" customHeight="1" x14ac:dyDescent="0.25"/>
    <row r="1126" spans="1:11" ht="12.75" customHeight="1" x14ac:dyDescent="0.25"/>
    <row r="1127" spans="1:11" ht="12.75" customHeight="1" x14ac:dyDescent="0.25"/>
    <row r="1128" spans="1:11" ht="12.75" customHeight="1" x14ac:dyDescent="0.25"/>
    <row r="1129" spans="1:11" ht="12.75" customHeight="1" x14ac:dyDescent="0.25"/>
    <row r="1130" spans="1:11" ht="12.75" customHeight="1" x14ac:dyDescent="0.25"/>
    <row r="1131" spans="1:11" ht="12.75" customHeight="1" x14ac:dyDescent="0.25"/>
    <row r="1132" spans="1:11" ht="12.75" customHeight="1" x14ac:dyDescent="0.25"/>
    <row r="1133" spans="1:11" ht="12.75" customHeight="1" x14ac:dyDescent="0.25"/>
    <row r="1134" spans="1:11" ht="12.75" customHeight="1" x14ac:dyDescent="0.25"/>
    <row r="1135" spans="1:11" ht="12.75" customHeight="1" x14ac:dyDescent="0.25"/>
    <row r="1136" spans="1:11" ht="12.75" customHeight="1" x14ac:dyDescent="0.25"/>
    <row r="1137" ht="12.75" customHeight="1" x14ac:dyDescent="0.25"/>
    <row r="1138" ht="12.75" customHeight="1" x14ac:dyDescent="0.25"/>
    <row r="1139" ht="12.75" customHeight="1" x14ac:dyDescent="0.25"/>
    <row r="1140" ht="12.75" customHeight="1" x14ac:dyDescent="0.25"/>
    <row r="1141" ht="12.75" customHeight="1" x14ac:dyDescent="0.25"/>
    <row r="1142" ht="12.75" customHeight="1" x14ac:dyDescent="0.25"/>
    <row r="1143" ht="12.75" customHeight="1" x14ac:dyDescent="0.25"/>
    <row r="1144" ht="12.75" customHeight="1" x14ac:dyDescent="0.25"/>
    <row r="1145" ht="12.75" customHeight="1" x14ac:dyDescent="0.25"/>
    <row r="1146" ht="12.75" customHeight="1" x14ac:dyDescent="0.25"/>
    <row r="1147" ht="12.75" customHeight="1" x14ac:dyDescent="0.25"/>
    <row r="1148" ht="12.75" customHeight="1" x14ac:dyDescent="0.25"/>
    <row r="1149" ht="12.75" customHeight="1" x14ac:dyDescent="0.25"/>
    <row r="1150" ht="12.75" customHeight="1" x14ac:dyDescent="0.25"/>
    <row r="1151" ht="12.75" customHeight="1" x14ac:dyDescent="0.25"/>
    <row r="1152" ht="12.75" customHeight="1" x14ac:dyDescent="0.25"/>
    <row r="1153" ht="12.75" customHeight="1" x14ac:dyDescent="0.25"/>
    <row r="1154" ht="12.75" customHeight="1" x14ac:dyDescent="0.25"/>
    <row r="1155" ht="12.75" customHeight="1" x14ac:dyDescent="0.25"/>
    <row r="1156" ht="12.75" customHeight="1" x14ac:dyDescent="0.25"/>
    <row r="1157" ht="12.75" customHeight="1" x14ac:dyDescent="0.25"/>
    <row r="1158" ht="12.75" customHeight="1" x14ac:dyDescent="0.25"/>
    <row r="1159" ht="12.75" customHeight="1" x14ac:dyDescent="0.25"/>
    <row r="1160" ht="12.75" customHeight="1" x14ac:dyDescent="0.25"/>
    <row r="1161" ht="12.75" customHeight="1" x14ac:dyDescent="0.25"/>
    <row r="1162" ht="12.75" customHeight="1" x14ac:dyDescent="0.25"/>
    <row r="1163" ht="12.75" customHeight="1" x14ac:dyDescent="0.25"/>
    <row r="1164" ht="12.75" customHeight="1" x14ac:dyDescent="0.25"/>
    <row r="1165" ht="12.75" customHeight="1" x14ac:dyDescent="0.25"/>
    <row r="1166" ht="12.75" customHeight="1" x14ac:dyDescent="0.25"/>
    <row r="1167" ht="12.75" customHeight="1" x14ac:dyDescent="0.25"/>
    <row r="1168" ht="12.75" customHeight="1" x14ac:dyDescent="0.25"/>
    <row r="1169" ht="12.75" customHeight="1" x14ac:dyDescent="0.25"/>
    <row r="1170" ht="12.75" customHeight="1" x14ac:dyDescent="0.25"/>
    <row r="1171" ht="12.75" customHeight="1" x14ac:dyDescent="0.25"/>
    <row r="1172" ht="12.75" customHeight="1" x14ac:dyDescent="0.25"/>
    <row r="1173" ht="12.75" customHeight="1" x14ac:dyDescent="0.25"/>
    <row r="1174" ht="12.75" customHeight="1" x14ac:dyDescent="0.25"/>
    <row r="1175" ht="12.75" customHeight="1" x14ac:dyDescent="0.25"/>
    <row r="1176" ht="12.75" customHeight="1" x14ac:dyDescent="0.25"/>
    <row r="1177" ht="12.75" customHeight="1" x14ac:dyDescent="0.25"/>
    <row r="1178" ht="12.75" customHeight="1" x14ac:dyDescent="0.25"/>
    <row r="1179" ht="12.75" customHeight="1" x14ac:dyDescent="0.25"/>
    <row r="1180" ht="12.75" customHeight="1" x14ac:dyDescent="0.25"/>
    <row r="1181" ht="12.75" customHeight="1" x14ac:dyDescent="0.25"/>
    <row r="1182" ht="12.75" customHeight="1" x14ac:dyDescent="0.25"/>
    <row r="1183" ht="12.75" customHeight="1" x14ac:dyDescent="0.25"/>
    <row r="1184" ht="12.75" customHeight="1" x14ac:dyDescent="0.25"/>
    <row r="1185" ht="12.75" customHeight="1" x14ac:dyDescent="0.25"/>
    <row r="1186" ht="12.75" customHeight="1" x14ac:dyDescent="0.25"/>
    <row r="1187" ht="12.75" customHeight="1" x14ac:dyDescent="0.25"/>
    <row r="1188" ht="12.75" customHeight="1" x14ac:dyDescent="0.25"/>
    <row r="1189" ht="12.75" customHeight="1" x14ac:dyDescent="0.25"/>
    <row r="1190" ht="12.75" customHeight="1" x14ac:dyDescent="0.25"/>
    <row r="1191" ht="12.75" customHeight="1" x14ac:dyDescent="0.25"/>
    <row r="1192" ht="12.75" customHeight="1" x14ac:dyDescent="0.25"/>
    <row r="1193" ht="12.75" customHeight="1" x14ac:dyDescent="0.25"/>
    <row r="1194" ht="12.75" customHeight="1" x14ac:dyDescent="0.25"/>
    <row r="1195" ht="12.75" customHeight="1" x14ac:dyDescent="0.25"/>
    <row r="1196" ht="12.75" customHeight="1" x14ac:dyDescent="0.25"/>
    <row r="1197" ht="12.75" customHeight="1" x14ac:dyDescent="0.25"/>
    <row r="1198" ht="12.75" customHeight="1" x14ac:dyDescent="0.25"/>
    <row r="1199" ht="12.75" customHeight="1" x14ac:dyDescent="0.25"/>
    <row r="1200" ht="12.75" customHeight="1" x14ac:dyDescent="0.25"/>
    <row r="1201" ht="12.75" customHeight="1" x14ac:dyDescent="0.25"/>
    <row r="1202" ht="12.75" customHeight="1" x14ac:dyDescent="0.25"/>
    <row r="1203" ht="12.75" customHeight="1" x14ac:dyDescent="0.25"/>
    <row r="1204" ht="12.75" customHeight="1" x14ac:dyDescent="0.25"/>
    <row r="1205" ht="12.75" customHeight="1" x14ac:dyDescent="0.25"/>
    <row r="1206" ht="12.75" customHeight="1" x14ac:dyDescent="0.25"/>
    <row r="1207" ht="12.75" customHeight="1" x14ac:dyDescent="0.25"/>
    <row r="1208" ht="12.75" customHeight="1" x14ac:dyDescent="0.25"/>
    <row r="1209" ht="12.75" customHeight="1" x14ac:dyDescent="0.25"/>
    <row r="1210" ht="12.75" customHeight="1" x14ac:dyDescent="0.25"/>
    <row r="1211" ht="12.75" customHeight="1" x14ac:dyDescent="0.25"/>
    <row r="1212" ht="12.75" customHeight="1" x14ac:dyDescent="0.25"/>
    <row r="1213" ht="12.75" customHeight="1" x14ac:dyDescent="0.25"/>
    <row r="1214" ht="12.75" customHeight="1" x14ac:dyDescent="0.25"/>
    <row r="1215" ht="12.75" customHeight="1" x14ac:dyDescent="0.25"/>
    <row r="1216" ht="12.75" customHeight="1" x14ac:dyDescent="0.25"/>
    <row r="1217" ht="12.75" customHeight="1" x14ac:dyDescent="0.25"/>
    <row r="1218" ht="12.75" customHeight="1" x14ac:dyDescent="0.25"/>
    <row r="1219" ht="12.75" customHeight="1" x14ac:dyDescent="0.25"/>
    <row r="1220" ht="12.75" customHeight="1" x14ac:dyDescent="0.25"/>
    <row r="1221" ht="12.75" customHeight="1" x14ac:dyDescent="0.25"/>
    <row r="1222" ht="12.75" customHeight="1" x14ac:dyDescent="0.25"/>
    <row r="1223" ht="12.75" customHeight="1" x14ac:dyDescent="0.25"/>
    <row r="1224" ht="12.75" customHeight="1" x14ac:dyDescent="0.25"/>
    <row r="1225" ht="12.75" customHeight="1" x14ac:dyDescent="0.25"/>
    <row r="1226" ht="12.75" customHeight="1" x14ac:dyDescent="0.25"/>
    <row r="1227" ht="12.75" customHeight="1" x14ac:dyDescent="0.25"/>
    <row r="1228" ht="12.75" customHeight="1" x14ac:dyDescent="0.25"/>
    <row r="1229" ht="12.75" customHeight="1" x14ac:dyDescent="0.25"/>
    <row r="1230" ht="12.75" customHeight="1" x14ac:dyDescent="0.25"/>
    <row r="1231" ht="12.75" customHeight="1" x14ac:dyDescent="0.25"/>
    <row r="1232" ht="12.75" customHeight="1" x14ac:dyDescent="0.25"/>
    <row r="1233" ht="12.75" customHeight="1" x14ac:dyDescent="0.25"/>
    <row r="1234" ht="12.75" customHeight="1" x14ac:dyDescent="0.25"/>
    <row r="1235" ht="12.75" customHeight="1" x14ac:dyDescent="0.25"/>
    <row r="1236" ht="12.75" customHeight="1" x14ac:dyDescent="0.25"/>
    <row r="1237" ht="12.75" customHeight="1" x14ac:dyDescent="0.25"/>
    <row r="1238" ht="12.75" customHeight="1" x14ac:dyDescent="0.25"/>
    <row r="1239" ht="12.75" customHeight="1" x14ac:dyDescent="0.25"/>
    <row r="1240" ht="12.75" customHeight="1" x14ac:dyDescent="0.25"/>
    <row r="1241" ht="12.75" customHeight="1" x14ac:dyDescent="0.25"/>
    <row r="1242" ht="12.75" customHeight="1" x14ac:dyDescent="0.25"/>
    <row r="1243" ht="12.75" customHeight="1" x14ac:dyDescent="0.25"/>
    <row r="1244" ht="12.75" customHeight="1" x14ac:dyDescent="0.25"/>
    <row r="1245" ht="12.75" customHeight="1" x14ac:dyDescent="0.25"/>
    <row r="1246" ht="12.75" customHeight="1" x14ac:dyDescent="0.25"/>
    <row r="1247" ht="12.75" customHeight="1" x14ac:dyDescent="0.25"/>
    <row r="1248" ht="12.75" customHeight="1" x14ac:dyDescent="0.25"/>
    <row r="1249" ht="12.75" customHeight="1" x14ac:dyDescent="0.25"/>
    <row r="1250" ht="12.75" customHeight="1" x14ac:dyDescent="0.25"/>
    <row r="1251" ht="12.75" customHeight="1" x14ac:dyDescent="0.25"/>
    <row r="1252" ht="12.75" customHeight="1" x14ac:dyDescent="0.25"/>
    <row r="1253" ht="12.75" customHeight="1" x14ac:dyDescent="0.25"/>
    <row r="1254" ht="12.75" customHeight="1" x14ac:dyDescent="0.25"/>
    <row r="1255" ht="12.75" customHeight="1" x14ac:dyDescent="0.25"/>
    <row r="1256" ht="12.75" customHeight="1" x14ac:dyDescent="0.25"/>
    <row r="1257" ht="12.75" customHeight="1" x14ac:dyDescent="0.25"/>
    <row r="1258" ht="12.75" customHeight="1" x14ac:dyDescent="0.25"/>
    <row r="1259" ht="12.75" customHeight="1" x14ac:dyDescent="0.25"/>
    <row r="1260" ht="12.75" customHeight="1" x14ac:dyDescent="0.25"/>
    <row r="1261" ht="12.75" customHeight="1" x14ac:dyDescent="0.25"/>
    <row r="1262" ht="12.75" customHeight="1" x14ac:dyDescent="0.25"/>
    <row r="1263" ht="12.75" customHeight="1" x14ac:dyDescent="0.25"/>
    <row r="1264" ht="12.75" customHeight="1" x14ac:dyDescent="0.25"/>
    <row r="1265" ht="12.75" customHeight="1" x14ac:dyDescent="0.25"/>
    <row r="1266" ht="12.75" customHeight="1" x14ac:dyDescent="0.25"/>
    <row r="1267" ht="12.75" customHeight="1" x14ac:dyDescent="0.25"/>
    <row r="1268" ht="12.75" customHeight="1" x14ac:dyDescent="0.25"/>
    <row r="1269" ht="12.75" customHeight="1" x14ac:dyDescent="0.25"/>
    <row r="1270" ht="12.75" customHeight="1" x14ac:dyDescent="0.25"/>
    <row r="1271" ht="12.75" customHeight="1" x14ac:dyDescent="0.25"/>
    <row r="1272" ht="12.75" customHeight="1" x14ac:dyDescent="0.25"/>
    <row r="1273" ht="12.75" customHeight="1" x14ac:dyDescent="0.25"/>
    <row r="1274" ht="12.75" customHeight="1" x14ac:dyDescent="0.25"/>
    <row r="1275" ht="12.75" customHeight="1" x14ac:dyDescent="0.25"/>
    <row r="1276" ht="12.75" customHeight="1" x14ac:dyDescent="0.25"/>
    <row r="1277" ht="12.75" customHeight="1" x14ac:dyDescent="0.25"/>
    <row r="1278" ht="12.75" customHeight="1" x14ac:dyDescent="0.25"/>
    <row r="1279" ht="12.75" customHeight="1" x14ac:dyDescent="0.25"/>
    <row r="1280" ht="12.75" customHeight="1" x14ac:dyDescent="0.25"/>
    <row r="1281" ht="12.75" customHeight="1" x14ac:dyDescent="0.25"/>
    <row r="1282" ht="12.75" customHeight="1" x14ac:dyDescent="0.25"/>
    <row r="1283" ht="12.75" customHeight="1" x14ac:dyDescent="0.25"/>
    <row r="1284" ht="12.75" customHeight="1" x14ac:dyDescent="0.25"/>
    <row r="1285" ht="12.75" customHeight="1" x14ac:dyDescent="0.25"/>
    <row r="1286" ht="12.75" customHeight="1" x14ac:dyDescent="0.25"/>
    <row r="1287" ht="12.75" customHeight="1" x14ac:dyDescent="0.25"/>
    <row r="1288" ht="12.75" customHeight="1" x14ac:dyDescent="0.25"/>
    <row r="1289" ht="12.75" customHeight="1" x14ac:dyDescent="0.25"/>
    <row r="1290" ht="12.75" customHeight="1" x14ac:dyDescent="0.25"/>
    <row r="1291" ht="12.75" customHeight="1" x14ac:dyDescent="0.25"/>
    <row r="1292" ht="12.75" customHeight="1" x14ac:dyDescent="0.25"/>
    <row r="1293" ht="12.75" customHeight="1" x14ac:dyDescent="0.25"/>
    <row r="1294" ht="12.75" customHeight="1" x14ac:dyDescent="0.25"/>
    <row r="1295" ht="12.75" customHeight="1" x14ac:dyDescent="0.25"/>
    <row r="1296" ht="12.75" customHeight="1" x14ac:dyDescent="0.25"/>
    <row r="1297" ht="12.75" customHeight="1" x14ac:dyDescent="0.25"/>
    <row r="1298" ht="12.75" customHeight="1" x14ac:dyDescent="0.25"/>
    <row r="1299" ht="12.75" customHeight="1" x14ac:dyDescent="0.25"/>
    <row r="1300" ht="12.75" customHeight="1" x14ac:dyDescent="0.25"/>
    <row r="1301" ht="12.75" customHeight="1" x14ac:dyDescent="0.25"/>
    <row r="1302" ht="12.75" customHeight="1" x14ac:dyDescent="0.25"/>
    <row r="1303" ht="12.75" customHeight="1" x14ac:dyDescent="0.25"/>
    <row r="1304" ht="12.75" customHeight="1" x14ac:dyDescent="0.25"/>
    <row r="1305" ht="12.75" customHeight="1" x14ac:dyDescent="0.25"/>
    <row r="1306" ht="12.75" customHeight="1" x14ac:dyDescent="0.25"/>
    <row r="1307" ht="12.75" customHeight="1" x14ac:dyDescent="0.25"/>
    <row r="1308" ht="12.75" customHeight="1" x14ac:dyDescent="0.25"/>
    <row r="1309" ht="12.75" customHeight="1" x14ac:dyDescent="0.25"/>
    <row r="1310" ht="12.75" customHeight="1" x14ac:dyDescent="0.25"/>
    <row r="1311" ht="12.75" customHeight="1" x14ac:dyDescent="0.25"/>
    <row r="1312" ht="12.75" customHeight="1" x14ac:dyDescent="0.25"/>
    <row r="1313" ht="12.75" customHeight="1" x14ac:dyDescent="0.25"/>
    <row r="1314" ht="12.75" customHeight="1" x14ac:dyDescent="0.25"/>
    <row r="1315" ht="12.75" customHeight="1" x14ac:dyDescent="0.25"/>
    <row r="1316" ht="12.75" customHeight="1" x14ac:dyDescent="0.25"/>
    <row r="1317" ht="12.75" customHeight="1" x14ac:dyDescent="0.25"/>
    <row r="1318" ht="12.75" customHeight="1" x14ac:dyDescent="0.25"/>
    <row r="1319" ht="12.75" customHeight="1" x14ac:dyDescent="0.25"/>
    <row r="1320" ht="12.75" customHeight="1" x14ac:dyDescent="0.25"/>
    <row r="1321" ht="12.75" customHeight="1" x14ac:dyDescent="0.25"/>
    <row r="1322" ht="12.75" customHeight="1" x14ac:dyDescent="0.25"/>
    <row r="1323" ht="12.75" customHeight="1" x14ac:dyDescent="0.25"/>
    <row r="1324" ht="12.75" customHeight="1" x14ac:dyDescent="0.25"/>
    <row r="1325" ht="12.75" customHeight="1" x14ac:dyDescent="0.25"/>
    <row r="1326" ht="12.75" customHeight="1" x14ac:dyDescent="0.25"/>
    <row r="1327" ht="12.75" customHeight="1" x14ac:dyDescent="0.25"/>
    <row r="1328" ht="12.75" customHeight="1" x14ac:dyDescent="0.25"/>
    <row r="1329" ht="12.75" customHeight="1" x14ac:dyDescent="0.25"/>
    <row r="1330" ht="12.75" customHeight="1" x14ac:dyDescent="0.25"/>
    <row r="1331" ht="12.75" customHeight="1" x14ac:dyDescent="0.25"/>
    <row r="1332" ht="12.75" customHeight="1" x14ac:dyDescent="0.25"/>
    <row r="1333" ht="12.75" customHeight="1" x14ac:dyDescent="0.25"/>
    <row r="1334" ht="12.75" customHeight="1" x14ac:dyDescent="0.25"/>
    <row r="1335" ht="12.75" customHeight="1" x14ac:dyDescent="0.25"/>
    <row r="1336" ht="12.75" customHeight="1" x14ac:dyDescent="0.25"/>
    <row r="1337" ht="12.75" customHeight="1" x14ac:dyDescent="0.25"/>
    <row r="1338" ht="12.75" customHeight="1" x14ac:dyDescent="0.25"/>
    <row r="1339" ht="12.75" customHeight="1" x14ac:dyDescent="0.25"/>
    <row r="1340" ht="12.75" customHeight="1" x14ac:dyDescent="0.25"/>
    <row r="1341" ht="12.75" customHeight="1" x14ac:dyDescent="0.25"/>
    <row r="1342" ht="12.75" customHeight="1" x14ac:dyDescent="0.25"/>
    <row r="1343" ht="12.75" customHeight="1" x14ac:dyDescent="0.25"/>
    <row r="1344" ht="12.75" customHeight="1" x14ac:dyDescent="0.25"/>
    <row r="1345" ht="12.75" customHeight="1" x14ac:dyDescent="0.25"/>
    <row r="1346" ht="12.75" customHeight="1" x14ac:dyDescent="0.25"/>
    <row r="1347" ht="12.75" customHeight="1" x14ac:dyDescent="0.25"/>
    <row r="1348" ht="12.75" customHeight="1" x14ac:dyDescent="0.25"/>
    <row r="1349" ht="12.75" customHeight="1" x14ac:dyDescent="0.25"/>
    <row r="1350" ht="12.75" customHeight="1" x14ac:dyDescent="0.25"/>
    <row r="1351" ht="12.75" customHeight="1" x14ac:dyDescent="0.25"/>
    <row r="1352" ht="12.75" customHeight="1" x14ac:dyDescent="0.25"/>
    <row r="1353" ht="12.75" customHeight="1" x14ac:dyDescent="0.25"/>
    <row r="1354" ht="12.75" customHeight="1" x14ac:dyDescent="0.25"/>
    <row r="1355" ht="12.75" customHeight="1" x14ac:dyDescent="0.25"/>
    <row r="1356" ht="12.75" customHeight="1" x14ac:dyDescent="0.25"/>
    <row r="1357" ht="12.75" customHeight="1" x14ac:dyDescent="0.25"/>
    <row r="1358" ht="12.75" customHeight="1" x14ac:dyDescent="0.25"/>
    <row r="1359" ht="12.75" customHeight="1" x14ac:dyDescent="0.25"/>
    <row r="1360" ht="12.75" customHeight="1" x14ac:dyDescent="0.25"/>
    <row r="1361" ht="12.75" customHeight="1" x14ac:dyDescent="0.25"/>
    <row r="1362" ht="12.75" customHeight="1" x14ac:dyDescent="0.25"/>
    <row r="1363" ht="12.75" customHeight="1" x14ac:dyDescent="0.25"/>
    <row r="1364" ht="12.75" customHeight="1" x14ac:dyDescent="0.25"/>
    <row r="1365" ht="12.75" customHeight="1" x14ac:dyDescent="0.25"/>
    <row r="1366" ht="12.75" customHeight="1" x14ac:dyDescent="0.25"/>
    <row r="1367" ht="12.75" customHeight="1" x14ac:dyDescent="0.25"/>
    <row r="1368" ht="12.75" customHeight="1" x14ac:dyDescent="0.25"/>
    <row r="1369" ht="12.75" customHeight="1" x14ac:dyDescent="0.25"/>
    <row r="1370" ht="12.75" customHeight="1" x14ac:dyDescent="0.25"/>
    <row r="1371" ht="12.75" customHeight="1" x14ac:dyDescent="0.25"/>
    <row r="1372" ht="12.75" customHeight="1" x14ac:dyDescent="0.25"/>
    <row r="1373" ht="12.75" customHeight="1" x14ac:dyDescent="0.25"/>
    <row r="1374" ht="12.75" customHeight="1" x14ac:dyDescent="0.25"/>
    <row r="1375" ht="12.75" customHeight="1" x14ac:dyDescent="0.25"/>
    <row r="1376" ht="12.75" customHeight="1" x14ac:dyDescent="0.25"/>
    <row r="1377" ht="12.75" customHeight="1" x14ac:dyDescent="0.25"/>
    <row r="1378" ht="12.75" customHeight="1" x14ac:dyDescent="0.25"/>
    <row r="1379" ht="12.75" customHeight="1" x14ac:dyDescent="0.25"/>
    <row r="1380" ht="12.75" customHeight="1" x14ac:dyDescent="0.25"/>
    <row r="1381" ht="12.75" customHeight="1" x14ac:dyDescent="0.25"/>
    <row r="1382" ht="12.75" customHeight="1" x14ac:dyDescent="0.25"/>
    <row r="1383" ht="12.75" customHeight="1" x14ac:dyDescent="0.25"/>
    <row r="1384" ht="12.75" customHeight="1" x14ac:dyDescent="0.25"/>
    <row r="1385" ht="12.75" customHeight="1" x14ac:dyDescent="0.25"/>
    <row r="1386" ht="12.75" customHeight="1" x14ac:dyDescent="0.25"/>
    <row r="1387" ht="12.75" customHeight="1" x14ac:dyDescent="0.25"/>
    <row r="1388" ht="12.75" customHeight="1" x14ac:dyDescent="0.25"/>
    <row r="1389" ht="12.75" customHeight="1" x14ac:dyDescent="0.25"/>
    <row r="1390" ht="12.75" customHeight="1" x14ac:dyDescent="0.25"/>
    <row r="1391" ht="12.75" customHeight="1" x14ac:dyDescent="0.25"/>
    <row r="1392" ht="12.75" customHeight="1" x14ac:dyDescent="0.25"/>
    <row r="1393" ht="12.75" customHeight="1" x14ac:dyDescent="0.25"/>
    <row r="1394" ht="12.75" customHeight="1" x14ac:dyDescent="0.25"/>
    <row r="1395" ht="12.75" customHeight="1" x14ac:dyDescent="0.25"/>
    <row r="1396" ht="12.75" customHeight="1" x14ac:dyDescent="0.25"/>
    <row r="1397" ht="12.75" customHeight="1" x14ac:dyDescent="0.25"/>
    <row r="1398" ht="12.75" customHeight="1" x14ac:dyDescent="0.25"/>
    <row r="1399" ht="12.75" customHeight="1" x14ac:dyDescent="0.25"/>
    <row r="1400" ht="12.75" customHeight="1" x14ac:dyDescent="0.25"/>
    <row r="1401" ht="12.75" customHeight="1" x14ac:dyDescent="0.25"/>
    <row r="1402" ht="12.75" customHeight="1" x14ac:dyDescent="0.25"/>
    <row r="1403" ht="12.75" customHeight="1" x14ac:dyDescent="0.25"/>
    <row r="1404" ht="12.75" customHeight="1" x14ac:dyDescent="0.25"/>
    <row r="1405" ht="12.75" customHeight="1" x14ac:dyDescent="0.25"/>
    <row r="1406" ht="12.75" customHeight="1" x14ac:dyDescent="0.25"/>
    <row r="1407" ht="12.75" customHeight="1" x14ac:dyDescent="0.25"/>
    <row r="1408" ht="12.75" customHeight="1" x14ac:dyDescent="0.25"/>
    <row r="1409" ht="12.75" customHeight="1" x14ac:dyDescent="0.25"/>
    <row r="1410" ht="12.75" customHeight="1" x14ac:dyDescent="0.25"/>
    <row r="1411" ht="12.75" customHeight="1" x14ac:dyDescent="0.25"/>
    <row r="1412" ht="12.75" customHeight="1" x14ac:dyDescent="0.25"/>
    <row r="1413" ht="12.75" customHeight="1" x14ac:dyDescent="0.25"/>
    <row r="1414" ht="12.75" customHeight="1" x14ac:dyDescent="0.25"/>
    <row r="1415" ht="12.75" customHeight="1" x14ac:dyDescent="0.25"/>
    <row r="1416" ht="12.75" customHeight="1" x14ac:dyDescent="0.25"/>
    <row r="1417" ht="12.75" customHeight="1" x14ac:dyDescent="0.25"/>
    <row r="1418" ht="12.75" customHeight="1" x14ac:dyDescent="0.25"/>
    <row r="1419" ht="12.75" customHeight="1" x14ac:dyDescent="0.25"/>
    <row r="1420" ht="12.75" customHeight="1" x14ac:dyDescent="0.25"/>
    <row r="1421" ht="12.75" customHeight="1" x14ac:dyDescent="0.25"/>
    <row r="1422" ht="12.75" customHeight="1" x14ac:dyDescent="0.25"/>
    <row r="1423" ht="12.75" customHeight="1" x14ac:dyDescent="0.25"/>
    <row r="1424" ht="12.75" customHeight="1" x14ac:dyDescent="0.25"/>
    <row r="1425" ht="12.75" customHeight="1" x14ac:dyDescent="0.25"/>
    <row r="1426" ht="12.75" customHeight="1" x14ac:dyDescent="0.25"/>
    <row r="1427" ht="12.75" customHeight="1" x14ac:dyDescent="0.25"/>
    <row r="1428" ht="12.75" customHeight="1" x14ac:dyDescent="0.25"/>
    <row r="1429" ht="12.75" customHeight="1" x14ac:dyDescent="0.25"/>
    <row r="1430" ht="12.75" customHeight="1" x14ac:dyDescent="0.25"/>
    <row r="1431" ht="12.75" customHeight="1" x14ac:dyDescent="0.25"/>
    <row r="1432" ht="12.75" customHeight="1" x14ac:dyDescent="0.25"/>
    <row r="1433" ht="12.75" customHeight="1" x14ac:dyDescent="0.25"/>
    <row r="1434" ht="12.75" customHeight="1" x14ac:dyDescent="0.25"/>
    <row r="1435" ht="12.75" customHeight="1" x14ac:dyDescent="0.25"/>
    <row r="1436" ht="12.75" customHeight="1" x14ac:dyDescent="0.25"/>
    <row r="1437" ht="12.75" customHeight="1" x14ac:dyDescent="0.25"/>
    <row r="1438" ht="12.75" customHeight="1" x14ac:dyDescent="0.25"/>
    <row r="1439" ht="12.75" customHeight="1" x14ac:dyDescent="0.25"/>
    <row r="1440" ht="12.75" customHeight="1" x14ac:dyDescent="0.25"/>
    <row r="1441" ht="12.75" customHeight="1" x14ac:dyDescent="0.25"/>
    <row r="1442" ht="12.75" customHeight="1" x14ac:dyDescent="0.25"/>
    <row r="1443" ht="12.75" customHeight="1" x14ac:dyDescent="0.25"/>
    <row r="1444" ht="12.75" customHeight="1" x14ac:dyDescent="0.25"/>
    <row r="1445" ht="12.75" customHeight="1" x14ac:dyDescent="0.25"/>
    <row r="1446" ht="12.75" customHeight="1" x14ac:dyDescent="0.25"/>
    <row r="1447" ht="12.75" customHeight="1" x14ac:dyDescent="0.25"/>
    <row r="1448" ht="12.75" customHeight="1" x14ac:dyDescent="0.25"/>
    <row r="1449" ht="12.75" customHeight="1" x14ac:dyDescent="0.25"/>
    <row r="1450" ht="12.75" customHeight="1" x14ac:dyDescent="0.25"/>
    <row r="1451" ht="12.75" customHeight="1" x14ac:dyDescent="0.25"/>
    <row r="1452" ht="12.75" customHeight="1" x14ac:dyDescent="0.25"/>
    <row r="1453" ht="12.75" customHeight="1" x14ac:dyDescent="0.25"/>
    <row r="1454" ht="12.75" customHeight="1" x14ac:dyDescent="0.25"/>
    <row r="1455" ht="12.75" customHeight="1" x14ac:dyDescent="0.25"/>
    <row r="1456" ht="12.75" customHeight="1" x14ac:dyDescent="0.25"/>
    <row r="1457" ht="12.75" customHeight="1" x14ac:dyDescent="0.25"/>
    <row r="1458" ht="12.75" customHeight="1" x14ac:dyDescent="0.25"/>
    <row r="1459" ht="12.75" customHeight="1" x14ac:dyDescent="0.25"/>
    <row r="1460" ht="12.75" customHeight="1" x14ac:dyDescent="0.25"/>
    <row r="1461" ht="12.75" customHeight="1" x14ac:dyDescent="0.25"/>
    <row r="1462" ht="12.75" customHeight="1" x14ac:dyDescent="0.25"/>
    <row r="1463" ht="12.75" customHeight="1" x14ac:dyDescent="0.25"/>
    <row r="1464" ht="12.75" customHeight="1" x14ac:dyDescent="0.25"/>
    <row r="1465" ht="12.75" customHeight="1" x14ac:dyDescent="0.25"/>
    <row r="1466" ht="12.75" customHeight="1" x14ac:dyDescent="0.25"/>
    <row r="1467" ht="12.75" customHeight="1" x14ac:dyDescent="0.25"/>
    <row r="1468" ht="12.75" customHeight="1" x14ac:dyDescent="0.25"/>
    <row r="1469" ht="12.75" customHeight="1" x14ac:dyDescent="0.25"/>
    <row r="1470" ht="12.75" customHeight="1" x14ac:dyDescent="0.25"/>
    <row r="1471" ht="12.75" customHeight="1" x14ac:dyDescent="0.25"/>
    <row r="1472" ht="12.75" customHeight="1" x14ac:dyDescent="0.25"/>
    <row r="1473" ht="12.75" customHeight="1" x14ac:dyDescent="0.25"/>
    <row r="1474" ht="12.75" customHeight="1" x14ac:dyDescent="0.25"/>
    <row r="1475" ht="12.75" customHeight="1" x14ac:dyDescent="0.25"/>
    <row r="1476" ht="12.75" customHeight="1" x14ac:dyDescent="0.25"/>
    <row r="1477" ht="12.75" customHeight="1" x14ac:dyDescent="0.25"/>
    <row r="1478" ht="12.75" customHeight="1" x14ac:dyDescent="0.25"/>
    <row r="1479" ht="12.75" customHeight="1" x14ac:dyDescent="0.25"/>
    <row r="1480" ht="12.75" customHeight="1" x14ac:dyDescent="0.25"/>
    <row r="1481" ht="12.75" customHeight="1" x14ac:dyDescent="0.25"/>
    <row r="1482" ht="12.75" customHeight="1" x14ac:dyDescent="0.25"/>
    <row r="1483" ht="12.75" customHeight="1" x14ac:dyDescent="0.25"/>
    <row r="1484" ht="12.75" customHeight="1" x14ac:dyDescent="0.25"/>
    <row r="1485" ht="12.75" customHeight="1" x14ac:dyDescent="0.25"/>
    <row r="1486" ht="12.75" customHeight="1" x14ac:dyDescent="0.25"/>
    <row r="1487" ht="12.75" customHeight="1" x14ac:dyDescent="0.25"/>
    <row r="1488" ht="12.75" customHeight="1" x14ac:dyDescent="0.25"/>
    <row r="1489" ht="12.75" customHeight="1" x14ac:dyDescent="0.25"/>
    <row r="1490" ht="12.75" customHeight="1" x14ac:dyDescent="0.25"/>
    <row r="1491" ht="12.75" customHeight="1" x14ac:dyDescent="0.25"/>
    <row r="1492" ht="12.75" customHeight="1" x14ac:dyDescent="0.25"/>
    <row r="1493" ht="12.75" customHeight="1" x14ac:dyDescent="0.25"/>
    <row r="1494" ht="12.75" customHeight="1" x14ac:dyDescent="0.25"/>
    <row r="1495" ht="12.75" customHeight="1" x14ac:dyDescent="0.25"/>
    <row r="1496" ht="12.75" customHeight="1" x14ac:dyDescent="0.25"/>
    <row r="1497" ht="12.75" customHeight="1" x14ac:dyDescent="0.25"/>
    <row r="1498" ht="12.75" customHeight="1" x14ac:dyDescent="0.25"/>
    <row r="1499" ht="12.75" customHeight="1" x14ac:dyDescent="0.25"/>
    <row r="1500" ht="12.75" customHeight="1" x14ac:dyDescent="0.25"/>
    <row r="1501" ht="12.75" customHeight="1" x14ac:dyDescent="0.25"/>
    <row r="1502" ht="12.75" customHeight="1" x14ac:dyDescent="0.25"/>
    <row r="1503" ht="12.75" customHeight="1" x14ac:dyDescent="0.25"/>
    <row r="1504" ht="12.75" customHeight="1" x14ac:dyDescent="0.25"/>
    <row r="1505" ht="12.75" customHeight="1" x14ac:dyDescent="0.25"/>
    <row r="1506" ht="12.75" customHeight="1" x14ac:dyDescent="0.25"/>
    <row r="1507" ht="12.75" customHeight="1" x14ac:dyDescent="0.25"/>
    <row r="1508" ht="12.75" customHeight="1" x14ac:dyDescent="0.25"/>
    <row r="1509" ht="12.75" customHeight="1" x14ac:dyDescent="0.25"/>
    <row r="1510" ht="12.75" customHeight="1" x14ac:dyDescent="0.25"/>
    <row r="1511" ht="12.75" customHeight="1" x14ac:dyDescent="0.25"/>
    <row r="1512" ht="12.75" customHeight="1" x14ac:dyDescent="0.25"/>
    <row r="1513" ht="12.75" customHeight="1" x14ac:dyDescent="0.25"/>
    <row r="1514" ht="12.75" customHeight="1" x14ac:dyDescent="0.25"/>
    <row r="1515" ht="12.75" customHeight="1" x14ac:dyDescent="0.25"/>
    <row r="1516" ht="12.75" customHeight="1" x14ac:dyDescent="0.25"/>
    <row r="1517" ht="12.75" customHeight="1" x14ac:dyDescent="0.25"/>
    <row r="1518" ht="12.75" customHeight="1" x14ac:dyDescent="0.25"/>
    <row r="1519" ht="12.75" customHeight="1" x14ac:dyDescent="0.25"/>
    <row r="1520" ht="12.75" customHeight="1" x14ac:dyDescent="0.25"/>
    <row r="1521" ht="12.75" customHeight="1" x14ac:dyDescent="0.25"/>
    <row r="1522" ht="12.75" customHeight="1" x14ac:dyDescent="0.25"/>
    <row r="1523" ht="12.75" customHeight="1" x14ac:dyDescent="0.25"/>
    <row r="1524" ht="12.75" customHeight="1" x14ac:dyDescent="0.25"/>
    <row r="1525" ht="12.75" customHeight="1" x14ac:dyDescent="0.25"/>
    <row r="1526" ht="12.75" customHeight="1" x14ac:dyDescent="0.25"/>
    <row r="1527" ht="12.75" customHeight="1" x14ac:dyDescent="0.25"/>
    <row r="1528" ht="12.75" customHeight="1" x14ac:dyDescent="0.25"/>
    <row r="1529" ht="12.75" customHeight="1" x14ac:dyDescent="0.25"/>
    <row r="1530" ht="12.75" customHeight="1" x14ac:dyDescent="0.25"/>
    <row r="1531" ht="12.75" customHeight="1" x14ac:dyDescent="0.25"/>
    <row r="1532" ht="12.75" customHeight="1" x14ac:dyDescent="0.25"/>
    <row r="1533" ht="12.75" customHeight="1" x14ac:dyDescent="0.25"/>
    <row r="1534" ht="12.75" customHeight="1" x14ac:dyDescent="0.25"/>
    <row r="1535" ht="12.75" customHeight="1" x14ac:dyDescent="0.25"/>
    <row r="1536" ht="12.75" customHeight="1" x14ac:dyDescent="0.25"/>
    <row r="1537" ht="12.75" customHeight="1" x14ac:dyDescent="0.25"/>
    <row r="1538" ht="12.75" customHeight="1" x14ac:dyDescent="0.25"/>
    <row r="1539" ht="12.75" customHeight="1" x14ac:dyDescent="0.25"/>
    <row r="1540" ht="12.75" customHeight="1" x14ac:dyDescent="0.25"/>
    <row r="1541" ht="12.75" customHeight="1" x14ac:dyDescent="0.25"/>
    <row r="1542" ht="12.75" customHeight="1" x14ac:dyDescent="0.25"/>
    <row r="1543" ht="12.75" customHeight="1" x14ac:dyDescent="0.25"/>
    <row r="1544" ht="12.75" customHeight="1" x14ac:dyDescent="0.25"/>
    <row r="1545" ht="12.75" customHeight="1" x14ac:dyDescent="0.25"/>
    <row r="1546" ht="12.75" customHeight="1" x14ac:dyDescent="0.25"/>
    <row r="1547" ht="12.75" customHeight="1" x14ac:dyDescent="0.25"/>
    <row r="1548" ht="12.75" customHeight="1" x14ac:dyDescent="0.25"/>
    <row r="1549" ht="12.75" customHeight="1" x14ac:dyDescent="0.25"/>
    <row r="1550" ht="12.75" customHeight="1" x14ac:dyDescent="0.25"/>
    <row r="1551" ht="12.75" customHeight="1" x14ac:dyDescent="0.25"/>
    <row r="1552" ht="12.75" customHeight="1" x14ac:dyDescent="0.25"/>
    <row r="1553" ht="12.75" customHeight="1" x14ac:dyDescent="0.25"/>
    <row r="1554" ht="12.75" customHeight="1" x14ac:dyDescent="0.25"/>
    <row r="1555" ht="12.75" customHeight="1" x14ac:dyDescent="0.25"/>
    <row r="1556" ht="12.75" customHeight="1" x14ac:dyDescent="0.25"/>
    <row r="1557" ht="12.75" customHeight="1" x14ac:dyDescent="0.25"/>
    <row r="1558" ht="12.75" customHeight="1" x14ac:dyDescent="0.25"/>
    <row r="1559" ht="12.75" customHeight="1" x14ac:dyDescent="0.25"/>
    <row r="1560" ht="12.75" customHeight="1" x14ac:dyDescent="0.25"/>
    <row r="1561" ht="12.75" customHeight="1" x14ac:dyDescent="0.25"/>
    <row r="1562" ht="12.75" customHeight="1" x14ac:dyDescent="0.25"/>
    <row r="1563" ht="12.75" customHeight="1" x14ac:dyDescent="0.25"/>
    <row r="1564" ht="12.75" customHeight="1" x14ac:dyDescent="0.25"/>
    <row r="1565" ht="12.75" customHeight="1" x14ac:dyDescent="0.25"/>
    <row r="1566" ht="12.75" customHeight="1" x14ac:dyDescent="0.25"/>
    <row r="1567" ht="12.75" customHeight="1" x14ac:dyDescent="0.25"/>
    <row r="1568" ht="12.75" customHeight="1" x14ac:dyDescent="0.25"/>
    <row r="1569" ht="12.75" customHeight="1" x14ac:dyDescent="0.25"/>
    <row r="1570" ht="12.75" customHeight="1" x14ac:dyDescent="0.25"/>
    <row r="1571" ht="12.75" customHeight="1" x14ac:dyDescent="0.25"/>
    <row r="1572" ht="12.75" customHeight="1" x14ac:dyDescent="0.25"/>
    <row r="1573" ht="12.75" customHeight="1" x14ac:dyDescent="0.25"/>
    <row r="1574" ht="12.75" customHeight="1" x14ac:dyDescent="0.25"/>
    <row r="1575" ht="12.75" customHeight="1" x14ac:dyDescent="0.25"/>
    <row r="1576" ht="12.75" customHeight="1" x14ac:dyDescent="0.25"/>
    <row r="1577" ht="12.75" customHeight="1" x14ac:dyDescent="0.25"/>
    <row r="1578" ht="12.75" customHeight="1" x14ac:dyDescent="0.25"/>
    <row r="1579" ht="12.75" customHeight="1" x14ac:dyDescent="0.25"/>
    <row r="1580" ht="12.75" customHeight="1" x14ac:dyDescent="0.25"/>
    <row r="1581" ht="12.75" customHeight="1" x14ac:dyDescent="0.25"/>
    <row r="1582" ht="12.75" customHeight="1" x14ac:dyDescent="0.25"/>
    <row r="1583" ht="12.75" customHeight="1" x14ac:dyDescent="0.25"/>
    <row r="1584" ht="12.75" customHeight="1" x14ac:dyDescent="0.25"/>
    <row r="1585" ht="12.75" customHeight="1" x14ac:dyDescent="0.25"/>
    <row r="1586" ht="12.75" customHeight="1" x14ac:dyDescent="0.25"/>
    <row r="1587" ht="12.75" customHeight="1" x14ac:dyDescent="0.25"/>
    <row r="1588" ht="12.75" customHeight="1" x14ac:dyDescent="0.25"/>
    <row r="1589" ht="12.75" customHeight="1" x14ac:dyDescent="0.25"/>
    <row r="1590" ht="12.75" customHeight="1" x14ac:dyDescent="0.25"/>
    <row r="1591" ht="12.75" customHeight="1" x14ac:dyDescent="0.25"/>
    <row r="1592" ht="12.75" customHeight="1" x14ac:dyDescent="0.25"/>
    <row r="1593" ht="12.75" customHeight="1" x14ac:dyDescent="0.25"/>
    <row r="1594" ht="12.75" customHeight="1" x14ac:dyDescent="0.25"/>
    <row r="1595" ht="12.75" customHeight="1" x14ac:dyDescent="0.25"/>
    <row r="1596" ht="12.75" customHeight="1" x14ac:dyDescent="0.25"/>
    <row r="1597" ht="12.75" customHeight="1" x14ac:dyDescent="0.25"/>
    <row r="1598" ht="12.75" customHeight="1" x14ac:dyDescent="0.25"/>
    <row r="1599" ht="12.75" customHeight="1" x14ac:dyDescent="0.25"/>
    <row r="1600" ht="12.75" customHeight="1" x14ac:dyDescent="0.25"/>
    <row r="1601" ht="12.75" customHeight="1" x14ac:dyDescent="0.25"/>
    <row r="1602" ht="12.75" customHeight="1" x14ac:dyDescent="0.25"/>
    <row r="1603" ht="12.75" customHeight="1" x14ac:dyDescent="0.25"/>
    <row r="1604" ht="12.75" customHeight="1" x14ac:dyDescent="0.25"/>
    <row r="1605" ht="12.75" customHeight="1" x14ac:dyDescent="0.25"/>
    <row r="1606" ht="12.75" customHeight="1" x14ac:dyDescent="0.25"/>
    <row r="1607" ht="12.75" customHeight="1" x14ac:dyDescent="0.25"/>
    <row r="1608" ht="12.75" customHeight="1" x14ac:dyDescent="0.25"/>
    <row r="1609" ht="12.75" customHeight="1" x14ac:dyDescent="0.25"/>
    <row r="1610" ht="12.75" customHeight="1" x14ac:dyDescent="0.25"/>
    <row r="1611" ht="12.75" customHeight="1" x14ac:dyDescent="0.25"/>
    <row r="1612" ht="12.75" customHeight="1" x14ac:dyDescent="0.25"/>
    <row r="1613" ht="12.75" customHeight="1" x14ac:dyDescent="0.25"/>
    <row r="1614" ht="12.75" customHeight="1" x14ac:dyDescent="0.25"/>
    <row r="1615" ht="12.75" customHeight="1" x14ac:dyDescent="0.25"/>
    <row r="1616" ht="12.75" customHeight="1" x14ac:dyDescent="0.25"/>
    <row r="1617" ht="12.75" customHeight="1" x14ac:dyDescent="0.25"/>
    <row r="1618" ht="12.75" customHeight="1" x14ac:dyDescent="0.25"/>
    <row r="1619" ht="12.75" customHeight="1" x14ac:dyDescent="0.25"/>
    <row r="1620" ht="12.75" customHeight="1" x14ac:dyDescent="0.25"/>
    <row r="1621" ht="12.75" customHeight="1" x14ac:dyDescent="0.25"/>
    <row r="1622" ht="12.75" customHeight="1" x14ac:dyDescent="0.25"/>
    <row r="1623" ht="12.75" customHeight="1" x14ac:dyDescent="0.25"/>
    <row r="1624" ht="12.75" customHeight="1" x14ac:dyDescent="0.25"/>
    <row r="1625" ht="12.75" customHeight="1" x14ac:dyDescent="0.25"/>
    <row r="1626" ht="12.75" customHeight="1" x14ac:dyDescent="0.25"/>
    <row r="1627" ht="12.75" customHeight="1" x14ac:dyDescent="0.25"/>
    <row r="1628" ht="12.75" customHeight="1" x14ac:dyDescent="0.25"/>
    <row r="1629" ht="12.75" customHeight="1" x14ac:dyDescent="0.25"/>
    <row r="1630" ht="12.75" customHeight="1" x14ac:dyDescent="0.25"/>
    <row r="1631" ht="12.75" customHeight="1" x14ac:dyDescent="0.25"/>
    <row r="1632" ht="12.75" customHeight="1" x14ac:dyDescent="0.25"/>
    <row r="1633" ht="12.75" customHeight="1" x14ac:dyDescent="0.25"/>
    <row r="1634" ht="12.75" customHeight="1" x14ac:dyDescent="0.25"/>
    <row r="1635" ht="12.75" customHeight="1" x14ac:dyDescent="0.25"/>
    <row r="1636" ht="12.75" customHeight="1" x14ac:dyDescent="0.25"/>
    <row r="1637" ht="12.75" customHeight="1" x14ac:dyDescent="0.25"/>
    <row r="1638" ht="12.75" customHeight="1" x14ac:dyDescent="0.25"/>
    <row r="1639" ht="12.75" customHeight="1" x14ac:dyDescent="0.25"/>
    <row r="1640" ht="12.75" customHeight="1" x14ac:dyDescent="0.25"/>
    <row r="1641" ht="12.75" customHeight="1" x14ac:dyDescent="0.25"/>
    <row r="1642" ht="12.75" customHeight="1" x14ac:dyDescent="0.25"/>
    <row r="1643" ht="12.75" customHeight="1" x14ac:dyDescent="0.25"/>
    <row r="1644" ht="12.75" customHeight="1" x14ac:dyDescent="0.25"/>
    <row r="1645" ht="12.75" customHeight="1" x14ac:dyDescent="0.25"/>
    <row r="1646" ht="12.75" customHeight="1" x14ac:dyDescent="0.25"/>
    <row r="1647" ht="12.75" customHeight="1" x14ac:dyDescent="0.25"/>
    <row r="1648" ht="12.75" customHeight="1" x14ac:dyDescent="0.25"/>
    <row r="1649" ht="12.75" customHeight="1" x14ac:dyDescent="0.25"/>
    <row r="1650" ht="12.75" customHeight="1" x14ac:dyDescent="0.25"/>
    <row r="1651" ht="12.75" customHeight="1" x14ac:dyDescent="0.25"/>
    <row r="1652" ht="12.75" customHeight="1" x14ac:dyDescent="0.25"/>
    <row r="1653" ht="12.75" customHeight="1" x14ac:dyDescent="0.25"/>
    <row r="1654" ht="12.75" customHeight="1" x14ac:dyDescent="0.25"/>
    <row r="1655" ht="12.75" customHeight="1" x14ac:dyDescent="0.25"/>
    <row r="1656" ht="12.75" customHeight="1" x14ac:dyDescent="0.25"/>
    <row r="1657" ht="12.75" customHeight="1" x14ac:dyDescent="0.25"/>
    <row r="1658" ht="12.75" customHeight="1" x14ac:dyDescent="0.25"/>
    <row r="1659" ht="12.75" customHeight="1" x14ac:dyDescent="0.25"/>
    <row r="1660" ht="12.75" customHeight="1" x14ac:dyDescent="0.25"/>
    <row r="1661" ht="12.75" customHeight="1" x14ac:dyDescent="0.25"/>
    <row r="1662" ht="12.75" customHeight="1" x14ac:dyDescent="0.25"/>
    <row r="1663" ht="12.75" customHeight="1" x14ac:dyDescent="0.25"/>
    <row r="1664" ht="12.75" customHeight="1" x14ac:dyDescent="0.25"/>
    <row r="1665" ht="12.75" customHeight="1" x14ac:dyDescent="0.25"/>
    <row r="1666" ht="12.75" customHeight="1" x14ac:dyDescent="0.25"/>
    <row r="1667" ht="12.75" customHeight="1" x14ac:dyDescent="0.25"/>
    <row r="1668" ht="12.75" customHeight="1" x14ac:dyDescent="0.25"/>
    <row r="1669" ht="12.75" customHeight="1" x14ac:dyDescent="0.25"/>
    <row r="1670" ht="12.75" customHeight="1" x14ac:dyDescent="0.25"/>
    <row r="1671" ht="12.75" customHeight="1" x14ac:dyDescent="0.25"/>
    <row r="1672" ht="12.75" customHeight="1" x14ac:dyDescent="0.25"/>
    <row r="1673" ht="12.75" customHeight="1" x14ac:dyDescent="0.25"/>
    <row r="1674" ht="12.75" customHeight="1" x14ac:dyDescent="0.25"/>
    <row r="1675" ht="12.75" customHeight="1" x14ac:dyDescent="0.25"/>
    <row r="1676" ht="12.75" customHeight="1" x14ac:dyDescent="0.25"/>
    <row r="1677" ht="12.75" customHeight="1" x14ac:dyDescent="0.25"/>
    <row r="1678" ht="12.75" customHeight="1" x14ac:dyDescent="0.25"/>
    <row r="1679" ht="12.75" customHeight="1" x14ac:dyDescent="0.25"/>
    <row r="1680" ht="12.75" customHeight="1" x14ac:dyDescent="0.25"/>
    <row r="1681" ht="12.75" customHeight="1" x14ac:dyDescent="0.25"/>
    <row r="1682" ht="12.75" customHeight="1" x14ac:dyDescent="0.25"/>
    <row r="1683" ht="12.75" customHeight="1" x14ac:dyDescent="0.25"/>
    <row r="1684" ht="12.75" customHeight="1" x14ac:dyDescent="0.25"/>
    <row r="1685" ht="12.75" customHeight="1" x14ac:dyDescent="0.25"/>
    <row r="1686" ht="12.75" customHeight="1" x14ac:dyDescent="0.25"/>
    <row r="1687" ht="12.75" customHeight="1" x14ac:dyDescent="0.25"/>
    <row r="1688" ht="12.75" customHeight="1" x14ac:dyDescent="0.25"/>
    <row r="1689" ht="12.75" customHeight="1" x14ac:dyDescent="0.25"/>
    <row r="1690" ht="12.75" customHeight="1" x14ac:dyDescent="0.25"/>
    <row r="1691" ht="12.75" customHeight="1" x14ac:dyDescent="0.25"/>
    <row r="1692" ht="12.75" customHeight="1" x14ac:dyDescent="0.25"/>
    <row r="1693" ht="12.75" customHeight="1" x14ac:dyDescent="0.25"/>
    <row r="1694" ht="12.75" customHeight="1" x14ac:dyDescent="0.25"/>
    <row r="1695" ht="12.75" customHeight="1" x14ac:dyDescent="0.25"/>
    <row r="1696" ht="12.75" customHeight="1" x14ac:dyDescent="0.25"/>
    <row r="1697" ht="12.75" customHeight="1" x14ac:dyDescent="0.25"/>
    <row r="1698" ht="12.75" customHeight="1" x14ac:dyDescent="0.25"/>
    <row r="1699" ht="12.75" customHeight="1" x14ac:dyDescent="0.25"/>
    <row r="1700" ht="12.75" customHeight="1" x14ac:dyDescent="0.25"/>
    <row r="1701" ht="12.75" customHeight="1" x14ac:dyDescent="0.25"/>
    <row r="1702" ht="12.75" customHeight="1" x14ac:dyDescent="0.25"/>
    <row r="1703" ht="12.75" customHeight="1" x14ac:dyDescent="0.25"/>
    <row r="1704" ht="12.75" customHeight="1" x14ac:dyDescent="0.25"/>
    <row r="1705" ht="12.75" customHeight="1" x14ac:dyDescent="0.25"/>
    <row r="1706" ht="12.75" customHeight="1" x14ac:dyDescent="0.25"/>
    <row r="1707" ht="12.75" customHeight="1" x14ac:dyDescent="0.25"/>
    <row r="1708" ht="12.75" customHeight="1" x14ac:dyDescent="0.25"/>
    <row r="1709" ht="12.75" customHeight="1" x14ac:dyDescent="0.25"/>
    <row r="1710" ht="12.75" customHeight="1" x14ac:dyDescent="0.25"/>
    <row r="1711" ht="12.75" customHeight="1" x14ac:dyDescent="0.25"/>
    <row r="1712" ht="12.75" customHeight="1" x14ac:dyDescent="0.25"/>
    <row r="1713" ht="12.75" customHeight="1" x14ac:dyDescent="0.25"/>
    <row r="1714" ht="12.75" customHeight="1" x14ac:dyDescent="0.25"/>
    <row r="1715" ht="12.75" customHeight="1" x14ac:dyDescent="0.25"/>
    <row r="1716" ht="12.75" customHeight="1" x14ac:dyDescent="0.25"/>
    <row r="1717" ht="12.75" customHeight="1" x14ac:dyDescent="0.25"/>
    <row r="1718" ht="12.75" customHeight="1" x14ac:dyDescent="0.25"/>
    <row r="1719" ht="12.75" customHeight="1" x14ac:dyDescent="0.25"/>
    <row r="1720" ht="12.75" customHeight="1" x14ac:dyDescent="0.25"/>
    <row r="1721" ht="12.75" customHeight="1" x14ac:dyDescent="0.25"/>
    <row r="1722" ht="12.75" customHeight="1" x14ac:dyDescent="0.25"/>
    <row r="1723" ht="12.75" customHeight="1" x14ac:dyDescent="0.25"/>
    <row r="1724" ht="12.75" customHeight="1" x14ac:dyDescent="0.25"/>
    <row r="1725" ht="12.75" customHeight="1" x14ac:dyDescent="0.25"/>
    <row r="1726" ht="12.75" customHeight="1" x14ac:dyDescent="0.25"/>
    <row r="1727" ht="12.75" customHeight="1" x14ac:dyDescent="0.25"/>
    <row r="1728" ht="12.75" customHeight="1" x14ac:dyDescent="0.25"/>
    <row r="1729" ht="12.75" customHeight="1" x14ac:dyDescent="0.25"/>
    <row r="1730" ht="12.75" customHeight="1" x14ac:dyDescent="0.25"/>
    <row r="1731" ht="12.75" customHeight="1" x14ac:dyDescent="0.25"/>
    <row r="1732" ht="12.75" customHeight="1" x14ac:dyDescent="0.25"/>
    <row r="1733" ht="12.75" customHeight="1" x14ac:dyDescent="0.25"/>
    <row r="1734" ht="12.75" customHeight="1" x14ac:dyDescent="0.25"/>
    <row r="1735" ht="12.75" customHeight="1" x14ac:dyDescent="0.25"/>
    <row r="1736" ht="12.75" customHeight="1" x14ac:dyDescent="0.25"/>
    <row r="1737" ht="12.75" customHeight="1" x14ac:dyDescent="0.25"/>
    <row r="1738" ht="12.75" customHeight="1" x14ac:dyDescent="0.25"/>
    <row r="1739" ht="12.75" customHeight="1" x14ac:dyDescent="0.25"/>
    <row r="1740" ht="12.75" customHeight="1" x14ac:dyDescent="0.25"/>
    <row r="1741" ht="12.75" customHeight="1" x14ac:dyDescent="0.25"/>
    <row r="1742" ht="12.75" customHeight="1" x14ac:dyDescent="0.25"/>
    <row r="1743" ht="12.75" customHeight="1" x14ac:dyDescent="0.25"/>
    <row r="1744" ht="12.75" customHeight="1" x14ac:dyDescent="0.25"/>
    <row r="1745" ht="12.75" customHeight="1" x14ac:dyDescent="0.25"/>
    <row r="1746" ht="12.75" customHeight="1" x14ac:dyDescent="0.25"/>
    <row r="1747" ht="12.75" customHeight="1" x14ac:dyDescent="0.25"/>
    <row r="1748" ht="12.75" customHeight="1" x14ac:dyDescent="0.25"/>
    <row r="1749" ht="12.75" customHeight="1" x14ac:dyDescent="0.25"/>
    <row r="1750" ht="12.75" customHeight="1" x14ac:dyDescent="0.25"/>
    <row r="1751" ht="12.75" customHeight="1" x14ac:dyDescent="0.25"/>
    <row r="1752" ht="12.75" customHeight="1" x14ac:dyDescent="0.25"/>
    <row r="1753" ht="12.75" customHeight="1" x14ac:dyDescent="0.25"/>
    <row r="1754" ht="12.75" customHeight="1" x14ac:dyDescent="0.25"/>
    <row r="1755" ht="12.75" customHeight="1" x14ac:dyDescent="0.25"/>
    <row r="1756" ht="12.75" customHeight="1" x14ac:dyDescent="0.25"/>
    <row r="1757" ht="12.75" customHeight="1" x14ac:dyDescent="0.25"/>
    <row r="1758" ht="12.75" customHeight="1" x14ac:dyDescent="0.25"/>
    <row r="1759" ht="12.75" customHeight="1" x14ac:dyDescent="0.25"/>
    <row r="1760" ht="12.75" customHeight="1" x14ac:dyDescent="0.25"/>
    <row r="1761" ht="12.75" customHeight="1" x14ac:dyDescent="0.25"/>
    <row r="1762" ht="12.75" customHeight="1" x14ac:dyDescent="0.25"/>
    <row r="1763" ht="12.75" customHeight="1" x14ac:dyDescent="0.25"/>
    <row r="1764" ht="12.75" customHeight="1" x14ac:dyDescent="0.25"/>
    <row r="1765" ht="12.75" customHeight="1" x14ac:dyDescent="0.25"/>
    <row r="1766" ht="12.75" customHeight="1" x14ac:dyDescent="0.25"/>
    <row r="1767" ht="12.75" customHeight="1" x14ac:dyDescent="0.25"/>
    <row r="1768" ht="12.75" customHeight="1" x14ac:dyDescent="0.25"/>
    <row r="1769" ht="12.75" customHeight="1" x14ac:dyDescent="0.25"/>
    <row r="1770" ht="12.75" customHeight="1" x14ac:dyDescent="0.25"/>
    <row r="1771" ht="12.75" customHeight="1" x14ac:dyDescent="0.25"/>
    <row r="1772" ht="12.75" customHeight="1" x14ac:dyDescent="0.25"/>
    <row r="1773" ht="12.75" customHeight="1" x14ac:dyDescent="0.25"/>
    <row r="1774" ht="12.75" customHeight="1" x14ac:dyDescent="0.25"/>
    <row r="1775" ht="12.75" customHeight="1" x14ac:dyDescent="0.25"/>
    <row r="1776" ht="12.75" customHeight="1" x14ac:dyDescent="0.25"/>
    <row r="1777" ht="12.75" customHeight="1" x14ac:dyDescent="0.25"/>
    <row r="1778" ht="12.75" customHeight="1" x14ac:dyDescent="0.25"/>
    <row r="1779" ht="12.75" customHeight="1" x14ac:dyDescent="0.25"/>
    <row r="1780" ht="12.75" customHeight="1" x14ac:dyDescent="0.25"/>
    <row r="1781" ht="12.75" customHeight="1" x14ac:dyDescent="0.25"/>
    <row r="1782" ht="12.75" customHeight="1" x14ac:dyDescent="0.25"/>
    <row r="1783" ht="12.75" customHeight="1" x14ac:dyDescent="0.25"/>
    <row r="1784" ht="12.75" customHeight="1" x14ac:dyDescent="0.25"/>
    <row r="1785" ht="12.75" customHeight="1" x14ac:dyDescent="0.25"/>
    <row r="1786" ht="12.75" customHeight="1" x14ac:dyDescent="0.25"/>
    <row r="1787" ht="12.75" customHeight="1" x14ac:dyDescent="0.25"/>
    <row r="1788" ht="12.75" customHeight="1" x14ac:dyDescent="0.25"/>
    <row r="1789" ht="12.75" customHeight="1" x14ac:dyDescent="0.25"/>
    <row r="1790" ht="12.75" customHeight="1" x14ac:dyDescent="0.25"/>
    <row r="1791" ht="12.75" customHeight="1" x14ac:dyDescent="0.25"/>
    <row r="1792" ht="12.75" customHeight="1" x14ac:dyDescent="0.25"/>
    <row r="1793" ht="12.75" customHeight="1" x14ac:dyDescent="0.25"/>
    <row r="1794" ht="12.75" customHeight="1" x14ac:dyDescent="0.25"/>
    <row r="1795" ht="12.75" customHeight="1" x14ac:dyDescent="0.25"/>
    <row r="1796" ht="12.75" customHeight="1" x14ac:dyDescent="0.25"/>
    <row r="1797" ht="12.75" customHeight="1" x14ac:dyDescent="0.25"/>
    <row r="1798" ht="12.75" customHeight="1" x14ac:dyDescent="0.25"/>
    <row r="1799" ht="12.75" customHeight="1" x14ac:dyDescent="0.25"/>
    <row r="1800" ht="12.75" customHeight="1" x14ac:dyDescent="0.25"/>
    <row r="1801" ht="12.75" customHeight="1" x14ac:dyDescent="0.25"/>
    <row r="1802" ht="12.75" customHeight="1" x14ac:dyDescent="0.25"/>
    <row r="1803" ht="12.75" customHeight="1" x14ac:dyDescent="0.25"/>
    <row r="1804" ht="12.75" customHeight="1" x14ac:dyDescent="0.25"/>
    <row r="1805" ht="12.75" customHeight="1" x14ac:dyDescent="0.25"/>
    <row r="1806" ht="12.75" customHeight="1" x14ac:dyDescent="0.25"/>
    <row r="1807" ht="12.75" customHeight="1" x14ac:dyDescent="0.25"/>
    <row r="1808" ht="12.75" customHeight="1" x14ac:dyDescent="0.25"/>
    <row r="1809" ht="12.75" customHeight="1" x14ac:dyDescent="0.25"/>
    <row r="1810" ht="12.75" customHeight="1" x14ac:dyDescent="0.25"/>
    <row r="1811" ht="12.75" customHeight="1" x14ac:dyDescent="0.25"/>
    <row r="1812" ht="12.75" customHeight="1" x14ac:dyDescent="0.25"/>
    <row r="1813" ht="12.75" customHeight="1" x14ac:dyDescent="0.25"/>
    <row r="1814" ht="12.75" customHeight="1" x14ac:dyDescent="0.25"/>
    <row r="1815" ht="12.75" customHeight="1" x14ac:dyDescent="0.25"/>
    <row r="1816" ht="12.75" customHeight="1" x14ac:dyDescent="0.25"/>
    <row r="1817" ht="12.75" customHeight="1" x14ac:dyDescent="0.25"/>
    <row r="1818" ht="12.75" customHeight="1" x14ac:dyDescent="0.25"/>
    <row r="1819" ht="12.75" customHeight="1" x14ac:dyDescent="0.25"/>
    <row r="1820" ht="12.75" customHeight="1" x14ac:dyDescent="0.25"/>
    <row r="1821" ht="12.75" customHeight="1" x14ac:dyDescent="0.25"/>
    <row r="1822" ht="12.75" customHeight="1" x14ac:dyDescent="0.25"/>
    <row r="1823" ht="12.75" customHeight="1" x14ac:dyDescent="0.25"/>
    <row r="1824" ht="12.75" customHeight="1" x14ac:dyDescent="0.25"/>
    <row r="1825" ht="12.75" customHeight="1" x14ac:dyDescent="0.25"/>
    <row r="1826" ht="12.75" customHeight="1" x14ac:dyDescent="0.25"/>
    <row r="1827" ht="12.75" customHeight="1" x14ac:dyDescent="0.25"/>
    <row r="1828" ht="12.75" customHeight="1" x14ac:dyDescent="0.25"/>
    <row r="1829" ht="12.75" customHeight="1" x14ac:dyDescent="0.25"/>
    <row r="1830" ht="12.75" customHeight="1" x14ac:dyDescent="0.25"/>
    <row r="1831" ht="12.75" customHeight="1" x14ac:dyDescent="0.25"/>
    <row r="1832" ht="12.75" customHeight="1" x14ac:dyDescent="0.25"/>
    <row r="1833" ht="12.75" customHeight="1" x14ac:dyDescent="0.25"/>
    <row r="1834" ht="12.75" customHeight="1" x14ac:dyDescent="0.25"/>
    <row r="1835" ht="12.75" customHeight="1" x14ac:dyDescent="0.25"/>
    <row r="1836" ht="12.75" customHeight="1" x14ac:dyDescent="0.25"/>
    <row r="1837" ht="12.75" customHeight="1" x14ac:dyDescent="0.25"/>
    <row r="1838" ht="12.75" customHeight="1" x14ac:dyDescent="0.25"/>
    <row r="1839" ht="12.75" customHeight="1" x14ac:dyDescent="0.25"/>
    <row r="1840" ht="12.75" customHeight="1" x14ac:dyDescent="0.25"/>
    <row r="1841" ht="12.75" customHeight="1" x14ac:dyDescent="0.25"/>
    <row r="1842" ht="12.75" customHeight="1" x14ac:dyDescent="0.25"/>
    <row r="1843" ht="12.75" customHeight="1" x14ac:dyDescent="0.25"/>
    <row r="1844" ht="12.75" customHeight="1" x14ac:dyDescent="0.25"/>
    <row r="1845" ht="12.75" customHeight="1" x14ac:dyDescent="0.25"/>
    <row r="1846" ht="12.75" customHeight="1" x14ac:dyDescent="0.25"/>
    <row r="1847" ht="12.75" customHeight="1" x14ac:dyDescent="0.25"/>
    <row r="1848" ht="12.75" customHeight="1" x14ac:dyDescent="0.25"/>
    <row r="1849" ht="12.75" customHeight="1" x14ac:dyDescent="0.25"/>
    <row r="1850" ht="12.75" customHeight="1" x14ac:dyDescent="0.25"/>
    <row r="1851" ht="12.75" customHeight="1" x14ac:dyDescent="0.25"/>
    <row r="1852" ht="12.75" customHeight="1" x14ac:dyDescent="0.25"/>
    <row r="1853" ht="12.75" customHeight="1" x14ac:dyDescent="0.25"/>
    <row r="1854" ht="12.75" customHeight="1" x14ac:dyDescent="0.25"/>
    <row r="1855" ht="12.75" customHeight="1" x14ac:dyDescent="0.25"/>
    <row r="1856" ht="12.75" customHeight="1" x14ac:dyDescent="0.25"/>
    <row r="1857" ht="12.75" customHeight="1" x14ac:dyDescent="0.25"/>
    <row r="1858" ht="12.75" customHeight="1" x14ac:dyDescent="0.25"/>
    <row r="1859" ht="12.75" customHeight="1" x14ac:dyDescent="0.25"/>
    <row r="1860" ht="12.75" customHeight="1" x14ac:dyDescent="0.25"/>
    <row r="1861" ht="12.75" customHeight="1" x14ac:dyDescent="0.25"/>
    <row r="1862" ht="12.75" customHeight="1" x14ac:dyDescent="0.25"/>
    <row r="1863" ht="12.75" customHeight="1" x14ac:dyDescent="0.25"/>
    <row r="1864" ht="12.75" customHeight="1" x14ac:dyDescent="0.25"/>
    <row r="1865" ht="12.75" customHeight="1" x14ac:dyDescent="0.25"/>
    <row r="1866" ht="12.75" customHeight="1" x14ac:dyDescent="0.25"/>
    <row r="1867" ht="12.75" customHeight="1" x14ac:dyDescent="0.25"/>
    <row r="1868" ht="12.75" customHeight="1" x14ac:dyDescent="0.25"/>
    <row r="1869" ht="12.75" customHeight="1" x14ac:dyDescent="0.25"/>
    <row r="1870" ht="12.75" customHeight="1" x14ac:dyDescent="0.25"/>
    <row r="1871" ht="12.75" customHeight="1" x14ac:dyDescent="0.25"/>
    <row r="1872" ht="12.75" customHeight="1" x14ac:dyDescent="0.25"/>
    <row r="1873" ht="12.75" customHeight="1" x14ac:dyDescent="0.25"/>
    <row r="1874" ht="12.75" customHeight="1" x14ac:dyDescent="0.25"/>
    <row r="1875" ht="12.75" customHeight="1" x14ac:dyDescent="0.25"/>
    <row r="1876" ht="12.75" customHeight="1" x14ac:dyDescent="0.25"/>
    <row r="1877" ht="12.75" customHeight="1" x14ac:dyDescent="0.25"/>
    <row r="1878" ht="12.75" customHeight="1" x14ac:dyDescent="0.25"/>
    <row r="1879" ht="12.75" customHeight="1" x14ac:dyDescent="0.25"/>
    <row r="1880" ht="12.75" customHeight="1" x14ac:dyDescent="0.25"/>
    <row r="1881" ht="12.75" customHeight="1" x14ac:dyDescent="0.25"/>
    <row r="1882" ht="12.75" customHeight="1" x14ac:dyDescent="0.25"/>
    <row r="1883" ht="12.75" customHeight="1" x14ac:dyDescent="0.25"/>
    <row r="1884" ht="12.75" customHeight="1" x14ac:dyDescent="0.25"/>
    <row r="1885" ht="12.75" customHeight="1" x14ac:dyDescent="0.25"/>
    <row r="1886" ht="12.75" customHeight="1" x14ac:dyDescent="0.25"/>
    <row r="1887" ht="12.75" customHeight="1" x14ac:dyDescent="0.25"/>
    <row r="1888" ht="12.75" customHeight="1" x14ac:dyDescent="0.25"/>
    <row r="1889" ht="12.75" customHeight="1" x14ac:dyDescent="0.25"/>
    <row r="1890" ht="12.75" customHeight="1" x14ac:dyDescent="0.25"/>
    <row r="1891" ht="12.75" customHeight="1" x14ac:dyDescent="0.25"/>
    <row r="1892" ht="12.75" customHeight="1" x14ac:dyDescent="0.25"/>
    <row r="1893" ht="12.75" customHeight="1" x14ac:dyDescent="0.25"/>
    <row r="1894" ht="12.75" customHeight="1" x14ac:dyDescent="0.25"/>
    <row r="1895" ht="12.75" customHeight="1" x14ac:dyDescent="0.25"/>
    <row r="1896" ht="12.75" customHeight="1" x14ac:dyDescent="0.25"/>
    <row r="1897" ht="12.75" customHeight="1" x14ac:dyDescent="0.25"/>
    <row r="1898" ht="12.75" customHeight="1" x14ac:dyDescent="0.25"/>
    <row r="1899" ht="12.75" customHeight="1" x14ac:dyDescent="0.25"/>
    <row r="1900" ht="12.75" customHeight="1" x14ac:dyDescent="0.25"/>
    <row r="1901" ht="12.75" customHeight="1" x14ac:dyDescent="0.25"/>
    <row r="1902" ht="12.75" customHeight="1" x14ac:dyDescent="0.25"/>
    <row r="1903" ht="12.75" customHeight="1" x14ac:dyDescent="0.25"/>
    <row r="1904" ht="12.75" customHeight="1" x14ac:dyDescent="0.25"/>
    <row r="1905" ht="12.75" customHeight="1" x14ac:dyDescent="0.25"/>
    <row r="1906" ht="12.75" customHeight="1" x14ac:dyDescent="0.25"/>
    <row r="1907" ht="12.75" customHeight="1" x14ac:dyDescent="0.25"/>
    <row r="1908" ht="12.75" customHeight="1" x14ac:dyDescent="0.25"/>
    <row r="1909" ht="12.75" customHeight="1" x14ac:dyDescent="0.25"/>
    <row r="1910" ht="12.75" customHeight="1" x14ac:dyDescent="0.25"/>
    <row r="1911" ht="12.75" customHeight="1" x14ac:dyDescent="0.25"/>
    <row r="1912" ht="12.75" customHeight="1" x14ac:dyDescent="0.25"/>
    <row r="1913" ht="12.75" customHeight="1" x14ac:dyDescent="0.25"/>
    <row r="1914" ht="12.75" customHeight="1" x14ac:dyDescent="0.25"/>
    <row r="1915" ht="12.75" customHeight="1" x14ac:dyDescent="0.25"/>
    <row r="1916" ht="12.75" customHeight="1" x14ac:dyDescent="0.25"/>
    <row r="1917" ht="12.75" customHeight="1" x14ac:dyDescent="0.25"/>
    <row r="1918" ht="12.75" customHeight="1" x14ac:dyDescent="0.25"/>
    <row r="1919" ht="12.75" customHeight="1" x14ac:dyDescent="0.25"/>
    <row r="1920" ht="12.75" customHeight="1" x14ac:dyDescent="0.25"/>
    <row r="1921" ht="12.75" customHeight="1" x14ac:dyDescent="0.25"/>
    <row r="1922" ht="12.75" customHeight="1" x14ac:dyDescent="0.25"/>
    <row r="1923" ht="12.75" customHeight="1" x14ac:dyDescent="0.25"/>
    <row r="1924" ht="12.75" customHeight="1" x14ac:dyDescent="0.25"/>
    <row r="1925" ht="12.75" customHeight="1" x14ac:dyDescent="0.25"/>
    <row r="1926" ht="12.75" customHeight="1" x14ac:dyDescent="0.25"/>
    <row r="1927" ht="12.75" customHeight="1" x14ac:dyDescent="0.25"/>
    <row r="1928" ht="12.75" customHeight="1" x14ac:dyDescent="0.25"/>
    <row r="1929" ht="12.75" customHeight="1" x14ac:dyDescent="0.25"/>
    <row r="1930" ht="12.75" customHeight="1" x14ac:dyDescent="0.25"/>
    <row r="1931" ht="12.75" customHeight="1" x14ac:dyDescent="0.25"/>
    <row r="1932" ht="12.75" customHeight="1" x14ac:dyDescent="0.25"/>
    <row r="1933" ht="12.75" customHeight="1" x14ac:dyDescent="0.25"/>
    <row r="1934" ht="12.75" customHeight="1" x14ac:dyDescent="0.25"/>
    <row r="1935" ht="12.75" customHeight="1" x14ac:dyDescent="0.25"/>
    <row r="1936" ht="12.75" customHeight="1" x14ac:dyDescent="0.25"/>
    <row r="1937" ht="12.75" customHeight="1" x14ac:dyDescent="0.25"/>
    <row r="1938" ht="12.75" customHeight="1" x14ac:dyDescent="0.25"/>
    <row r="1939" ht="12.75" customHeight="1" x14ac:dyDescent="0.25"/>
    <row r="1940" ht="12.75" customHeight="1" x14ac:dyDescent="0.25"/>
    <row r="1941" ht="12.75" customHeight="1" x14ac:dyDescent="0.25"/>
    <row r="1942" ht="12.75" customHeight="1" x14ac:dyDescent="0.25"/>
    <row r="1943" ht="12.75" customHeight="1" x14ac:dyDescent="0.25"/>
    <row r="1944" ht="12.75" customHeight="1" x14ac:dyDescent="0.25"/>
    <row r="1945" ht="12.75" customHeight="1" x14ac:dyDescent="0.25"/>
    <row r="1946" ht="12.75" customHeight="1" x14ac:dyDescent="0.25"/>
    <row r="1947" ht="12.75" customHeight="1" x14ac:dyDescent="0.25"/>
    <row r="1948" ht="12.75" customHeight="1" x14ac:dyDescent="0.25"/>
    <row r="1949" ht="12.75" customHeight="1" x14ac:dyDescent="0.25"/>
    <row r="1950" ht="12.75" customHeight="1" x14ac:dyDescent="0.25"/>
    <row r="1951" ht="12.75" customHeight="1" x14ac:dyDescent="0.25"/>
    <row r="1952" ht="12.75" customHeight="1" x14ac:dyDescent="0.25"/>
    <row r="1953" ht="12.75" customHeight="1" x14ac:dyDescent="0.25"/>
    <row r="1954" ht="12.75" customHeight="1" x14ac:dyDescent="0.25"/>
    <row r="1955" ht="12.75" customHeight="1" x14ac:dyDescent="0.25"/>
    <row r="1956" ht="12.75" customHeight="1" x14ac:dyDescent="0.25"/>
    <row r="1957" ht="12.75" customHeight="1" x14ac:dyDescent="0.25"/>
    <row r="1958" ht="12.75" customHeight="1" x14ac:dyDescent="0.25"/>
    <row r="1959" ht="12.75" customHeight="1" x14ac:dyDescent="0.25"/>
    <row r="1960" ht="12.75" customHeight="1" x14ac:dyDescent="0.25"/>
    <row r="1961" ht="12.75" customHeight="1" x14ac:dyDescent="0.25"/>
    <row r="1962" ht="12.75" customHeight="1" x14ac:dyDescent="0.25"/>
    <row r="1963" ht="12.75" customHeight="1" x14ac:dyDescent="0.25"/>
    <row r="1964" ht="12.75" customHeight="1" x14ac:dyDescent="0.25"/>
    <row r="1965" ht="12.75" customHeight="1" x14ac:dyDescent="0.25"/>
    <row r="1966" ht="12.75" customHeight="1" x14ac:dyDescent="0.25"/>
    <row r="1967" ht="12.75" customHeight="1" x14ac:dyDescent="0.25"/>
    <row r="1968" ht="12.75" customHeight="1" x14ac:dyDescent="0.25"/>
    <row r="1969" ht="12.75" customHeight="1" x14ac:dyDescent="0.25"/>
    <row r="1970" ht="12.75" customHeight="1" x14ac:dyDescent="0.25"/>
    <row r="1971" ht="12.75" customHeight="1" x14ac:dyDescent="0.25"/>
    <row r="1972" ht="12.75" customHeight="1" x14ac:dyDescent="0.25"/>
    <row r="1973" ht="12.75" customHeight="1" x14ac:dyDescent="0.25"/>
    <row r="1974" ht="12.75" customHeight="1" x14ac:dyDescent="0.25"/>
    <row r="1975" ht="12.75" customHeight="1" x14ac:dyDescent="0.25"/>
    <row r="1976" ht="12.75" customHeight="1" x14ac:dyDescent="0.25"/>
    <row r="1977" ht="12.75" customHeight="1" x14ac:dyDescent="0.25"/>
    <row r="1978" ht="12.75" customHeight="1" x14ac:dyDescent="0.25"/>
    <row r="1979" ht="12.75" customHeight="1" x14ac:dyDescent="0.25"/>
    <row r="1980" ht="12.75" customHeight="1" x14ac:dyDescent="0.25"/>
    <row r="1981" ht="12.75" customHeight="1" x14ac:dyDescent="0.25"/>
    <row r="1982" ht="12.75" customHeight="1" x14ac:dyDescent="0.25"/>
    <row r="1983" ht="12.75" customHeight="1" x14ac:dyDescent="0.25"/>
    <row r="1984" ht="12.75" customHeight="1" x14ac:dyDescent="0.25"/>
    <row r="1985" ht="12.75" customHeight="1" x14ac:dyDescent="0.25"/>
    <row r="1986" ht="12.75" customHeight="1" x14ac:dyDescent="0.25"/>
    <row r="1987" ht="12.75" customHeight="1" x14ac:dyDescent="0.25"/>
    <row r="1988" ht="12.75" customHeight="1" x14ac:dyDescent="0.25"/>
    <row r="1989" ht="12.75" customHeight="1" x14ac:dyDescent="0.25"/>
    <row r="1990" ht="12.75" customHeight="1" x14ac:dyDescent="0.25"/>
    <row r="1991" ht="12.75" customHeight="1" x14ac:dyDescent="0.25"/>
    <row r="1992" ht="12.75" customHeight="1" x14ac:dyDescent="0.25"/>
    <row r="1993" ht="12.75" customHeight="1" x14ac:dyDescent="0.25"/>
    <row r="1994" ht="12.75" customHeight="1" x14ac:dyDescent="0.25"/>
    <row r="1995" ht="12.75" customHeight="1" x14ac:dyDescent="0.25"/>
    <row r="1996" ht="12.75" customHeight="1" x14ac:dyDescent="0.25"/>
    <row r="1997" ht="12.75" customHeight="1" x14ac:dyDescent="0.25"/>
    <row r="1998" ht="12.75" customHeight="1" x14ac:dyDescent="0.25"/>
    <row r="1999" ht="12.75" customHeight="1" x14ac:dyDescent="0.25"/>
    <row r="2000" ht="12.75" customHeight="1" x14ac:dyDescent="0.25"/>
    <row r="2001" ht="12.75" customHeight="1" x14ac:dyDescent="0.25"/>
    <row r="2002" ht="12.75" customHeight="1" x14ac:dyDescent="0.25"/>
    <row r="2003" ht="12.75" customHeight="1" x14ac:dyDescent="0.25"/>
    <row r="2004" ht="12.75" customHeight="1" x14ac:dyDescent="0.25"/>
    <row r="2005" ht="12.75" customHeight="1" x14ac:dyDescent="0.25"/>
    <row r="2006" ht="12.75" customHeight="1" x14ac:dyDescent="0.25"/>
    <row r="2007" ht="12.75" customHeight="1" x14ac:dyDescent="0.25"/>
    <row r="2008" ht="12.75" customHeight="1" x14ac:dyDescent="0.25"/>
    <row r="2009" ht="12.75" customHeight="1" x14ac:dyDescent="0.25"/>
    <row r="2010" ht="12.75" customHeight="1" x14ac:dyDescent="0.25"/>
    <row r="2011" ht="12.75" customHeight="1" x14ac:dyDescent="0.25"/>
    <row r="2012" ht="12.75" customHeight="1" x14ac:dyDescent="0.25"/>
    <row r="2013" ht="12.75" customHeight="1" x14ac:dyDescent="0.25"/>
    <row r="2014" ht="12.75" customHeight="1" x14ac:dyDescent="0.25"/>
    <row r="2015" ht="12.75" customHeight="1" x14ac:dyDescent="0.25"/>
    <row r="2016" ht="12.75" customHeight="1" x14ac:dyDescent="0.25"/>
    <row r="2017" ht="12.75" customHeight="1" x14ac:dyDescent="0.25"/>
    <row r="2018" ht="12.75" customHeight="1" x14ac:dyDescent="0.25"/>
    <row r="2019" ht="12.75" customHeight="1" x14ac:dyDescent="0.25"/>
    <row r="2020" ht="12.75" customHeight="1" x14ac:dyDescent="0.25"/>
    <row r="2021" ht="12.75" customHeight="1" x14ac:dyDescent="0.25"/>
    <row r="2022" ht="12.75" customHeight="1" x14ac:dyDescent="0.25"/>
    <row r="2023" ht="12.75" customHeight="1" x14ac:dyDescent="0.25"/>
    <row r="2024" ht="12.75" customHeight="1" x14ac:dyDescent="0.25"/>
    <row r="2025" ht="12.75" customHeight="1" x14ac:dyDescent="0.25"/>
    <row r="2026" ht="12.75" customHeight="1" x14ac:dyDescent="0.25"/>
    <row r="2027" ht="12.75" customHeight="1" x14ac:dyDescent="0.25"/>
    <row r="2028" ht="12.75" customHeight="1" x14ac:dyDescent="0.25"/>
    <row r="2029" ht="12.75" customHeight="1" x14ac:dyDescent="0.25"/>
    <row r="2030" ht="12.75" customHeight="1" x14ac:dyDescent="0.25"/>
    <row r="2031" ht="12.75" customHeight="1" x14ac:dyDescent="0.25"/>
    <row r="2032" ht="12.75" customHeight="1" x14ac:dyDescent="0.25"/>
    <row r="2033" ht="12.75" customHeight="1" x14ac:dyDescent="0.25"/>
    <row r="2034" ht="12.75" customHeight="1" x14ac:dyDescent="0.25"/>
    <row r="2035" ht="12.75" customHeight="1" x14ac:dyDescent="0.25"/>
    <row r="2036" ht="12.75" customHeight="1" x14ac:dyDescent="0.25"/>
    <row r="2037" ht="12.75" customHeight="1" x14ac:dyDescent="0.25"/>
    <row r="2038" ht="12.75" customHeight="1" x14ac:dyDescent="0.25"/>
    <row r="2039" ht="12.75" customHeight="1" x14ac:dyDescent="0.25"/>
    <row r="2040" ht="12.75" customHeight="1" x14ac:dyDescent="0.25"/>
    <row r="2041" ht="12.75" customHeight="1" x14ac:dyDescent="0.25"/>
    <row r="2042" ht="12.75" customHeight="1" x14ac:dyDescent="0.25"/>
    <row r="2043" ht="12.75" customHeight="1" x14ac:dyDescent="0.25"/>
    <row r="2044" ht="12.75" customHeight="1" x14ac:dyDescent="0.25"/>
    <row r="2045" ht="12.75" customHeight="1" x14ac:dyDescent="0.25"/>
    <row r="2046" ht="12.75" customHeight="1" x14ac:dyDescent="0.25"/>
    <row r="2047" ht="12.75" customHeight="1" x14ac:dyDescent="0.25"/>
    <row r="2048" ht="12.75" customHeight="1" x14ac:dyDescent="0.25"/>
    <row r="2049" ht="12.75" customHeight="1" x14ac:dyDescent="0.25"/>
    <row r="2050" ht="12.75" customHeight="1" x14ac:dyDescent="0.25"/>
    <row r="2051" ht="12.75" customHeight="1" x14ac:dyDescent="0.25"/>
    <row r="2052" ht="12.75" customHeight="1" x14ac:dyDescent="0.25"/>
    <row r="2053" ht="12.75" customHeight="1" x14ac:dyDescent="0.25"/>
    <row r="2054" ht="12.75" customHeight="1" x14ac:dyDescent="0.25"/>
    <row r="2055" ht="12.75" customHeight="1" x14ac:dyDescent="0.25"/>
    <row r="2056" ht="12.75" customHeight="1" x14ac:dyDescent="0.25"/>
    <row r="2057" ht="12.75" customHeight="1" x14ac:dyDescent="0.25"/>
    <row r="2058" ht="12.75" customHeight="1" x14ac:dyDescent="0.25"/>
    <row r="2059" ht="12.75" customHeight="1" x14ac:dyDescent="0.25"/>
    <row r="2060" ht="12.75" customHeight="1" x14ac:dyDescent="0.25"/>
    <row r="2061" ht="12.75" customHeight="1" x14ac:dyDescent="0.25"/>
    <row r="2062" ht="12.75" customHeight="1" x14ac:dyDescent="0.25"/>
    <row r="2063" ht="12.75" customHeight="1" x14ac:dyDescent="0.25"/>
    <row r="2064" ht="12.75" customHeight="1" x14ac:dyDescent="0.25"/>
    <row r="2065" ht="12.75" customHeight="1" x14ac:dyDescent="0.25"/>
    <row r="2066" ht="12.75" customHeight="1" x14ac:dyDescent="0.25"/>
    <row r="2067" ht="12.75" customHeight="1" x14ac:dyDescent="0.25"/>
    <row r="2068" ht="12.75" customHeight="1" x14ac:dyDescent="0.25"/>
    <row r="2069" ht="12.75" customHeight="1" x14ac:dyDescent="0.25"/>
    <row r="2070" ht="12.75" customHeight="1" x14ac:dyDescent="0.25"/>
    <row r="2071" ht="12.75" customHeight="1" x14ac:dyDescent="0.25"/>
    <row r="2072" ht="12.75" customHeight="1" x14ac:dyDescent="0.25"/>
    <row r="2073" ht="12.75" customHeight="1" x14ac:dyDescent="0.25"/>
    <row r="2074" ht="12.75" customHeight="1" x14ac:dyDescent="0.25"/>
    <row r="2075" ht="12.75" customHeight="1" x14ac:dyDescent="0.25"/>
    <row r="2076" ht="12.75" customHeight="1" x14ac:dyDescent="0.25"/>
    <row r="2077" ht="12.75" customHeight="1" x14ac:dyDescent="0.25"/>
    <row r="2078" ht="12.75" customHeight="1" x14ac:dyDescent="0.25"/>
    <row r="2079" ht="12.75" customHeight="1" x14ac:dyDescent="0.25"/>
    <row r="2080" ht="12.75" customHeight="1" x14ac:dyDescent="0.25"/>
    <row r="2081" ht="12.75" customHeight="1" x14ac:dyDescent="0.25"/>
    <row r="2082" ht="12.75" customHeight="1" x14ac:dyDescent="0.25"/>
    <row r="2083" ht="12.75" customHeight="1" x14ac:dyDescent="0.25"/>
    <row r="2084" ht="12.75" customHeight="1" x14ac:dyDescent="0.25"/>
    <row r="2085" ht="12.75" customHeight="1" x14ac:dyDescent="0.25"/>
    <row r="2086" ht="12.75" customHeight="1" x14ac:dyDescent="0.25"/>
    <row r="2087" ht="12.75" customHeight="1" x14ac:dyDescent="0.25"/>
    <row r="2088" ht="12.75" customHeight="1" x14ac:dyDescent="0.25"/>
    <row r="2089" ht="12.75" customHeight="1" x14ac:dyDescent="0.25"/>
    <row r="2090" ht="12.75" customHeight="1" x14ac:dyDescent="0.25"/>
    <row r="2091" ht="12.75" customHeight="1" x14ac:dyDescent="0.25"/>
    <row r="2092" ht="12.75" customHeight="1" x14ac:dyDescent="0.25"/>
    <row r="2093" ht="12.75" customHeight="1" x14ac:dyDescent="0.25"/>
    <row r="2094" ht="12.75" customHeight="1" x14ac:dyDescent="0.25"/>
    <row r="2095" ht="12.75" customHeight="1" x14ac:dyDescent="0.25"/>
    <row r="2096" ht="12.75" customHeight="1" x14ac:dyDescent="0.25"/>
    <row r="2097" ht="12.75" customHeight="1" x14ac:dyDescent="0.25"/>
    <row r="2098" ht="12.75" customHeight="1" x14ac:dyDescent="0.25"/>
    <row r="2099" ht="12.75" customHeight="1" x14ac:dyDescent="0.25"/>
    <row r="2100" ht="12.75" customHeight="1" x14ac:dyDescent="0.25"/>
    <row r="2101" ht="12.75" customHeight="1" x14ac:dyDescent="0.25"/>
    <row r="2102" ht="12.75" customHeight="1" x14ac:dyDescent="0.25"/>
    <row r="2103" ht="12.75" customHeight="1" x14ac:dyDescent="0.25"/>
    <row r="2104" ht="12.75" customHeight="1" x14ac:dyDescent="0.25"/>
    <row r="2105" ht="12.75" customHeight="1" x14ac:dyDescent="0.25"/>
    <row r="2106" ht="12.75" customHeight="1" x14ac:dyDescent="0.25"/>
    <row r="2107" ht="12.75" customHeight="1" x14ac:dyDescent="0.25"/>
    <row r="2108" ht="12.75" customHeight="1" x14ac:dyDescent="0.25"/>
    <row r="2109" ht="12.75" customHeight="1" x14ac:dyDescent="0.25"/>
    <row r="2110" ht="12.75" customHeight="1" x14ac:dyDescent="0.25"/>
    <row r="2111" ht="12.75" customHeight="1" x14ac:dyDescent="0.25"/>
    <row r="2112" ht="12.75" customHeight="1" x14ac:dyDescent="0.25"/>
    <row r="2113" ht="12.75" customHeight="1" x14ac:dyDescent="0.25"/>
    <row r="2114" ht="12.75" customHeight="1" x14ac:dyDescent="0.25"/>
    <row r="2115" ht="12.75" customHeight="1" x14ac:dyDescent="0.25"/>
    <row r="2116" ht="12.75" customHeight="1" x14ac:dyDescent="0.25"/>
    <row r="2117" ht="12.75" customHeight="1" x14ac:dyDescent="0.25"/>
    <row r="2118" ht="12.75" customHeight="1" x14ac:dyDescent="0.25"/>
    <row r="2119" ht="12.75" customHeight="1" x14ac:dyDescent="0.25"/>
    <row r="2120" ht="12.75" customHeight="1" x14ac:dyDescent="0.25"/>
    <row r="2121" ht="12.75" customHeight="1" x14ac:dyDescent="0.25"/>
    <row r="2122" ht="12.75" customHeight="1" x14ac:dyDescent="0.25"/>
    <row r="2123" ht="12.75" customHeight="1" x14ac:dyDescent="0.25"/>
    <row r="2124" ht="12.75" customHeight="1" x14ac:dyDescent="0.25"/>
    <row r="2125" ht="12.75" customHeight="1" x14ac:dyDescent="0.25"/>
    <row r="2126" ht="12.75" customHeight="1" x14ac:dyDescent="0.25"/>
    <row r="2127" ht="12.75" customHeight="1" x14ac:dyDescent="0.25"/>
    <row r="2128" ht="12.75" customHeight="1" x14ac:dyDescent="0.25"/>
    <row r="2129" ht="12.75" customHeight="1" x14ac:dyDescent="0.25"/>
    <row r="2130" ht="12.75" customHeight="1" x14ac:dyDescent="0.25"/>
    <row r="2131" ht="12.75" customHeight="1" x14ac:dyDescent="0.25"/>
    <row r="2132" ht="12.75" customHeight="1" x14ac:dyDescent="0.25"/>
    <row r="2133" ht="12.75" customHeight="1" x14ac:dyDescent="0.25"/>
    <row r="2134" ht="12.75" customHeight="1" x14ac:dyDescent="0.25"/>
    <row r="2135" ht="12.75" customHeight="1" x14ac:dyDescent="0.25"/>
    <row r="2136" ht="12.75" customHeight="1" x14ac:dyDescent="0.25"/>
    <row r="2137" ht="12.75" customHeight="1" x14ac:dyDescent="0.25"/>
    <row r="2138" ht="12.75" customHeight="1" x14ac:dyDescent="0.25"/>
    <row r="2139" ht="12.75" customHeight="1" x14ac:dyDescent="0.25"/>
    <row r="2140" ht="12.75" customHeight="1" x14ac:dyDescent="0.25"/>
    <row r="2141" ht="12.75" customHeight="1" x14ac:dyDescent="0.25"/>
    <row r="2142" ht="12.75" customHeight="1" x14ac:dyDescent="0.25"/>
    <row r="2143" ht="12.75" customHeight="1" x14ac:dyDescent="0.25"/>
    <row r="2144" ht="12.75" customHeight="1" x14ac:dyDescent="0.25"/>
    <row r="2145" ht="12.75" customHeight="1" x14ac:dyDescent="0.25"/>
    <row r="2146" ht="12.75" customHeight="1" x14ac:dyDescent="0.25"/>
    <row r="2147" ht="12.75" customHeight="1" x14ac:dyDescent="0.25"/>
    <row r="2148" ht="12.75" customHeight="1" x14ac:dyDescent="0.25"/>
    <row r="2149" ht="12.75" customHeight="1" x14ac:dyDescent="0.25"/>
    <row r="2150" ht="12.75" customHeight="1" x14ac:dyDescent="0.25"/>
    <row r="2151" ht="12.75" customHeight="1" x14ac:dyDescent="0.25"/>
    <row r="2152" ht="12.75" customHeight="1" x14ac:dyDescent="0.25"/>
    <row r="2153" ht="12.75" customHeight="1" x14ac:dyDescent="0.25"/>
    <row r="2154" ht="12.75" customHeight="1" x14ac:dyDescent="0.25"/>
    <row r="2155" ht="12.75" customHeight="1" x14ac:dyDescent="0.25"/>
    <row r="2156" ht="12.75" customHeight="1" x14ac:dyDescent="0.25"/>
    <row r="2157" ht="12.75" customHeight="1" x14ac:dyDescent="0.25"/>
    <row r="2158" ht="12.75" customHeight="1" x14ac:dyDescent="0.25"/>
    <row r="2159" ht="12.75" customHeight="1" x14ac:dyDescent="0.25"/>
    <row r="2160" ht="12.75" customHeight="1" x14ac:dyDescent="0.25"/>
    <row r="2161" ht="12.75" customHeight="1" x14ac:dyDescent="0.25"/>
    <row r="2162" ht="12.75" customHeight="1" x14ac:dyDescent="0.25"/>
    <row r="2163" ht="12.75" customHeight="1" x14ac:dyDescent="0.25"/>
    <row r="2164" ht="12.75" customHeight="1" x14ac:dyDescent="0.25"/>
    <row r="2165" ht="12.75" customHeight="1" x14ac:dyDescent="0.25"/>
    <row r="2166" ht="12.75" customHeight="1" x14ac:dyDescent="0.25"/>
    <row r="2167" ht="12.75" customHeight="1" x14ac:dyDescent="0.25"/>
    <row r="2168" ht="12.75" customHeight="1" x14ac:dyDescent="0.25"/>
    <row r="2169" ht="12.75" customHeight="1" x14ac:dyDescent="0.25"/>
    <row r="2170" ht="12.75" customHeight="1" x14ac:dyDescent="0.25"/>
    <row r="2171" ht="12.75" customHeight="1" x14ac:dyDescent="0.25"/>
    <row r="2172" ht="12.75" customHeight="1" x14ac:dyDescent="0.25"/>
    <row r="2173" ht="12.75" customHeight="1" x14ac:dyDescent="0.25"/>
    <row r="2174" ht="12.75" customHeight="1" x14ac:dyDescent="0.25"/>
    <row r="2175" ht="12.75" customHeight="1" x14ac:dyDescent="0.25"/>
    <row r="2176" ht="12.75" customHeight="1" x14ac:dyDescent="0.25"/>
    <row r="2177" ht="12.75" customHeight="1" x14ac:dyDescent="0.25"/>
    <row r="2178" ht="12.75" customHeight="1" x14ac:dyDescent="0.25"/>
    <row r="2179" ht="12.75" customHeight="1" x14ac:dyDescent="0.25"/>
    <row r="2180" ht="12.75" customHeight="1" x14ac:dyDescent="0.25"/>
    <row r="2181" ht="12.75" customHeight="1" x14ac:dyDescent="0.25"/>
    <row r="2182" ht="12.75" customHeight="1" x14ac:dyDescent="0.25"/>
    <row r="2183" ht="12.75" customHeight="1" x14ac:dyDescent="0.25"/>
    <row r="2184" ht="12.75" customHeight="1" x14ac:dyDescent="0.25"/>
    <row r="2185" ht="12.75" customHeight="1" x14ac:dyDescent="0.25"/>
    <row r="2186" ht="12.75" customHeight="1" x14ac:dyDescent="0.25"/>
    <row r="2187" ht="12.75" customHeight="1" x14ac:dyDescent="0.25"/>
    <row r="2188" ht="12.75" customHeight="1" x14ac:dyDescent="0.25"/>
    <row r="2189" ht="12.75" customHeight="1" x14ac:dyDescent="0.25"/>
    <row r="2190" ht="12.75" customHeight="1" x14ac:dyDescent="0.25"/>
    <row r="2191" ht="12.75" customHeight="1" x14ac:dyDescent="0.25"/>
    <row r="2192" ht="12.75" customHeight="1" x14ac:dyDescent="0.25"/>
    <row r="2193" ht="12.75" customHeight="1" x14ac:dyDescent="0.25"/>
    <row r="2194" ht="12.75" customHeight="1" x14ac:dyDescent="0.25"/>
    <row r="2195" ht="12.75" customHeight="1" x14ac:dyDescent="0.25"/>
    <row r="2196" ht="12.75" customHeight="1" x14ac:dyDescent="0.25"/>
    <row r="2197" ht="12.75" customHeight="1" x14ac:dyDescent="0.25"/>
    <row r="2198" ht="12.75" customHeight="1" x14ac:dyDescent="0.25"/>
    <row r="2199" ht="12.75" customHeight="1" x14ac:dyDescent="0.25"/>
    <row r="2200" ht="12.75" customHeight="1" x14ac:dyDescent="0.25"/>
    <row r="2201" ht="12.75" customHeight="1" x14ac:dyDescent="0.25"/>
    <row r="2202" ht="12.75" customHeight="1" x14ac:dyDescent="0.25"/>
    <row r="2203" ht="12.75" customHeight="1" x14ac:dyDescent="0.25"/>
    <row r="2204" ht="12.75" customHeight="1" x14ac:dyDescent="0.25"/>
    <row r="2205" ht="12.75" customHeight="1" x14ac:dyDescent="0.25"/>
    <row r="2206" ht="12.75" customHeight="1" x14ac:dyDescent="0.25"/>
    <row r="2207" ht="12.75" customHeight="1" x14ac:dyDescent="0.25"/>
    <row r="2208" ht="12.75" customHeight="1" x14ac:dyDescent="0.25"/>
    <row r="2209" ht="12.75" customHeight="1" x14ac:dyDescent="0.25"/>
    <row r="2210" ht="12.75" customHeight="1" x14ac:dyDescent="0.25"/>
    <row r="2211" ht="12.75" customHeight="1" x14ac:dyDescent="0.25"/>
    <row r="2212" ht="12.75" customHeight="1" x14ac:dyDescent="0.25"/>
    <row r="2213" ht="12.75" customHeight="1" x14ac:dyDescent="0.25"/>
    <row r="2214" ht="12.75" customHeight="1" x14ac:dyDescent="0.25"/>
    <row r="2215" ht="12.75" customHeight="1" x14ac:dyDescent="0.25"/>
    <row r="2216" ht="12.75" customHeight="1" x14ac:dyDescent="0.25"/>
    <row r="2217" ht="12.75" customHeight="1" x14ac:dyDescent="0.25"/>
    <row r="2218" ht="12.75" customHeight="1" x14ac:dyDescent="0.25"/>
    <row r="2219" ht="12.75" customHeight="1" x14ac:dyDescent="0.25"/>
    <row r="2220" ht="12.75" customHeight="1" x14ac:dyDescent="0.25"/>
    <row r="2221" ht="12.75" customHeight="1" x14ac:dyDescent="0.25"/>
    <row r="2222" ht="12.75" customHeight="1" x14ac:dyDescent="0.25"/>
    <row r="2223" ht="12.75" customHeight="1" x14ac:dyDescent="0.25"/>
    <row r="2224" ht="12.75" customHeight="1" x14ac:dyDescent="0.25"/>
    <row r="2225" ht="12.75" customHeight="1" x14ac:dyDescent="0.25"/>
    <row r="2226" ht="12.75" customHeight="1" x14ac:dyDescent="0.25"/>
    <row r="2227" ht="12.75" customHeight="1" x14ac:dyDescent="0.25"/>
    <row r="2228" ht="12.75" customHeight="1" x14ac:dyDescent="0.25"/>
    <row r="2229" ht="12.75" customHeight="1" x14ac:dyDescent="0.25"/>
    <row r="2230" ht="12.75" customHeight="1" x14ac:dyDescent="0.25"/>
    <row r="2231" ht="12.75" customHeight="1" x14ac:dyDescent="0.25"/>
    <row r="2232" ht="12.75" customHeight="1" x14ac:dyDescent="0.25"/>
    <row r="2233" ht="12.75" customHeight="1" x14ac:dyDescent="0.25"/>
    <row r="2234" ht="12.75" customHeight="1" x14ac:dyDescent="0.25"/>
    <row r="2235" ht="12.75" customHeight="1" x14ac:dyDescent="0.25"/>
    <row r="2236" ht="12.75" customHeight="1" x14ac:dyDescent="0.25"/>
    <row r="2237" ht="12.75" customHeight="1" x14ac:dyDescent="0.25"/>
    <row r="2238" ht="12.75" customHeight="1" x14ac:dyDescent="0.25"/>
    <row r="2239" ht="12.75" customHeight="1" x14ac:dyDescent="0.25"/>
    <row r="2240" ht="12.75" customHeight="1" x14ac:dyDescent="0.25"/>
    <row r="2241" ht="12.75" customHeight="1" x14ac:dyDescent="0.25"/>
    <row r="2242" ht="12.75" customHeight="1" x14ac:dyDescent="0.25"/>
    <row r="2243" ht="12.75" customHeight="1" x14ac:dyDescent="0.25"/>
    <row r="2244" ht="12.75" customHeight="1" x14ac:dyDescent="0.25"/>
    <row r="2245" ht="12.75" customHeight="1" x14ac:dyDescent="0.25"/>
    <row r="2246" ht="12.75" customHeight="1" x14ac:dyDescent="0.25"/>
    <row r="2247" ht="12.75" customHeight="1" x14ac:dyDescent="0.25"/>
    <row r="2248" ht="12.75" customHeight="1" x14ac:dyDescent="0.25"/>
    <row r="2249" ht="12.75" customHeight="1" x14ac:dyDescent="0.25"/>
    <row r="2250" ht="12.75" customHeight="1" x14ac:dyDescent="0.25"/>
    <row r="2251" ht="12.75" customHeight="1" x14ac:dyDescent="0.25"/>
    <row r="2252" ht="12.75" customHeight="1" x14ac:dyDescent="0.25"/>
    <row r="2253" ht="12.75" customHeight="1" x14ac:dyDescent="0.25"/>
    <row r="2254" ht="12.75" customHeight="1" x14ac:dyDescent="0.25"/>
    <row r="2255" ht="12.75" customHeight="1" x14ac:dyDescent="0.25"/>
    <row r="2256" ht="12.75" customHeight="1" x14ac:dyDescent="0.25"/>
    <row r="2257" ht="12.75" customHeight="1" x14ac:dyDescent="0.25"/>
    <row r="2258" ht="12.75" customHeight="1" x14ac:dyDescent="0.25"/>
    <row r="2259" ht="12.75" customHeight="1" x14ac:dyDescent="0.25"/>
    <row r="2260" ht="12.75" customHeight="1" x14ac:dyDescent="0.25"/>
    <row r="2261" ht="12.75" customHeight="1" x14ac:dyDescent="0.25"/>
    <row r="2262" ht="12.75" customHeight="1" x14ac:dyDescent="0.25"/>
    <row r="2263" ht="12.75" customHeight="1" x14ac:dyDescent="0.25"/>
    <row r="2264" ht="12.75" customHeight="1" x14ac:dyDescent="0.25"/>
    <row r="2265" ht="12.75" customHeight="1" x14ac:dyDescent="0.25"/>
    <row r="2266" ht="12.75" customHeight="1" x14ac:dyDescent="0.25"/>
    <row r="2267" ht="12.75" customHeight="1" x14ac:dyDescent="0.25"/>
    <row r="2268" ht="12.75" customHeight="1" x14ac:dyDescent="0.25"/>
    <row r="2269" ht="12.75" customHeight="1" x14ac:dyDescent="0.25"/>
    <row r="2270" ht="12.75" customHeight="1" x14ac:dyDescent="0.25"/>
    <row r="2271" ht="12.75" customHeight="1" x14ac:dyDescent="0.25"/>
    <row r="2272" ht="12.75" customHeight="1" x14ac:dyDescent="0.25"/>
    <row r="2273" ht="12.75" customHeight="1" x14ac:dyDescent="0.25"/>
    <row r="2274" ht="12.75" customHeight="1" x14ac:dyDescent="0.25"/>
    <row r="2275" ht="12.75" customHeight="1" x14ac:dyDescent="0.25"/>
    <row r="2276" ht="12.75" customHeight="1" x14ac:dyDescent="0.25"/>
    <row r="2277" ht="12.75" customHeight="1" x14ac:dyDescent="0.25"/>
    <row r="2278" ht="12.75" customHeight="1" x14ac:dyDescent="0.25"/>
    <row r="2279" ht="12.75" customHeight="1" x14ac:dyDescent="0.25"/>
    <row r="2280" ht="12.75" customHeight="1" x14ac:dyDescent="0.25"/>
    <row r="2281" ht="12.75" customHeight="1" x14ac:dyDescent="0.25"/>
    <row r="2282" ht="12.75" customHeight="1" x14ac:dyDescent="0.25"/>
    <row r="2283" ht="12.75" customHeight="1" x14ac:dyDescent="0.25"/>
    <row r="2284" ht="12.75" customHeight="1" x14ac:dyDescent="0.25"/>
    <row r="2285" ht="12.75" customHeight="1" x14ac:dyDescent="0.25"/>
    <row r="2286" ht="12.75" customHeight="1" x14ac:dyDescent="0.25"/>
    <row r="2287" ht="12.75" customHeight="1" x14ac:dyDescent="0.25"/>
    <row r="2288" ht="12.75" customHeight="1" x14ac:dyDescent="0.25"/>
    <row r="2289" ht="12.75" customHeight="1" x14ac:dyDescent="0.25"/>
    <row r="2290" ht="12.75" customHeight="1" x14ac:dyDescent="0.25"/>
    <row r="2291" ht="12.75" customHeight="1" x14ac:dyDescent="0.25"/>
    <row r="2292" ht="12.75" customHeight="1" x14ac:dyDescent="0.25"/>
    <row r="2293" ht="12.75" customHeight="1" x14ac:dyDescent="0.25"/>
    <row r="2294" ht="12.75" customHeight="1" x14ac:dyDescent="0.25"/>
    <row r="2295" ht="12.75" customHeight="1" x14ac:dyDescent="0.25"/>
    <row r="2296" ht="12.75" customHeight="1" x14ac:dyDescent="0.25"/>
    <row r="2297" ht="12.75" customHeight="1" x14ac:dyDescent="0.25"/>
    <row r="2298" ht="12.75" customHeight="1" x14ac:dyDescent="0.25"/>
    <row r="2299" ht="12.75" customHeight="1" x14ac:dyDescent="0.25"/>
    <row r="2300" ht="12.75" customHeight="1" x14ac:dyDescent="0.25"/>
    <row r="2301" ht="12.75" customHeight="1" x14ac:dyDescent="0.25"/>
    <row r="2302" ht="12.75" customHeight="1" x14ac:dyDescent="0.25"/>
    <row r="2303" ht="12.75" customHeight="1" x14ac:dyDescent="0.25"/>
    <row r="2304" ht="12.75" customHeight="1" x14ac:dyDescent="0.25"/>
    <row r="2305" ht="12.75" customHeight="1" x14ac:dyDescent="0.25"/>
    <row r="2306" ht="12.75" customHeight="1" x14ac:dyDescent="0.25"/>
    <row r="2307" ht="12.75" customHeight="1" x14ac:dyDescent="0.25"/>
    <row r="2308" ht="12.75" customHeight="1" x14ac:dyDescent="0.25"/>
    <row r="2309" ht="12.75" customHeight="1" x14ac:dyDescent="0.25"/>
    <row r="2310" ht="12.75" customHeight="1" x14ac:dyDescent="0.25"/>
    <row r="2311" ht="12.75" customHeight="1" x14ac:dyDescent="0.25"/>
    <row r="2312" ht="12.75" customHeight="1" x14ac:dyDescent="0.25"/>
    <row r="2313" ht="12.75" customHeight="1" x14ac:dyDescent="0.25"/>
    <row r="2314" ht="12.75" customHeight="1" x14ac:dyDescent="0.25"/>
    <row r="2315" ht="12.75" customHeight="1" x14ac:dyDescent="0.25"/>
    <row r="2316" ht="12.75" customHeight="1" x14ac:dyDescent="0.25"/>
    <row r="2317" ht="12.75" customHeight="1" x14ac:dyDescent="0.25"/>
    <row r="2318" ht="12.75" customHeight="1" x14ac:dyDescent="0.25"/>
    <row r="2319" ht="12.75" customHeight="1" x14ac:dyDescent="0.25"/>
    <row r="2320" ht="12.75" customHeight="1" x14ac:dyDescent="0.25"/>
    <row r="2321" ht="12.75" customHeight="1" x14ac:dyDescent="0.25"/>
    <row r="2322" ht="12.75" customHeight="1" x14ac:dyDescent="0.25"/>
    <row r="2323" ht="12.75" customHeight="1" x14ac:dyDescent="0.25"/>
    <row r="2324" ht="12.75" customHeight="1" x14ac:dyDescent="0.25"/>
    <row r="2325" ht="12.75" customHeight="1" x14ac:dyDescent="0.25"/>
    <row r="2326" ht="12.75" customHeight="1" x14ac:dyDescent="0.25"/>
    <row r="2327" ht="12.75" customHeight="1" x14ac:dyDescent="0.25"/>
    <row r="2328" ht="12.75" customHeight="1" x14ac:dyDescent="0.25"/>
    <row r="2329" ht="12.75" customHeight="1" x14ac:dyDescent="0.25"/>
    <row r="2330" ht="12.75" customHeight="1" x14ac:dyDescent="0.25"/>
    <row r="2331" ht="12.75" customHeight="1" x14ac:dyDescent="0.25"/>
    <row r="2332" ht="12.75" customHeight="1" x14ac:dyDescent="0.25"/>
    <row r="2333" ht="12.75" customHeight="1" x14ac:dyDescent="0.25"/>
    <row r="2334" ht="12.75" customHeight="1" x14ac:dyDescent="0.25"/>
    <row r="2335" ht="12.75" customHeight="1" x14ac:dyDescent="0.25"/>
    <row r="2336" ht="12.75" customHeight="1" x14ac:dyDescent="0.25"/>
    <row r="2337" ht="12.75" customHeight="1" x14ac:dyDescent="0.25"/>
    <row r="2338" ht="12.75" customHeight="1" x14ac:dyDescent="0.25"/>
    <row r="2339" ht="12.75" customHeight="1" x14ac:dyDescent="0.25"/>
    <row r="2340" ht="12.75" customHeight="1" x14ac:dyDescent="0.25"/>
    <row r="2341" ht="12.75" customHeight="1" x14ac:dyDescent="0.25"/>
    <row r="2342" ht="12.75" customHeight="1" x14ac:dyDescent="0.25"/>
    <row r="2343" ht="12.75" customHeight="1" x14ac:dyDescent="0.25"/>
    <row r="2344" ht="12.75" customHeight="1" x14ac:dyDescent="0.25"/>
    <row r="2345" ht="12.75" customHeight="1" x14ac:dyDescent="0.25"/>
    <row r="2346" ht="12.75" customHeight="1" x14ac:dyDescent="0.25"/>
    <row r="2347" ht="12.75" customHeight="1" x14ac:dyDescent="0.25"/>
    <row r="2348" ht="12.75" customHeight="1" x14ac:dyDescent="0.25"/>
    <row r="2349" ht="12.75" customHeight="1" x14ac:dyDescent="0.25"/>
    <row r="2350" ht="12.75" customHeight="1" x14ac:dyDescent="0.25"/>
    <row r="2351" ht="12.75" customHeight="1" x14ac:dyDescent="0.25"/>
    <row r="2352" ht="12.75" customHeight="1" x14ac:dyDescent="0.25"/>
    <row r="2353" ht="12.75" customHeight="1" x14ac:dyDescent="0.25"/>
    <row r="2354" ht="12.75" customHeight="1" x14ac:dyDescent="0.25"/>
    <row r="2355" ht="12.75" customHeight="1" x14ac:dyDescent="0.25"/>
    <row r="2356" ht="12.75" customHeight="1" x14ac:dyDescent="0.25"/>
    <row r="2357" ht="12.75" customHeight="1" x14ac:dyDescent="0.25"/>
    <row r="2358" ht="12.75" customHeight="1" x14ac:dyDescent="0.25"/>
    <row r="2359" ht="12.75" customHeight="1" x14ac:dyDescent="0.25"/>
    <row r="2360" ht="12.75" customHeight="1" x14ac:dyDescent="0.25"/>
    <row r="2361" ht="12.75" customHeight="1" x14ac:dyDescent="0.25"/>
    <row r="2362" ht="12.75" customHeight="1" x14ac:dyDescent="0.25"/>
    <row r="2363" ht="12.75" customHeight="1" x14ac:dyDescent="0.25"/>
    <row r="2364" ht="12.75" customHeight="1" x14ac:dyDescent="0.25"/>
    <row r="2365" ht="12.75" customHeight="1" x14ac:dyDescent="0.25"/>
    <row r="2366" ht="12.75" customHeight="1" x14ac:dyDescent="0.25"/>
    <row r="2367" ht="12.75" customHeight="1" x14ac:dyDescent="0.25"/>
    <row r="2368" ht="12.75" customHeight="1" x14ac:dyDescent="0.25"/>
    <row r="2369" ht="12.75" customHeight="1" x14ac:dyDescent="0.25"/>
    <row r="2370" ht="12.75" customHeight="1" x14ac:dyDescent="0.25"/>
    <row r="2371" ht="12.75" customHeight="1" x14ac:dyDescent="0.25"/>
    <row r="2372" ht="12.75" customHeight="1" x14ac:dyDescent="0.25"/>
    <row r="2373" ht="12.75" customHeight="1" x14ac:dyDescent="0.25"/>
    <row r="2374" ht="12.75" customHeight="1" x14ac:dyDescent="0.25"/>
    <row r="2375" ht="12.75" customHeight="1" x14ac:dyDescent="0.25"/>
    <row r="2376" ht="12.75" customHeight="1" x14ac:dyDescent="0.25"/>
    <row r="2377" ht="12.75" customHeight="1" x14ac:dyDescent="0.25"/>
    <row r="2378" ht="12.75" customHeight="1" x14ac:dyDescent="0.25"/>
    <row r="2379" ht="12.75" customHeight="1" x14ac:dyDescent="0.25"/>
    <row r="2380" ht="12.75" customHeight="1" x14ac:dyDescent="0.25"/>
    <row r="2381" ht="12.75" customHeight="1" x14ac:dyDescent="0.25"/>
    <row r="2382" ht="12.75" customHeight="1" x14ac:dyDescent="0.25"/>
    <row r="2383" ht="12.75" customHeight="1" x14ac:dyDescent="0.25"/>
    <row r="2384" ht="12.75" customHeight="1" x14ac:dyDescent="0.25"/>
    <row r="2385" ht="12.75" customHeight="1" x14ac:dyDescent="0.25"/>
    <row r="2386" ht="12.75" customHeight="1" x14ac:dyDescent="0.25"/>
    <row r="2387" ht="12.75" customHeight="1" x14ac:dyDescent="0.25"/>
    <row r="2388" ht="12.75" customHeight="1" x14ac:dyDescent="0.25"/>
    <row r="2389" ht="12.75" customHeight="1" x14ac:dyDescent="0.25"/>
    <row r="2390" ht="12.75" customHeight="1" x14ac:dyDescent="0.25"/>
    <row r="2391" ht="12.75" customHeight="1" x14ac:dyDescent="0.25"/>
    <row r="2392" ht="12.75" customHeight="1" x14ac:dyDescent="0.25"/>
    <row r="2393" ht="12.75" customHeight="1" x14ac:dyDescent="0.25"/>
    <row r="2394" ht="12.75" customHeight="1" x14ac:dyDescent="0.25"/>
    <row r="2395" ht="12.75" customHeight="1" x14ac:dyDescent="0.25"/>
    <row r="2396" ht="12.75" customHeight="1" x14ac:dyDescent="0.25"/>
    <row r="2397" ht="12.75" customHeight="1" x14ac:dyDescent="0.25"/>
    <row r="2398" ht="12.75" customHeight="1" x14ac:dyDescent="0.25"/>
    <row r="2399" ht="12.75" customHeight="1" x14ac:dyDescent="0.25"/>
    <row r="2400" ht="12.75" customHeight="1" x14ac:dyDescent="0.25"/>
    <row r="2401" ht="12.75" customHeight="1" x14ac:dyDescent="0.25"/>
    <row r="2402" ht="12.75" customHeight="1" x14ac:dyDescent="0.25"/>
    <row r="2403" ht="12.75" customHeight="1" x14ac:dyDescent="0.25"/>
    <row r="2404" ht="12.75" customHeight="1" x14ac:dyDescent="0.25"/>
    <row r="2405" ht="12.75" customHeight="1" x14ac:dyDescent="0.25"/>
    <row r="2406" ht="12.75" customHeight="1" x14ac:dyDescent="0.25"/>
    <row r="2407" ht="12.75" customHeight="1" x14ac:dyDescent="0.25"/>
    <row r="2408" ht="12.75" customHeight="1" x14ac:dyDescent="0.25"/>
    <row r="2409" ht="12.75" customHeight="1" x14ac:dyDescent="0.25"/>
    <row r="2410" ht="12.75" customHeight="1" x14ac:dyDescent="0.25"/>
    <row r="2411" ht="12.75" customHeight="1" x14ac:dyDescent="0.25"/>
    <row r="2412" ht="12.75" customHeight="1" x14ac:dyDescent="0.25"/>
    <row r="2413" ht="12.75" customHeight="1" x14ac:dyDescent="0.25"/>
    <row r="2414" ht="12.75" customHeight="1" x14ac:dyDescent="0.25"/>
    <row r="2415" ht="12.75" customHeight="1" x14ac:dyDescent="0.25"/>
    <row r="2416" ht="12.75" customHeight="1" x14ac:dyDescent="0.25"/>
    <row r="2417" ht="12.75" customHeight="1" x14ac:dyDescent="0.25"/>
    <row r="2418" ht="12.75" customHeight="1" x14ac:dyDescent="0.25"/>
    <row r="2419" ht="12.75" customHeight="1" x14ac:dyDescent="0.25"/>
    <row r="2420" ht="12.75" customHeight="1" x14ac:dyDescent="0.25"/>
    <row r="2421" ht="12.75" customHeight="1" x14ac:dyDescent="0.25"/>
    <row r="2422" ht="12.75" customHeight="1" x14ac:dyDescent="0.25"/>
    <row r="2423" ht="12.75" customHeight="1" x14ac:dyDescent="0.25"/>
    <row r="2424" ht="12.75" customHeight="1" x14ac:dyDescent="0.25"/>
    <row r="2425" ht="12.75" customHeight="1" x14ac:dyDescent="0.25"/>
    <row r="2426" ht="12.75" customHeight="1" x14ac:dyDescent="0.25"/>
    <row r="2427" ht="12.75" customHeight="1" x14ac:dyDescent="0.25"/>
    <row r="2428" ht="12.75" customHeight="1" x14ac:dyDescent="0.25"/>
    <row r="2429" ht="12.75" customHeight="1" x14ac:dyDescent="0.25"/>
    <row r="2430" ht="12.75" customHeight="1" x14ac:dyDescent="0.25"/>
    <row r="2431" ht="12.75" customHeight="1" x14ac:dyDescent="0.25"/>
    <row r="2432" ht="12.75" customHeight="1" x14ac:dyDescent="0.25"/>
    <row r="2433" ht="12.75" customHeight="1" x14ac:dyDescent="0.25"/>
    <row r="2434" ht="12.75" customHeight="1" x14ac:dyDescent="0.25"/>
    <row r="2435" ht="12.75" customHeight="1" x14ac:dyDescent="0.25"/>
    <row r="2436" ht="12.75" customHeight="1" x14ac:dyDescent="0.25"/>
    <row r="2437" ht="12.75" customHeight="1" x14ac:dyDescent="0.25"/>
    <row r="2438" ht="12.75" customHeight="1" x14ac:dyDescent="0.25"/>
    <row r="2439" ht="12.75" customHeight="1" x14ac:dyDescent="0.25"/>
    <row r="2440" ht="12.75" customHeight="1" x14ac:dyDescent="0.25"/>
    <row r="2441" ht="12.75" customHeight="1" x14ac:dyDescent="0.25"/>
    <row r="2442" ht="12.75" customHeight="1" x14ac:dyDescent="0.25"/>
    <row r="2443" ht="12.75" customHeight="1" x14ac:dyDescent="0.25"/>
    <row r="2444" ht="12.75" customHeight="1" x14ac:dyDescent="0.25"/>
    <row r="2445" ht="12.75" customHeight="1" x14ac:dyDescent="0.25"/>
    <row r="2446" ht="12.75" customHeight="1" x14ac:dyDescent="0.25"/>
    <row r="2447" ht="12.75" customHeight="1" x14ac:dyDescent="0.25"/>
    <row r="2448" ht="12.75" customHeight="1" x14ac:dyDescent="0.25"/>
    <row r="2449" ht="12.75" customHeight="1" x14ac:dyDescent="0.25"/>
    <row r="2450" ht="12.75" customHeight="1" x14ac:dyDescent="0.25"/>
    <row r="2451" ht="12.75" customHeight="1" x14ac:dyDescent="0.25"/>
    <row r="2452" ht="12.75" customHeight="1" x14ac:dyDescent="0.25"/>
    <row r="2453" ht="12.75" customHeight="1" x14ac:dyDescent="0.25"/>
    <row r="2454" ht="12.75" customHeight="1" x14ac:dyDescent="0.25"/>
    <row r="2455" ht="12.75" customHeight="1" x14ac:dyDescent="0.25"/>
    <row r="2456" ht="12.75" customHeight="1" x14ac:dyDescent="0.25"/>
    <row r="2457" ht="12.75" customHeight="1" x14ac:dyDescent="0.25"/>
    <row r="2458" ht="12.75" customHeight="1" x14ac:dyDescent="0.25"/>
    <row r="2459" ht="12.75" customHeight="1" x14ac:dyDescent="0.25"/>
    <row r="2460" ht="12.75" customHeight="1" x14ac:dyDescent="0.25"/>
    <row r="2461" ht="12.75" customHeight="1" x14ac:dyDescent="0.25"/>
    <row r="2462" ht="12.75" customHeight="1" x14ac:dyDescent="0.25"/>
    <row r="2463" ht="12.75" customHeight="1" x14ac:dyDescent="0.25"/>
    <row r="2464" ht="12.75" customHeight="1" x14ac:dyDescent="0.25"/>
    <row r="2465" ht="12.75" customHeight="1" x14ac:dyDescent="0.25"/>
    <row r="2466" ht="12.75" customHeight="1" x14ac:dyDescent="0.25"/>
    <row r="2467" ht="12.75" customHeight="1" x14ac:dyDescent="0.25"/>
    <row r="2468" ht="12.75" customHeight="1" x14ac:dyDescent="0.25"/>
    <row r="2469" ht="12.75" customHeight="1" x14ac:dyDescent="0.25"/>
    <row r="2470" ht="12.75" customHeight="1" x14ac:dyDescent="0.25"/>
    <row r="2471" ht="12.75" customHeight="1" x14ac:dyDescent="0.25"/>
    <row r="2472" ht="12.75" customHeight="1" x14ac:dyDescent="0.25"/>
    <row r="2473" ht="12.75" customHeight="1" x14ac:dyDescent="0.25"/>
    <row r="2474" ht="12.75" customHeight="1" x14ac:dyDescent="0.25"/>
    <row r="2475" ht="12.75" customHeight="1" x14ac:dyDescent="0.25"/>
    <row r="2476" ht="12.75" customHeight="1" x14ac:dyDescent="0.25"/>
    <row r="2477" ht="12.75" customHeight="1" x14ac:dyDescent="0.25"/>
    <row r="2478" ht="12.75" customHeight="1" x14ac:dyDescent="0.25"/>
    <row r="2479" ht="12.75" customHeight="1" x14ac:dyDescent="0.25"/>
    <row r="2480" ht="12.75" customHeight="1" x14ac:dyDescent="0.25"/>
    <row r="2481" ht="12.75" customHeight="1" x14ac:dyDescent="0.25"/>
    <row r="2482" ht="12.75" customHeight="1" x14ac:dyDescent="0.25"/>
    <row r="2483" ht="12.75" customHeight="1" x14ac:dyDescent="0.25"/>
    <row r="2484" ht="12.75" customHeight="1" x14ac:dyDescent="0.25"/>
    <row r="2485" ht="12.75" customHeight="1" x14ac:dyDescent="0.25"/>
    <row r="2486" ht="12.75" customHeight="1" x14ac:dyDescent="0.25"/>
    <row r="2487" ht="12.75" customHeight="1" x14ac:dyDescent="0.25"/>
    <row r="2488" ht="12.75" customHeight="1" x14ac:dyDescent="0.25"/>
    <row r="2489" ht="12.75" customHeight="1" x14ac:dyDescent="0.25"/>
    <row r="2490" ht="12.75" customHeight="1" x14ac:dyDescent="0.25"/>
    <row r="2491" ht="12.75" customHeight="1" x14ac:dyDescent="0.25"/>
    <row r="2492" ht="12.75" customHeight="1" x14ac:dyDescent="0.25"/>
    <row r="2493" ht="12.75" customHeight="1" x14ac:dyDescent="0.25"/>
    <row r="2494" ht="12.75" customHeight="1" x14ac:dyDescent="0.25"/>
    <row r="2495" ht="12.75" customHeight="1" x14ac:dyDescent="0.25"/>
    <row r="2496" ht="12.75" customHeight="1" x14ac:dyDescent="0.25"/>
    <row r="2497" ht="12.75" customHeight="1" x14ac:dyDescent="0.25"/>
    <row r="2498" ht="12.75" customHeight="1" x14ac:dyDescent="0.25"/>
    <row r="2499" ht="12.75" customHeight="1" x14ac:dyDescent="0.25"/>
    <row r="2500" ht="12.75" customHeight="1" x14ac:dyDescent="0.25"/>
    <row r="2501" ht="12.75" customHeight="1" x14ac:dyDescent="0.25"/>
    <row r="2502" ht="12.75" customHeight="1" x14ac:dyDescent="0.25"/>
    <row r="2503" ht="12.75" customHeight="1" x14ac:dyDescent="0.25"/>
    <row r="2504" ht="12.75" customHeight="1" x14ac:dyDescent="0.25"/>
    <row r="2505" ht="12.75" customHeight="1" x14ac:dyDescent="0.25"/>
    <row r="2506" ht="12.75" customHeight="1" x14ac:dyDescent="0.25"/>
    <row r="2507" ht="12.75" customHeight="1" x14ac:dyDescent="0.25"/>
    <row r="2508" ht="12.75" customHeight="1" x14ac:dyDescent="0.25"/>
    <row r="2509" ht="12.75" customHeight="1" x14ac:dyDescent="0.25"/>
    <row r="2510" ht="12.75" customHeight="1" x14ac:dyDescent="0.25"/>
    <row r="2511" ht="12.75" customHeight="1" x14ac:dyDescent="0.25"/>
    <row r="2512" ht="12.75" customHeight="1" x14ac:dyDescent="0.25"/>
    <row r="2513" ht="12.75" customHeight="1" x14ac:dyDescent="0.25"/>
    <row r="2514" ht="12.75" customHeight="1" x14ac:dyDescent="0.25"/>
    <row r="2515" ht="12.75" customHeight="1" x14ac:dyDescent="0.25"/>
    <row r="2516" ht="12.75" customHeight="1" x14ac:dyDescent="0.25"/>
    <row r="2517" ht="12.75" customHeight="1" x14ac:dyDescent="0.25"/>
    <row r="2518" ht="12.75" customHeight="1" x14ac:dyDescent="0.25"/>
    <row r="2519" ht="12.75" customHeight="1" x14ac:dyDescent="0.25"/>
    <row r="2520" ht="12.75" customHeight="1" x14ac:dyDescent="0.25"/>
    <row r="2521" ht="12.75" customHeight="1" x14ac:dyDescent="0.25"/>
    <row r="2522" ht="12.75" customHeight="1" x14ac:dyDescent="0.25"/>
    <row r="2523" ht="12.75" customHeight="1" x14ac:dyDescent="0.25"/>
    <row r="2524" ht="12.75" customHeight="1" x14ac:dyDescent="0.25"/>
    <row r="2525" ht="12.75" customHeight="1" x14ac:dyDescent="0.25"/>
    <row r="2526" ht="12.75" customHeight="1" x14ac:dyDescent="0.25"/>
    <row r="2527" ht="12.75" customHeight="1" x14ac:dyDescent="0.25"/>
    <row r="2528" ht="12.75" customHeight="1" x14ac:dyDescent="0.25"/>
    <row r="2529" ht="12.75" customHeight="1" x14ac:dyDescent="0.25"/>
    <row r="2530" ht="12.75" customHeight="1" x14ac:dyDescent="0.25"/>
    <row r="2531" ht="12.75" customHeight="1" x14ac:dyDescent="0.25"/>
    <row r="2532" ht="12.75" customHeight="1" x14ac:dyDescent="0.25"/>
    <row r="2533" ht="12.75" customHeight="1" x14ac:dyDescent="0.25"/>
    <row r="2534" ht="12.75" customHeight="1" x14ac:dyDescent="0.25"/>
    <row r="2535" ht="12.75" customHeight="1" x14ac:dyDescent="0.25"/>
    <row r="2536" ht="12.75" customHeight="1" x14ac:dyDescent="0.25"/>
    <row r="2537" ht="12.75" customHeight="1" x14ac:dyDescent="0.25"/>
    <row r="2538" ht="12.75" customHeight="1" x14ac:dyDescent="0.25"/>
    <row r="2539" ht="12.75" customHeight="1" x14ac:dyDescent="0.25"/>
    <row r="2540" ht="12.75" customHeight="1" x14ac:dyDescent="0.25"/>
    <row r="2541" ht="12.75" customHeight="1" x14ac:dyDescent="0.25"/>
    <row r="2542" ht="12.75" customHeight="1" x14ac:dyDescent="0.25"/>
    <row r="2543" ht="12.75" customHeight="1" x14ac:dyDescent="0.25"/>
    <row r="2544" ht="12.75" customHeight="1" x14ac:dyDescent="0.25"/>
    <row r="2545" ht="12.75" customHeight="1" x14ac:dyDescent="0.25"/>
    <row r="2546" ht="12.75" customHeight="1" x14ac:dyDescent="0.25"/>
    <row r="2547" ht="12.75" customHeight="1" x14ac:dyDescent="0.25"/>
    <row r="2548" ht="12.75" customHeight="1" x14ac:dyDescent="0.25"/>
    <row r="2549" ht="12.75" customHeight="1" x14ac:dyDescent="0.25"/>
    <row r="2550" ht="12.75" customHeight="1" x14ac:dyDescent="0.25"/>
    <row r="2551" ht="12.75" customHeight="1" x14ac:dyDescent="0.25"/>
    <row r="2552" ht="12.75" customHeight="1" x14ac:dyDescent="0.25"/>
    <row r="2553" ht="12.75" customHeight="1" x14ac:dyDescent="0.25"/>
    <row r="2554" ht="12.75" customHeight="1" x14ac:dyDescent="0.25"/>
    <row r="2555" ht="12.75" customHeight="1" x14ac:dyDescent="0.25"/>
    <row r="2556" ht="12.75" customHeight="1" x14ac:dyDescent="0.25"/>
    <row r="2557" ht="12.75" customHeight="1" x14ac:dyDescent="0.25"/>
    <row r="2558" ht="12.75" customHeight="1" x14ac:dyDescent="0.25"/>
    <row r="2559" ht="12.75" customHeight="1" x14ac:dyDescent="0.25"/>
    <row r="2560" ht="12.75" customHeight="1" x14ac:dyDescent="0.25"/>
    <row r="2561" ht="12.75" customHeight="1" x14ac:dyDescent="0.25"/>
    <row r="2562" ht="12.75" customHeight="1" x14ac:dyDescent="0.25"/>
    <row r="2563" ht="12.75" customHeight="1" x14ac:dyDescent="0.25"/>
    <row r="2564" ht="12.75" customHeight="1" x14ac:dyDescent="0.25"/>
    <row r="2565" ht="12.75" customHeight="1" x14ac:dyDescent="0.25"/>
    <row r="2566" ht="12.75" customHeight="1" x14ac:dyDescent="0.25"/>
    <row r="2567" ht="12.75" customHeight="1" x14ac:dyDescent="0.25"/>
    <row r="2568" ht="12.75" customHeight="1" x14ac:dyDescent="0.25"/>
    <row r="2569" ht="12.75" customHeight="1" x14ac:dyDescent="0.25"/>
    <row r="2570" ht="12.75" customHeight="1" x14ac:dyDescent="0.25"/>
    <row r="2571" ht="12.75" customHeight="1" x14ac:dyDescent="0.25"/>
    <row r="2572" ht="12.75" customHeight="1" x14ac:dyDescent="0.25"/>
    <row r="2573" ht="12.75" customHeight="1" x14ac:dyDescent="0.25"/>
    <row r="2574" ht="12.75" customHeight="1" x14ac:dyDescent="0.25"/>
    <row r="2575" ht="12.75" customHeight="1" x14ac:dyDescent="0.25"/>
    <row r="2576" ht="12.75" customHeight="1" x14ac:dyDescent="0.25"/>
    <row r="2577" ht="12.75" customHeight="1" x14ac:dyDescent="0.25"/>
    <row r="2578" ht="12.75" customHeight="1" x14ac:dyDescent="0.25"/>
    <row r="2579" ht="12.75" customHeight="1" x14ac:dyDescent="0.25"/>
    <row r="2580" ht="12.75" customHeight="1" x14ac:dyDescent="0.25"/>
    <row r="2581" ht="12.75" customHeight="1" x14ac:dyDescent="0.25"/>
    <row r="2582" ht="12.75" customHeight="1" x14ac:dyDescent="0.25"/>
    <row r="2583" ht="12.75" customHeight="1" x14ac:dyDescent="0.25"/>
    <row r="2584" ht="12.75" customHeight="1" x14ac:dyDescent="0.25"/>
    <row r="2585" ht="12.75" customHeight="1" x14ac:dyDescent="0.25"/>
    <row r="2586" ht="12.75" customHeight="1" x14ac:dyDescent="0.25"/>
    <row r="2587" ht="12.75" customHeight="1" x14ac:dyDescent="0.25"/>
    <row r="2588" ht="12.75" customHeight="1" x14ac:dyDescent="0.25"/>
    <row r="2589" ht="12.75" customHeight="1" x14ac:dyDescent="0.25"/>
    <row r="2590" ht="12.75" customHeight="1" x14ac:dyDescent="0.25"/>
    <row r="2591" ht="12.75" customHeight="1" x14ac:dyDescent="0.25"/>
    <row r="2592" ht="12.75" customHeight="1" x14ac:dyDescent="0.25"/>
    <row r="2593" ht="12.75" customHeight="1" x14ac:dyDescent="0.25"/>
    <row r="2594" ht="12.75" customHeight="1" x14ac:dyDescent="0.25"/>
    <row r="2595" ht="12.75" customHeight="1" x14ac:dyDescent="0.25"/>
    <row r="2596" ht="12.75" customHeight="1" x14ac:dyDescent="0.25"/>
    <row r="2597" ht="12.75" customHeight="1" x14ac:dyDescent="0.25"/>
    <row r="2598" ht="12.75" customHeight="1" x14ac:dyDescent="0.25"/>
    <row r="2599" ht="12.75" customHeight="1" x14ac:dyDescent="0.25"/>
    <row r="2600" ht="12.75" customHeight="1" x14ac:dyDescent="0.25"/>
    <row r="2601" ht="12.75" customHeight="1" x14ac:dyDescent="0.25"/>
    <row r="2602" ht="12.75" customHeight="1" x14ac:dyDescent="0.25"/>
    <row r="2603" ht="12.75" customHeight="1" x14ac:dyDescent="0.25"/>
    <row r="2604" ht="12.75" customHeight="1" x14ac:dyDescent="0.25"/>
    <row r="2605" ht="12.75" customHeight="1" x14ac:dyDescent="0.25"/>
    <row r="2606" ht="12.75" customHeight="1" x14ac:dyDescent="0.25"/>
    <row r="2607" ht="12.75" customHeight="1" x14ac:dyDescent="0.25"/>
    <row r="2608" ht="12.75" customHeight="1" x14ac:dyDescent="0.25"/>
    <row r="2609" ht="12.75" customHeight="1" x14ac:dyDescent="0.25"/>
    <row r="2610" ht="12.75" customHeight="1" x14ac:dyDescent="0.25"/>
    <row r="2611" ht="12.75" customHeight="1" x14ac:dyDescent="0.25"/>
    <row r="2612" ht="12.75" customHeight="1" x14ac:dyDescent="0.25"/>
    <row r="2613" ht="12.75" customHeight="1" x14ac:dyDescent="0.25"/>
    <row r="2614" ht="12.75" customHeight="1" x14ac:dyDescent="0.25"/>
    <row r="2615" ht="12.75" customHeight="1" x14ac:dyDescent="0.25"/>
    <row r="2616" ht="12.75" customHeight="1" x14ac:dyDescent="0.25"/>
    <row r="2617" ht="12.75" customHeight="1" x14ac:dyDescent="0.25"/>
    <row r="2618" ht="12.75" customHeight="1" x14ac:dyDescent="0.25"/>
    <row r="2619" ht="12.75" customHeight="1" x14ac:dyDescent="0.25"/>
    <row r="2620" ht="12.75" customHeight="1" x14ac:dyDescent="0.25"/>
    <row r="2621" ht="12.75" customHeight="1" x14ac:dyDescent="0.25"/>
    <row r="2622" ht="12.75" customHeight="1" x14ac:dyDescent="0.25"/>
    <row r="2623" ht="12.75" customHeight="1" x14ac:dyDescent="0.25"/>
    <row r="2624" ht="12.75" customHeight="1" x14ac:dyDescent="0.25"/>
    <row r="2625" ht="12.75" customHeight="1" x14ac:dyDescent="0.25"/>
    <row r="2626" ht="12.75" customHeight="1" x14ac:dyDescent="0.25"/>
    <row r="2627" ht="12.75" customHeight="1" x14ac:dyDescent="0.25"/>
    <row r="2628" ht="12.75" customHeight="1" x14ac:dyDescent="0.25"/>
    <row r="2629" ht="12.75" customHeight="1" x14ac:dyDescent="0.25"/>
    <row r="2630" ht="12.75" customHeight="1" x14ac:dyDescent="0.25"/>
    <row r="2631" ht="12.75" customHeight="1" x14ac:dyDescent="0.25"/>
    <row r="2632" ht="12.75" customHeight="1" x14ac:dyDescent="0.25"/>
    <row r="2633" ht="12.75" customHeight="1" x14ac:dyDescent="0.25"/>
    <row r="2634" ht="12.75" customHeight="1" x14ac:dyDescent="0.25"/>
    <row r="2635" ht="12.75" customHeight="1" x14ac:dyDescent="0.25"/>
    <row r="2636" ht="12.75" customHeight="1" x14ac:dyDescent="0.25"/>
    <row r="2637" ht="12.75" customHeight="1" x14ac:dyDescent="0.25"/>
    <row r="2638" ht="12.75" customHeight="1" x14ac:dyDescent="0.25"/>
    <row r="2639" ht="12.75" customHeight="1" x14ac:dyDescent="0.25"/>
    <row r="2640" ht="12.75" customHeight="1" x14ac:dyDescent="0.25"/>
    <row r="2641" ht="12.75" customHeight="1" x14ac:dyDescent="0.25"/>
    <row r="2642" ht="12.75" customHeight="1" x14ac:dyDescent="0.25"/>
    <row r="2643" ht="12.75" customHeight="1" x14ac:dyDescent="0.25"/>
    <row r="2644" ht="12.75" customHeight="1" x14ac:dyDescent="0.25"/>
    <row r="2645" ht="12.75" customHeight="1" x14ac:dyDescent="0.25"/>
    <row r="2646" ht="12.75" customHeight="1" x14ac:dyDescent="0.25"/>
    <row r="2647" ht="12.75" customHeight="1" x14ac:dyDescent="0.25"/>
    <row r="2648" ht="12.75" customHeight="1" x14ac:dyDescent="0.25"/>
    <row r="2649" ht="12.75" customHeight="1" x14ac:dyDescent="0.25"/>
    <row r="2650" ht="12.75" customHeight="1" x14ac:dyDescent="0.25"/>
    <row r="2651" ht="12.75" customHeight="1" x14ac:dyDescent="0.25"/>
    <row r="2652" ht="12.75" customHeight="1" x14ac:dyDescent="0.25"/>
    <row r="2653" ht="12.75" customHeight="1" x14ac:dyDescent="0.25"/>
    <row r="2654" ht="12.75" customHeight="1" x14ac:dyDescent="0.25"/>
    <row r="2655" ht="12.75" customHeight="1" x14ac:dyDescent="0.25"/>
    <row r="2656" ht="12.75" customHeight="1" x14ac:dyDescent="0.25"/>
    <row r="2657" ht="12.75" customHeight="1" x14ac:dyDescent="0.25"/>
    <row r="2658" ht="12.75" customHeight="1" x14ac:dyDescent="0.25"/>
    <row r="2659" ht="12.75" customHeight="1" x14ac:dyDescent="0.25"/>
    <row r="2660" ht="12.75" customHeight="1" x14ac:dyDescent="0.25"/>
    <row r="2661" ht="12.75" customHeight="1" x14ac:dyDescent="0.25"/>
    <row r="2662" ht="12.75" customHeight="1" x14ac:dyDescent="0.25"/>
    <row r="2663" ht="12.75" customHeight="1" x14ac:dyDescent="0.25"/>
    <row r="2664" ht="12.75" customHeight="1" x14ac:dyDescent="0.25"/>
    <row r="2665" ht="12.75" customHeight="1" x14ac:dyDescent="0.25"/>
    <row r="2666" ht="12.75" customHeight="1" x14ac:dyDescent="0.25"/>
    <row r="2667" ht="12.75" customHeight="1" x14ac:dyDescent="0.25"/>
    <row r="2668" ht="12.75" customHeight="1" x14ac:dyDescent="0.25"/>
    <row r="2669" ht="12.75" customHeight="1" x14ac:dyDescent="0.25"/>
    <row r="2670" ht="12.75" customHeight="1" x14ac:dyDescent="0.25"/>
    <row r="2671" ht="12.75" customHeight="1" x14ac:dyDescent="0.25"/>
    <row r="2672" ht="12.75" customHeight="1" x14ac:dyDescent="0.25"/>
    <row r="2673" ht="12.75" customHeight="1" x14ac:dyDescent="0.25"/>
    <row r="2674" ht="12.75" customHeight="1" x14ac:dyDescent="0.25"/>
    <row r="2675" ht="12.75" customHeight="1" x14ac:dyDescent="0.25"/>
    <row r="2676" ht="12.75" customHeight="1" x14ac:dyDescent="0.25"/>
    <row r="2677" ht="12.75" customHeight="1" x14ac:dyDescent="0.25"/>
    <row r="2678" ht="12.75" customHeight="1" x14ac:dyDescent="0.25"/>
    <row r="2679" ht="12.75" customHeight="1" x14ac:dyDescent="0.25"/>
    <row r="2680" ht="12.75" customHeight="1" x14ac:dyDescent="0.25"/>
    <row r="2681" ht="12.75" customHeight="1" x14ac:dyDescent="0.25"/>
    <row r="2682" ht="12.75" customHeight="1" x14ac:dyDescent="0.25"/>
    <row r="2683" ht="12.75" customHeight="1" x14ac:dyDescent="0.25"/>
    <row r="2684" ht="12.75" customHeight="1" x14ac:dyDescent="0.25"/>
    <row r="2685" ht="12.75" customHeight="1" x14ac:dyDescent="0.25"/>
    <row r="2686" ht="12.75" customHeight="1" x14ac:dyDescent="0.25"/>
    <row r="2687" ht="12.75" customHeight="1" x14ac:dyDescent="0.25"/>
    <row r="2688" ht="12.75" customHeight="1" x14ac:dyDescent="0.25"/>
    <row r="2689" ht="12.75" customHeight="1" x14ac:dyDescent="0.25"/>
    <row r="2690" ht="12.75" customHeight="1" x14ac:dyDescent="0.25"/>
    <row r="2691" ht="12.75" customHeight="1" x14ac:dyDescent="0.25"/>
    <row r="2692" ht="12.75" customHeight="1" x14ac:dyDescent="0.25"/>
    <row r="2693" ht="12.75" customHeight="1" x14ac:dyDescent="0.25"/>
    <row r="2694" ht="12.75" customHeight="1" x14ac:dyDescent="0.25"/>
    <row r="2695" ht="12.75" customHeight="1" x14ac:dyDescent="0.25"/>
    <row r="2696" ht="12.75" customHeight="1" x14ac:dyDescent="0.25"/>
    <row r="2697" ht="12.75" customHeight="1" x14ac:dyDescent="0.25"/>
    <row r="2698" ht="12.75" customHeight="1" x14ac:dyDescent="0.25"/>
    <row r="2699" ht="12.75" customHeight="1" x14ac:dyDescent="0.25"/>
    <row r="2700" ht="12.75" customHeight="1" x14ac:dyDescent="0.25"/>
    <row r="2701" ht="12.75" customHeight="1" x14ac:dyDescent="0.25"/>
    <row r="2702" ht="12.75" customHeight="1" x14ac:dyDescent="0.25"/>
    <row r="2703" ht="12.75" customHeight="1" x14ac:dyDescent="0.25"/>
    <row r="2704" ht="12.75" customHeight="1" x14ac:dyDescent="0.25"/>
    <row r="2705" ht="12.75" customHeight="1" x14ac:dyDescent="0.25"/>
    <row r="2706" ht="12.75" customHeight="1" x14ac:dyDescent="0.25"/>
    <row r="2707" ht="12.75" customHeight="1" x14ac:dyDescent="0.25"/>
    <row r="2708" ht="12.75" customHeight="1" x14ac:dyDescent="0.25"/>
    <row r="2709" ht="12.75" customHeight="1" x14ac:dyDescent="0.25"/>
    <row r="2710" ht="12.75" customHeight="1" x14ac:dyDescent="0.25"/>
    <row r="2711" ht="12.75" customHeight="1" x14ac:dyDescent="0.25"/>
    <row r="2712" ht="12.75" customHeight="1" x14ac:dyDescent="0.25"/>
    <row r="2713" ht="12.75" customHeight="1" x14ac:dyDescent="0.25"/>
    <row r="2714" ht="12.75" customHeight="1" x14ac:dyDescent="0.25"/>
    <row r="2715" ht="12.75" customHeight="1" x14ac:dyDescent="0.25"/>
    <row r="2716" ht="12.75" customHeight="1" x14ac:dyDescent="0.25"/>
    <row r="2717" ht="12.75" customHeight="1" x14ac:dyDescent="0.25"/>
    <row r="2718" ht="12.75" customHeight="1" x14ac:dyDescent="0.25"/>
    <row r="2719" ht="12.75" customHeight="1" x14ac:dyDescent="0.25"/>
    <row r="2720" ht="12.75" customHeight="1" x14ac:dyDescent="0.25"/>
    <row r="2721" ht="12.75" customHeight="1" x14ac:dyDescent="0.25"/>
    <row r="2722" ht="12.75" customHeight="1" x14ac:dyDescent="0.25"/>
    <row r="2723" ht="12.75" customHeight="1" x14ac:dyDescent="0.25"/>
    <row r="2724" ht="12.75" customHeight="1" x14ac:dyDescent="0.25"/>
    <row r="2725" ht="12.75" customHeight="1" x14ac:dyDescent="0.25"/>
    <row r="2726" ht="12.75" customHeight="1" x14ac:dyDescent="0.25"/>
    <row r="2727" ht="12.75" customHeight="1" x14ac:dyDescent="0.25"/>
    <row r="2728" ht="12.75" customHeight="1" x14ac:dyDescent="0.25"/>
    <row r="2729" ht="12.75" customHeight="1" x14ac:dyDescent="0.25"/>
    <row r="2730" ht="12.75" customHeight="1" x14ac:dyDescent="0.25"/>
    <row r="2731" ht="12.75" customHeight="1" x14ac:dyDescent="0.25"/>
    <row r="2732" ht="12.75" customHeight="1" x14ac:dyDescent="0.25"/>
    <row r="2733" ht="12.75" customHeight="1" x14ac:dyDescent="0.25"/>
    <row r="2734" ht="12.75" customHeight="1" x14ac:dyDescent="0.25"/>
    <row r="2735" ht="12.75" customHeight="1" x14ac:dyDescent="0.25"/>
    <row r="2736" ht="12.75" customHeight="1" x14ac:dyDescent="0.25"/>
    <row r="2737" ht="12.75" customHeight="1" x14ac:dyDescent="0.25"/>
    <row r="2738" ht="12.75" customHeight="1" x14ac:dyDescent="0.25"/>
    <row r="2739" ht="12.75" customHeight="1" x14ac:dyDescent="0.25"/>
    <row r="2740" ht="12.75" customHeight="1" x14ac:dyDescent="0.25"/>
    <row r="2741" ht="12.75" customHeight="1" x14ac:dyDescent="0.25"/>
    <row r="2742" ht="12.75" customHeight="1" x14ac:dyDescent="0.25"/>
    <row r="2743" ht="12.75" customHeight="1" x14ac:dyDescent="0.25"/>
    <row r="2744" ht="12.75" customHeight="1" x14ac:dyDescent="0.25"/>
    <row r="2745" ht="12.75" customHeight="1" x14ac:dyDescent="0.25"/>
    <row r="2746" ht="12.75" customHeight="1" x14ac:dyDescent="0.25"/>
    <row r="2747" ht="12.75" customHeight="1" x14ac:dyDescent="0.25"/>
    <row r="2748" ht="12.75" customHeight="1" x14ac:dyDescent="0.25"/>
    <row r="2749" ht="12.75" customHeight="1" x14ac:dyDescent="0.25"/>
    <row r="2750" ht="12.75" customHeight="1" x14ac:dyDescent="0.25"/>
    <row r="2751" ht="12.75" customHeight="1" x14ac:dyDescent="0.25"/>
    <row r="2752" ht="12.75" customHeight="1" x14ac:dyDescent="0.25"/>
    <row r="2753" ht="12.75" customHeight="1" x14ac:dyDescent="0.25"/>
    <row r="2754" ht="12.75" customHeight="1" x14ac:dyDescent="0.25"/>
    <row r="2755" ht="12.75" customHeight="1" x14ac:dyDescent="0.25"/>
    <row r="2756" ht="12.75" customHeight="1" x14ac:dyDescent="0.25"/>
    <row r="2757" ht="12.75" customHeight="1" x14ac:dyDescent="0.25"/>
    <row r="2758" ht="12.75" customHeight="1" x14ac:dyDescent="0.25"/>
    <row r="2759" ht="12.75" customHeight="1" x14ac:dyDescent="0.25"/>
    <row r="2760" ht="12.75" customHeight="1" x14ac:dyDescent="0.25"/>
    <row r="2761" ht="12.75" customHeight="1" x14ac:dyDescent="0.25"/>
    <row r="2762" ht="12.75" customHeight="1" x14ac:dyDescent="0.25"/>
    <row r="2763" ht="12.75" customHeight="1" x14ac:dyDescent="0.25"/>
    <row r="2764" ht="12.75" customHeight="1" x14ac:dyDescent="0.25"/>
    <row r="2765" ht="12.75" customHeight="1" x14ac:dyDescent="0.25"/>
    <row r="2766" ht="12.75" customHeight="1" x14ac:dyDescent="0.25"/>
    <row r="2767" ht="12.75" customHeight="1" x14ac:dyDescent="0.25"/>
    <row r="2768" ht="12.75" customHeight="1" x14ac:dyDescent="0.25"/>
    <row r="2769" ht="12.75" customHeight="1" x14ac:dyDescent="0.25"/>
    <row r="2770" ht="12.75" customHeight="1" x14ac:dyDescent="0.25"/>
    <row r="2771" ht="12.75" customHeight="1" x14ac:dyDescent="0.25"/>
    <row r="2772" ht="12.75" customHeight="1" x14ac:dyDescent="0.25"/>
    <row r="2773" ht="12.75" customHeight="1" x14ac:dyDescent="0.25"/>
    <row r="2774" ht="12.75" customHeight="1" x14ac:dyDescent="0.25"/>
    <row r="2775" ht="12.75" customHeight="1" x14ac:dyDescent="0.25"/>
    <row r="2776" ht="12.75" customHeight="1" x14ac:dyDescent="0.25"/>
    <row r="2777" ht="12.75" customHeight="1" x14ac:dyDescent="0.25"/>
    <row r="2778" ht="12.75" customHeight="1" x14ac:dyDescent="0.25"/>
    <row r="2779" ht="12.75" customHeight="1" x14ac:dyDescent="0.25"/>
    <row r="2780" ht="12.75" customHeight="1" x14ac:dyDescent="0.25"/>
    <row r="2781" ht="12.75" customHeight="1" x14ac:dyDescent="0.25"/>
    <row r="2782" ht="12.75" customHeight="1" x14ac:dyDescent="0.25"/>
    <row r="2783" ht="12.75" customHeight="1" x14ac:dyDescent="0.25"/>
    <row r="2784" ht="12.75" customHeight="1" x14ac:dyDescent="0.25"/>
    <row r="2785" ht="12.75" customHeight="1" x14ac:dyDescent="0.25"/>
    <row r="2786" ht="12.75" customHeight="1" x14ac:dyDescent="0.25"/>
    <row r="2787" ht="12.75" customHeight="1" x14ac:dyDescent="0.25"/>
    <row r="2788" ht="12.75" customHeight="1" x14ac:dyDescent="0.25"/>
    <row r="2789" ht="12.75" customHeight="1" x14ac:dyDescent="0.25"/>
    <row r="2790" ht="12.75" customHeight="1" x14ac:dyDescent="0.25"/>
    <row r="2791" ht="12.75" customHeight="1" x14ac:dyDescent="0.25"/>
    <row r="2792" ht="12.75" customHeight="1" x14ac:dyDescent="0.25"/>
    <row r="2793" ht="12.75" customHeight="1" x14ac:dyDescent="0.25"/>
    <row r="2794" ht="12.75" customHeight="1" x14ac:dyDescent="0.25"/>
    <row r="2795" ht="12.75" customHeight="1" x14ac:dyDescent="0.25"/>
    <row r="2796" ht="12.75" customHeight="1" x14ac:dyDescent="0.25"/>
    <row r="2797" ht="12.75" customHeight="1" x14ac:dyDescent="0.25"/>
    <row r="2798" ht="12.75" customHeight="1" x14ac:dyDescent="0.25"/>
    <row r="2799" ht="12.75" customHeight="1" x14ac:dyDescent="0.25"/>
    <row r="2800" ht="12.75" customHeight="1" x14ac:dyDescent="0.25"/>
    <row r="2801" ht="12.75" customHeight="1" x14ac:dyDescent="0.25"/>
    <row r="2802" ht="12.75" customHeight="1" x14ac:dyDescent="0.25"/>
    <row r="2803" ht="12.75" customHeight="1" x14ac:dyDescent="0.25"/>
    <row r="2804" ht="12.75" customHeight="1" x14ac:dyDescent="0.25"/>
    <row r="2805" ht="12.75" customHeight="1" x14ac:dyDescent="0.25"/>
    <row r="2806" ht="12.75" customHeight="1" x14ac:dyDescent="0.25"/>
    <row r="2807" ht="12.75" customHeight="1" x14ac:dyDescent="0.25"/>
    <row r="2808" ht="12.75" customHeight="1" x14ac:dyDescent="0.25"/>
    <row r="2809" ht="12.75" customHeight="1" x14ac:dyDescent="0.25"/>
    <row r="2810" ht="12.75" customHeight="1" x14ac:dyDescent="0.25"/>
    <row r="2811" ht="12.75" customHeight="1" x14ac:dyDescent="0.25"/>
    <row r="2812" ht="12.75" customHeight="1" x14ac:dyDescent="0.25"/>
    <row r="2813" ht="12.75" customHeight="1" x14ac:dyDescent="0.25"/>
    <row r="2814" ht="12.75" customHeight="1" x14ac:dyDescent="0.25"/>
    <row r="2815" ht="12.75" customHeight="1" x14ac:dyDescent="0.25"/>
    <row r="2816" ht="12.75" customHeight="1" x14ac:dyDescent="0.25"/>
    <row r="2817" ht="12.75" customHeight="1" x14ac:dyDescent="0.25"/>
    <row r="2818" ht="12.75" customHeight="1" x14ac:dyDescent="0.25"/>
    <row r="2819" ht="12.75" customHeight="1" x14ac:dyDescent="0.25"/>
    <row r="2820" ht="12.75" customHeight="1" x14ac:dyDescent="0.25"/>
    <row r="2821" ht="12.75" customHeight="1" x14ac:dyDescent="0.25"/>
    <row r="2822" ht="12.75" customHeight="1" x14ac:dyDescent="0.25"/>
    <row r="2823" ht="12.75" customHeight="1" x14ac:dyDescent="0.25"/>
    <row r="2824" ht="12.75" customHeight="1" x14ac:dyDescent="0.25"/>
    <row r="2825" ht="12.75" customHeight="1" x14ac:dyDescent="0.25"/>
    <row r="2826" ht="12.75" customHeight="1" x14ac:dyDescent="0.25"/>
    <row r="2827" ht="12.75" customHeight="1" x14ac:dyDescent="0.25"/>
    <row r="2828" ht="12.75" customHeight="1" x14ac:dyDescent="0.25"/>
    <row r="2829" ht="12.75" customHeight="1" x14ac:dyDescent="0.25"/>
    <row r="2830" ht="12.75" customHeight="1" x14ac:dyDescent="0.25"/>
    <row r="2831" ht="12.75" customHeight="1" x14ac:dyDescent="0.25"/>
    <row r="2832" ht="12.75" customHeight="1" x14ac:dyDescent="0.25"/>
    <row r="2833" ht="12.75" customHeight="1" x14ac:dyDescent="0.25"/>
    <row r="2834" ht="12.75" customHeight="1" x14ac:dyDescent="0.25"/>
    <row r="2835" ht="12.75" customHeight="1" x14ac:dyDescent="0.25"/>
    <row r="2836" ht="12.75" customHeight="1" x14ac:dyDescent="0.25"/>
    <row r="2837" ht="12.75" customHeight="1" x14ac:dyDescent="0.25"/>
    <row r="2838" ht="12.75" customHeight="1" x14ac:dyDescent="0.25"/>
    <row r="2839" ht="12.75" customHeight="1" x14ac:dyDescent="0.25"/>
    <row r="2840" ht="12.75" customHeight="1" x14ac:dyDescent="0.25"/>
    <row r="2841" ht="12.75" customHeight="1" x14ac:dyDescent="0.25"/>
    <row r="2842" ht="12.75" customHeight="1" x14ac:dyDescent="0.25"/>
    <row r="2843" ht="12.75" customHeight="1" x14ac:dyDescent="0.25"/>
    <row r="2844" ht="12.75" customHeight="1" x14ac:dyDescent="0.25"/>
    <row r="2845" ht="12.75" customHeight="1" x14ac:dyDescent="0.25"/>
    <row r="2846" ht="12.75" customHeight="1" x14ac:dyDescent="0.25"/>
    <row r="2847" ht="12.75" customHeight="1" x14ac:dyDescent="0.25"/>
    <row r="2848" ht="12.75" customHeight="1" x14ac:dyDescent="0.25"/>
    <row r="2849" ht="12.75" customHeight="1" x14ac:dyDescent="0.25"/>
    <row r="2850" ht="12.75" customHeight="1" x14ac:dyDescent="0.25"/>
    <row r="2851" ht="12.75" customHeight="1" x14ac:dyDescent="0.25"/>
    <row r="2852" ht="12.75" customHeight="1" x14ac:dyDescent="0.25"/>
    <row r="2853" ht="12.75" customHeight="1" x14ac:dyDescent="0.25"/>
    <row r="2854" ht="12.75" customHeight="1" x14ac:dyDescent="0.25"/>
    <row r="2855" ht="12.75" customHeight="1" x14ac:dyDescent="0.25"/>
    <row r="2856" ht="12.75" customHeight="1" x14ac:dyDescent="0.25"/>
    <row r="2857" ht="12.75" customHeight="1" x14ac:dyDescent="0.25"/>
    <row r="2858" ht="12.75" customHeight="1" x14ac:dyDescent="0.25"/>
    <row r="2859" ht="12.75" customHeight="1" x14ac:dyDescent="0.25"/>
    <row r="2860" ht="12.75" customHeight="1" x14ac:dyDescent="0.25"/>
    <row r="2861" ht="12.75" customHeight="1" x14ac:dyDescent="0.25"/>
    <row r="2862" ht="12.75" customHeight="1" x14ac:dyDescent="0.25"/>
    <row r="2863" ht="12.75" customHeight="1" x14ac:dyDescent="0.25"/>
    <row r="2864" ht="12.75" customHeight="1" x14ac:dyDescent="0.25"/>
    <row r="2865" ht="12.75" customHeight="1" x14ac:dyDescent="0.25"/>
    <row r="2866" ht="12.75" customHeight="1" x14ac:dyDescent="0.25"/>
    <row r="2867" ht="12.75" customHeight="1" x14ac:dyDescent="0.25"/>
    <row r="2868" ht="12.75" customHeight="1" x14ac:dyDescent="0.25"/>
    <row r="2869" ht="12.75" customHeight="1" x14ac:dyDescent="0.25"/>
    <row r="2870" ht="12.75" customHeight="1" x14ac:dyDescent="0.25"/>
    <row r="2871" ht="12.75" customHeight="1" x14ac:dyDescent="0.25"/>
    <row r="2872" ht="12.75" customHeight="1" x14ac:dyDescent="0.25"/>
    <row r="2873" ht="12.75" customHeight="1" x14ac:dyDescent="0.25"/>
    <row r="2874" ht="12.75" customHeight="1" x14ac:dyDescent="0.25"/>
    <row r="2875" ht="12.75" customHeight="1" x14ac:dyDescent="0.25"/>
    <row r="2876" ht="12.75" customHeight="1" x14ac:dyDescent="0.25"/>
    <row r="2877" ht="12.75" customHeight="1" x14ac:dyDescent="0.25"/>
    <row r="2878" ht="12.75" customHeight="1" x14ac:dyDescent="0.25"/>
    <row r="2879" ht="12.75" customHeight="1" x14ac:dyDescent="0.25"/>
    <row r="2880" ht="12.75" customHeight="1" x14ac:dyDescent="0.25"/>
    <row r="2881" ht="12.75" customHeight="1" x14ac:dyDescent="0.25"/>
    <row r="2882" ht="12.75" customHeight="1" x14ac:dyDescent="0.25"/>
    <row r="2883" ht="12.75" customHeight="1" x14ac:dyDescent="0.25"/>
    <row r="2884" ht="12.75" customHeight="1" x14ac:dyDescent="0.25"/>
    <row r="2885" ht="12.75" customHeight="1" x14ac:dyDescent="0.25"/>
    <row r="2886" ht="12.75" customHeight="1" x14ac:dyDescent="0.25"/>
    <row r="2887" ht="12.75" customHeight="1" x14ac:dyDescent="0.25"/>
    <row r="2888" ht="12.75" customHeight="1" x14ac:dyDescent="0.25"/>
    <row r="2889" ht="12.75" customHeight="1" x14ac:dyDescent="0.25"/>
    <row r="2890" ht="12.75" customHeight="1" x14ac:dyDescent="0.25"/>
    <row r="2891" ht="12.75" customHeight="1" x14ac:dyDescent="0.25"/>
    <row r="2892" ht="12.75" customHeight="1" x14ac:dyDescent="0.25"/>
    <row r="2893" ht="12.75" customHeight="1" x14ac:dyDescent="0.25"/>
    <row r="2894" ht="12.75" customHeight="1" x14ac:dyDescent="0.25"/>
    <row r="2895" ht="12.75" customHeight="1" x14ac:dyDescent="0.25"/>
    <row r="2896" ht="12.75" customHeight="1" x14ac:dyDescent="0.25"/>
    <row r="2897" ht="12.75" customHeight="1" x14ac:dyDescent="0.25"/>
    <row r="2898" ht="12.75" customHeight="1" x14ac:dyDescent="0.25"/>
    <row r="2899" ht="12.75" customHeight="1" x14ac:dyDescent="0.25"/>
    <row r="2900" ht="12.75" customHeight="1" x14ac:dyDescent="0.25"/>
    <row r="2901" ht="12.75" customHeight="1" x14ac:dyDescent="0.25"/>
    <row r="2902" ht="12.75" customHeight="1" x14ac:dyDescent="0.25"/>
    <row r="2903" ht="12.75" customHeight="1" x14ac:dyDescent="0.25"/>
    <row r="2904" ht="12.75" customHeight="1" x14ac:dyDescent="0.25"/>
    <row r="2905" ht="12.75" customHeight="1" x14ac:dyDescent="0.25"/>
    <row r="2906" ht="12.75" customHeight="1" x14ac:dyDescent="0.25"/>
    <row r="2907" ht="12.75" customHeight="1" x14ac:dyDescent="0.25"/>
    <row r="2908" ht="12.75" customHeight="1" x14ac:dyDescent="0.25"/>
    <row r="2909" ht="12.75" customHeight="1" x14ac:dyDescent="0.25"/>
    <row r="2910" ht="12.75" customHeight="1" x14ac:dyDescent="0.25"/>
    <row r="2911" ht="12.75" customHeight="1" x14ac:dyDescent="0.25"/>
    <row r="2912" ht="12.75" customHeight="1" x14ac:dyDescent="0.25"/>
    <row r="2913" ht="12.75" customHeight="1" x14ac:dyDescent="0.25"/>
    <row r="2914" ht="12.75" customHeight="1" x14ac:dyDescent="0.25"/>
    <row r="2915" ht="12.75" customHeight="1" x14ac:dyDescent="0.25"/>
    <row r="2916" ht="12.75" customHeight="1" x14ac:dyDescent="0.25"/>
    <row r="2917" ht="12.75" customHeight="1" x14ac:dyDescent="0.25"/>
    <row r="2918" ht="12.75" customHeight="1" x14ac:dyDescent="0.25"/>
    <row r="2919" ht="12.75" customHeight="1" x14ac:dyDescent="0.25"/>
    <row r="2920" ht="12.75" customHeight="1" x14ac:dyDescent="0.25"/>
    <row r="2921" ht="12.75" customHeight="1" x14ac:dyDescent="0.25"/>
    <row r="2922" ht="12.75" customHeight="1" x14ac:dyDescent="0.25"/>
    <row r="2923" ht="12.75" customHeight="1" x14ac:dyDescent="0.25"/>
    <row r="2924" ht="12.75" customHeight="1" x14ac:dyDescent="0.25"/>
    <row r="2925" ht="12.75" customHeight="1" x14ac:dyDescent="0.25"/>
    <row r="2926" ht="12.75" customHeight="1" x14ac:dyDescent="0.25"/>
    <row r="2927" ht="12.75" customHeight="1" x14ac:dyDescent="0.25"/>
    <row r="2928" ht="12.75" customHeight="1" x14ac:dyDescent="0.25"/>
    <row r="2929" ht="12.75" customHeight="1" x14ac:dyDescent="0.25"/>
    <row r="2930" ht="12.75" customHeight="1" x14ac:dyDescent="0.25"/>
    <row r="2931" ht="12.75" customHeight="1" x14ac:dyDescent="0.25"/>
    <row r="2932" ht="12.75" customHeight="1" x14ac:dyDescent="0.25"/>
    <row r="2933" ht="12.75" customHeight="1" x14ac:dyDescent="0.25"/>
    <row r="2934" ht="12.75" customHeight="1" x14ac:dyDescent="0.25"/>
    <row r="2935" ht="12.75" customHeight="1" x14ac:dyDescent="0.25"/>
    <row r="2936" ht="12.75" customHeight="1" x14ac:dyDescent="0.25"/>
    <row r="2937" ht="12.75" customHeight="1" x14ac:dyDescent="0.25"/>
    <row r="2938" ht="12.75" customHeight="1" x14ac:dyDescent="0.25"/>
    <row r="2939" ht="12.75" customHeight="1" x14ac:dyDescent="0.25"/>
    <row r="2940" ht="12.75" customHeight="1" x14ac:dyDescent="0.25"/>
    <row r="2941" ht="12.75" customHeight="1" x14ac:dyDescent="0.25"/>
    <row r="2942" ht="12.75" customHeight="1" x14ac:dyDescent="0.25"/>
    <row r="2943" ht="12.75" customHeight="1" x14ac:dyDescent="0.25"/>
    <row r="2944" ht="12.75" customHeight="1" x14ac:dyDescent="0.25"/>
    <row r="2945" ht="12.75" customHeight="1" x14ac:dyDescent="0.25"/>
    <row r="2946" ht="12.75" customHeight="1" x14ac:dyDescent="0.25"/>
    <row r="2947" ht="12.75" customHeight="1" x14ac:dyDescent="0.25"/>
    <row r="2948" ht="12.75" customHeight="1" x14ac:dyDescent="0.25"/>
    <row r="2949" ht="12.75" customHeight="1" x14ac:dyDescent="0.25"/>
    <row r="2950" ht="12.75" customHeight="1" x14ac:dyDescent="0.25"/>
    <row r="2951" ht="12.75" customHeight="1" x14ac:dyDescent="0.25"/>
    <row r="2952" ht="12.75" customHeight="1" x14ac:dyDescent="0.25"/>
    <row r="2953" ht="12.75" customHeight="1" x14ac:dyDescent="0.25"/>
    <row r="2954" ht="12.75" customHeight="1" x14ac:dyDescent="0.25"/>
    <row r="2955" ht="12.75" customHeight="1" x14ac:dyDescent="0.25"/>
    <row r="2956" ht="12.75" customHeight="1" x14ac:dyDescent="0.25"/>
    <row r="2957" ht="12.75" customHeight="1" x14ac:dyDescent="0.25"/>
    <row r="2958" ht="12.75" customHeight="1" x14ac:dyDescent="0.25"/>
    <row r="2959" ht="12.75" customHeight="1" x14ac:dyDescent="0.25"/>
    <row r="2960" ht="12.75" customHeight="1" x14ac:dyDescent="0.25"/>
    <row r="2961" ht="12.75" customHeight="1" x14ac:dyDescent="0.25"/>
    <row r="2962" ht="12.75" customHeight="1" x14ac:dyDescent="0.25"/>
    <row r="2963" ht="12.75" customHeight="1" x14ac:dyDescent="0.25"/>
    <row r="2964" ht="12.75" customHeight="1" x14ac:dyDescent="0.25"/>
    <row r="2965" ht="12.75" customHeight="1" x14ac:dyDescent="0.25"/>
    <row r="2966" ht="12.75" customHeight="1" x14ac:dyDescent="0.25"/>
    <row r="2967" ht="12.75" customHeight="1" x14ac:dyDescent="0.25"/>
    <row r="2968" ht="12.75" customHeight="1" x14ac:dyDescent="0.25"/>
    <row r="2969" ht="12.75" customHeight="1" x14ac:dyDescent="0.25"/>
    <row r="2970" ht="12.75" customHeight="1" x14ac:dyDescent="0.25"/>
    <row r="2971" ht="12.75" customHeight="1" x14ac:dyDescent="0.25"/>
    <row r="2972" ht="12.75" customHeight="1" x14ac:dyDescent="0.25"/>
    <row r="2973" ht="12.75" customHeight="1" x14ac:dyDescent="0.25"/>
    <row r="2974" ht="12.75" customHeight="1" x14ac:dyDescent="0.25"/>
    <row r="2975" ht="12.75" customHeight="1" x14ac:dyDescent="0.25"/>
    <row r="2976" ht="12.75" customHeight="1" x14ac:dyDescent="0.25"/>
    <row r="2977" ht="12.75" customHeight="1" x14ac:dyDescent="0.25"/>
    <row r="2978" ht="12.75" customHeight="1" x14ac:dyDescent="0.25"/>
    <row r="2979" ht="12.75" customHeight="1" x14ac:dyDescent="0.25"/>
    <row r="2980" ht="12.75" customHeight="1" x14ac:dyDescent="0.25"/>
    <row r="2981" ht="12.75" customHeight="1" x14ac:dyDescent="0.25"/>
    <row r="2982" ht="12.75" customHeight="1" x14ac:dyDescent="0.25"/>
    <row r="2983" ht="12.75" customHeight="1" x14ac:dyDescent="0.25"/>
    <row r="2984" ht="12.75" customHeight="1" x14ac:dyDescent="0.25"/>
    <row r="2985" ht="12.75" customHeight="1" x14ac:dyDescent="0.25"/>
    <row r="2986" ht="12.75" customHeight="1" x14ac:dyDescent="0.25"/>
    <row r="2987" ht="12.75" customHeight="1" x14ac:dyDescent="0.25"/>
    <row r="2988" ht="12.75" customHeight="1" x14ac:dyDescent="0.25"/>
    <row r="2989" ht="12.75" customHeight="1" x14ac:dyDescent="0.25"/>
    <row r="2990" ht="12.75" customHeight="1" x14ac:dyDescent="0.25"/>
    <row r="2991" ht="12.75" customHeight="1" x14ac:dyDescent="0.25"/>
    <row r="2992" ht="12.75" customHeight="1" x14ac:dyDescent="0.25"/>
    <row r="2993" ht="12.75" customHeight="1" x14ac:dyDescent="0.25"/>
    <row r="2994" ht="12.75" customHeight="1" x14ac:dyDescent="0.25"/>
    <row r="2995" ht="12.75" customHeight="1" x14ac:dyDescent="0.25"/>
    <row r="2996" ht="12.75" customHeight="1" x14ac:dyDescent="0.25"/>
    <row r="2997" ht="12.75" customHeight="1" x14ac:dyDescent="0.25"/>
    <row r="2998" ht="12.75" customHeight="1" x14ac:dyDescent="0.25"/>
    <row r="2999" ht="12.75" customHeight="1" x14ac:dyDescent="0.25"/>
    <row r="3000" ht="12.75" customHeight="1" x14ac:dyDescent="0.25"/>
    <row r="3001" ht="12.75" customHeight="1" x14ac:dyDescent="0.25"/>
    <row r="3002" ht="12.75" customHeight="1" x14ac:dyDescent="0.25"/>
    <row r="3003" ht="12.75" customHeight="1" x14ac:dyDescent="0.25"/>
    <row r="3004" ht="12.75" customHeight="1" x14ac:dyDescent="0.25"/>
    <row r="3005" ht="12.75" customHeight="1" x14ac:dyDescent="0.25"/>
    <row r="3006" ht="12.75" customHeight="1" x14ac:dyDescent="0.25"/>
    <row r="3007" ht="12.75" customHeight="1" x14ac:dyDescent="0.25"/>
    <row r="3008" ht="12.75" customHeight="1" x14ac:dyDescent="0.25"/>
    <row r="3009" ht="12.75" customHeight="1" x14ac:dyDescent="0.25"/>
    <row r="3010" ht="12.75" customHeight="1" x14ac:dyDescent="0.25"/>
    <row r="3011" ht="12.75" customHeight="1" x14ac:dyDescent="0.25"/>
    <row r="3012" ht="12.75" customHeight="1" x14ac:dyDescent="0.25"/>
    <row r="3013" ht="12.75" customHeight="1" x14ac:dyDescent="0.25"/>
    <row r="3014" ht="12.75" customHeight="1" x14ac:dyDescent="0.25"/>
    <row r="3015" ht="12.75" customHeight="1" x14ac:dyDescent="0.25"/>
    <row r="3016" ht="12.75" customHeight="1" x14ac:dyDescent="0.25"/>
    <row r="3017" ht="12.75" customHeight="1" x14ac:dyDescent="0.25"/>
    <row r="3018" ht="12.75" customHeight="1" x14ac:dyDescent="0.25"/>
    <row r="3019" ht="12.75" customHeight="1" x14ac:dyDescent="0.25"/>
    <row r="3020" ht="12.75" customHeight="1" x14ac:dyDescent="0.25"/>
    <row r="3021" ht="12.75" customHeight="1" x14ac:dyDescent="0.25"/>
    <row r="3022" ht="12.75" customHeight="1" x14ac:dyDescent="0.25"/>
    <row r="3023" ht="12.75" customHeight="1" x14ac:dyDescent="0.25"/>
    <row r="3024" ht="12.75" customHeight="1" x14ac:dyDescent="0.25"/>
    <row r="3025" ht="12.75" customHeight="1" x14ac:dyDescent="0.25"/>
    <row r="3026" ht="12.75" customHeight="1" x14ac:dyDescent="0.25"/>
    <row r="3027" ht="12.75" customHeight="1" x14ac:dyDescent="0.25"/>
    <row r="3028" ht="12.75" customHeight="1" x14ac:dyDescent="0.25"/>
    <row r="3029" ht="12.75" customHeight="1" x14ac:dyDescent="0.25"/>
    <row r="3030" ht="12.75" customHeight="1" x14ac:dyDescent="0.25"/>
    <row r="3031" ht="12.75" customHeight="1" x14ac:dyDescent="0.25"/>
    <row r="3032" ht="12.75" customHeight="1" x14ac:dyDescent="0.25"/>
    <row r="3033" ht="12.75" customHeight="1" x14ac:dyDescent="0.25"/>
    <row r="3034" ht="12.75" customHeight="1" x14ac:dyDescent="0.25"/>
    <row r="3035" ht="12.75" customHeight="1" x14ac:dyDescent="0.25"/>
    <row r="3036" ht="12.75" customHeight="1" x14ac:dyDescent="0.25"/>
    <row r="3037" ht="12.75" customHeight="1" x14ac:dyDescent="0.25"/>
    <row r="3038" ht="12.75" customHeight="1" x14ac:dyDescent="0.25"/>
    <row r="3039" ht="12.75" customHeight="1" x14ac:dyDescent="0.25"/>
    <row r="3040" ht="12.75" customHeight="1" x14ac:dyDescent="0.25"/>
    <row r="3041" ht="12.75" customHeight="1" x14ac:dyDescent="0.25"/>
    <row r="3042" ht="12.75" customHeight="1" x14ac:dyDescent="0.25"/>
    <row r="3043" ht="12.75" customHeight="1" x14ac:dyDescent="0.25"/>
    <row r="3044" ht="12.75" customHeight="1" x14ac:dyDescent="0.25"/>
    <row r="3045" ht="12.75" customHeight="1" x14ac:dyDescent="0.25"/>
    <row r="3046" ht="12.75" customHeight="1" x14ac:dyDescent="0.25"/>
    <row r="3047" ht="12.75" customHeight="1" x14ac:dyDescent="0.25"/>
    <row r="3048" ht="12.75" customHeight="1" x14ac:dyDescent="0.25"/>
    <row r="3049" ht="12.75" customHeight="1" x14ac:dyDescent="0.25"/>
    <row r="3050" ht="12.75" customHeight="1" x14ac:dyDescent="0.25"/>
    <row r="3051" ht="12.75" customHeight="1" x14ac:dyDescent="0.25"/>
    <row r="3052" ht="12.75" customHeight="1" x14ac:dyDescent="0.25"/>
    <row r="3053" ht="12.75" customHeight="1" x14ac:dyDescent="0.25"/>
    <row r="3054" ht="12.75" customHeight="1" x14ac:dyDescent="0.25"/>
    <row r="3055" ht="12.75" customHeight="1" x14ac:dyDescent="0.25"/>
    <row r="3056" ht="12.75" customHeight="1" x14ac:dyDescent="0.25"/>
    <row r="3057" ht="12.75" customHeight="1" x14ac:dyDescent="0.25"/>
    <row r="3058" ht="12.75" customHeight="1" x14ac:dyDescent="0.25"/>
    <row r="3059" ht="12.75" customHeight="1" x14ac:dyDescent="0.25"/>
    <row r="3060" ht="12.75" customHeight="1" x14ac:dyDescent="0.25"/>
    <row r="3061" ht="12.75" customHeight="1" x14ac:dyDescent="0.25"/>
    <row r="3062" ht="12.75" customHeight="1" x14ac:dyDescent="0.25"/>
    <row r="3063" ht="12.75" customHeight="1" x14ac:dyDescent="0.25"/>
    <row r="3064" ht="12.75" customHeight="1" x14ac:dyDescent="0.25"/>
    <row r="3065" ht="12.75" customHeight="1" x14ac:dyDescent="0.25"/>
    <row r="3066" ht="12.75" customHeight="1" x14ac:dyDescent="0.25"/>
    <row r="3067" ht="12.75" customHeight="1" x14ac:dyDescent="0.25"/>
    <row r="3068" ht="12.75" customHeight="1" x14ac:dyDescent="0.25"/>
    <row r="3069" ht="12.75" customHeight="1" x14ac:dyDescent="0.25"/>
    <row r="3070" ht="12.75" customHeight="1" x14ac:dyDescent="0.25"/>
    <row r="3071" ht="12.75" customHeight="1" x14ac:dyDescent="0.25"/>
    <row r="3072" ht="12.75" customHeight="1" x14ac:dyDescent="0.25"/>
    <row r="3073" ht="12.75" customHeight="1" x14ac:dyDescent="0.25"/>
    <row r="3074" ht="12.75" customHeight="1" x14ac:dyDescent="0.25"/>
    <row r="3075" ht="12.75" customHeight="1" x14ac:dyDescent="0.25"/>
    <row r="3076" ht="12.75" customHeight="1" x14ac:dyDescent="0.25"/>
    <row r="3077" ht="12.75" customHeight="1" x14ac:dyDescent="0.25"/>
    <row r="3078" ht="12.75" customHeight="1" x14ac:dyDescent="0.25"/>
    <row r="3079" ht="12.75" customHeight="1" x14ac:dyDescent="0.25"/>
    <row r="3080" ht="12.75" customHeight="1" x14ac:dyDescent="0.25"/>
    <row r="3081" ht="12.75" customHeight="1" x14ac:dyDescent="0.25"/>
    <row r="3082" ht="12.75" customHeight="1" x14ac:dyDescent="0.25"/>
    <row r="3083" ht="12.75" customHeight="1" x14ac:dyDescent="0.25"/>
    <row r="3084" ht="12.75" customHeight="1" x14ac:dyDescent="0.25"/>
    <row r="3085" ht="12.75" customHeight="1" x14ac:dyDescent="0.25"/>
    <row r="3086" ht="12.75" customHeight="1" x14ac:dyDescent="0.25"/>
    <row r="3087" ht="12.75" customHeight="1" x14ac:dyDescent="0.25"/>
    <row r="3088" ht="12.75" customHeight="1" x14ac:dyDescent="0.25"/>
    <row r="3089" ht="12.75" customHeight="1" x14ac:dyDescent="0.25"/>
    <row r="3090" ht="12.75" customHeight="1" x14ac:dyDescent="0.25"/>
    <row r="3091" ht="12.75" customHeight="1" x14ac:dyDescent="0.25"/>
    <row r="3092" ht="12.75" customHeight="1" x14ac:dyDescent="0.25"/>
    <row r="3093" ht="12.75" customHeight="1" x14ac:dyDescent="0.25"/>
    <row r="3094" ht="12.75" customHeight="1" x14ac:dyDescent="0.25"/>
    <row r="3095" ht="12.75" customHeight="1" x14ac:dyDescent="0.25"/>
    <row r="3096" ht="12.75" customHeight="1" x14ac:dyDescent="0.25"/>
    <row r="3097" ht="12.75" customHeight="1" x14ac:dyDescent="0.25"/>
    <row r="3098" ht="12.75" customHeight="1" x14ac:dyDescent="0.25"/>
    <row r="3099" ht="12.75" customHeight="1" x14ac:dyDescent="0.25"/>
    <row r="3100" ht="12.75" customHeight="1" x14ac:dyDescent="0.25"/>
    <row r="3101" ht="12.75" customHeight="1" x14ac:dyDescent="0.25"/>
    <row r="3102" ht="12.75" customHeight="1" x14ac:dyDescent="0.25"/>
    <row r="3103" ht="12.75" customHeight="1" x14ac:dyDescent="0.25"/>
    <row r="3104" ht="12.75" customHeight="1" x14ac:dyDescent="0.25"/>
    <row r="3105" ht="12.75" customHeight="1" x14ac:dyDescent="0.25"/>
    <row r="3106" ht="12.75" customHeight="1" x14ac:dyDescent="0.25"/>
    <row r="3107" ht="12.75" customHeight="1" x14ac:dyDescent="0.25"/>
    <row r="3108" ht="12.75" customHeight="1" x14ac:dyDescent="0.25"/>
    <row r="3109" ht="12.75" customHeight="1" x14ac:dyDescent="0.25"/>
    <row r="3110" ht="12.75" customHeight="1" x14ac:dyDescent="0.25"/>
    <row r="3111" ht="12.75" customHeight="1" x14ac:dyDescent="0.25"/>
    <row r="3112" ht="12.75" customHeight="1" x14ac:dyDescent="0.25"/>
    <row r="3113" ht="12.75" customHeight="1" x14ac:dyDescent="0.25"/>
    <row r="3114" ht="12.75" customHeight="1" x14ac:dyDescent="0.25"/>
    <row r="3115" ht="12.75" customHeight="1" x14ac:dyDescent="0.25"/>
    <row r="3116" ht="12.75" customHeight="1" x14ac:dyDescent="0.25"/>
    <row r="3117" ht="12.75" customHeight="1" x14ac:dyDescent="0.25"/>
    <row r="3118" ht="12.75" customHeight="1" x14ac:dyDescent="0.25"/>
    <row r="3119" ht="12.75" customHeight="1" x14ac:dyDescent="0.25"/>
    <row r="3120" ht="12.75" customHeight="1" x14ac:dyDescent="0.25"/>
    <row r="3121" ht="12.75" customHeight="1" x14ac:dyDescent="0.25"/>
    <row r="3122" ht="12.75" customHeight="1" x14ac:dyDescent="0.25"/>
    <row r="3123" ht="12.75" customHeight="1" x14ac:dyDescent="0.25"/>
    <row r="3124" ht="12.75" customHeight="1" x14ac:dyDescent="0.25"/>
    <row r="3125" ht="12.75" customHeight="1" x14ac:dyDescent="0.25"/>
    <row r="3126" ht="12.75" customHeight="1" x14ac:dyDescent="0.25"/>
    <row r="3127" ht="12.75" customHeight="1" x14ac:dyDescent="0.25"/>
    <row r="3128" ht="12.75" customHeight="1" x14ac:dyDescent="0.25"/>
    <row r="3129" ht="12.75" customHeight="1" x14ac:dyDescent="0.25"/>
    <row r="3130" ht="12.75" customHeight="1" x14ac:dyDescent="0.25"/>
    <row r="3131" ht="12.75" customHeight="1" x14ac:dyDescent="0.25"/>
    <row r="3132" ht="12.75" customHeight="1" x14ac:dyDescent="0.25"/>
    <row r="3133" ht="12.75" customHeight="1" x14ac:dyDescent="0.25"/>
    <row r="3134" ht="12.75" customHeight="1" x14ac:dyDescent="0.25"/>
    <row r="3135" ht="12.75" customHeight="1" x14ac:dyDescent="0.25"/>
    <row r="3136" ht="12.75" customHeight="1" x14ac:dyDescent="0.25"/>
    <row r="3137" ht="12.75" customHeight="1" x14ac:dyDescent="0.25"/>
    <row r="3138" ht="12.75" customHeight="1" x14ac:dyDescent="0.25"/>
    <row r="3139" ht="12.75" customHeight="1" x14ac:dyDescent="0.25"/>
    <row r="3140" ht="12.75" customHeight="1" x14ac:dyDescent="0.25"/>
    <row r="3141" ht="12.75" customHeight="1" x14ac:dyDescent="0.25"/>
    <row r="3142" ht="12.75" customHeight="1" x14ac:dyDescent="0.25"/>
    <row r="3143" ht="12.75" customHeight="1" x14ac:dyDescent="0.25"/>
    <row r="3144" ht="12.75" customHeight="1" x14ac:dyDescent="0.25"/>
    <row r="3145" ht="12.75" customHeight="1" x14ac:dyDescent="0.25"/>
    <row r="3146" ht="12.75" customHeight="1" x14ac:dyDescent="0.25"/>
    <row r="3147" ht="12.75" customHeight="1" x14ac:dyDescent="0.25"/>
    <row r="3148" ht="12.75" customHeight="1" x14ac:dyDescent="0.25"/>
    <row r="3149" ht="12.75" customHeight="1" x14ac:dyDescent="0.25"/>
    <row r="3150" ht="12.75" customHeight="1" x14ac:dyDescent="0.25"/>
    <row r="3151" ht="12.75" customHeight="1" x14ac:dyDescent="0.25"/>
    <row r="3152" ht="12.75" customHeight="1" x14ac:dyDescent="0.25"/>
    <row r="3153" ht="12.75" customHeight="1" x14ac:dyDescent="0.25"/>
    <row r="3154" ht="12.75" customHeight="1" x14ac:dyDescent="0.25"/>
    <row r="3155" ht="12.75" customHeight="1" x14ac:dyDescent="0.25"/>
    <row r="3156" ht="12.75" customHeight="1" x14ac:dyDescent="0.25"/>
    <row r="3157" ht="12.75" customHeight="1" x14ac:dyDescent="0.25"/>
    <row r="3158" ht="12.75" customHeight="1" x14ac:dyDescent="0.25"/>
    <row r="3159" ht="12.75" customHeight="1" x14ac:dyDescent="0.25"/>
    <row r="3160" ht="12.75" customHeight="1" x14ac:dyDescent="0.25"/>
    <row r="3161" ht="12.75" customHeight="1" x14ac:dyDescent="0.25"/>
    <row r="3162" ht="12.75" customHeight="1" x14ac:dyDescent="0.25"/>
    <row r="3163" ht="12.75" customHeight="1" x14ac:dyDescent="0.25"/>
    <row r="3164" ht="12.75" customHeight="1" x14ac:dyDescent="0.25"/>
    <row r="3165" ht="12.75" customHeight="1" x14ac:dyDescent="0.25"/>
    <row r="3166" ht="12.75" customHeight="1" x14ac:dyDescent="0.25"/>
    <row r="3167" ht="12.75" customHeight="1" x14ac:dyDescent="0.25"/>
    <row r="3168" ht="12.75" customHeight="1" x14ac:dyDescent="0.25"/>
    <row r="3169" ht="12.75" customHeight="1" x14ac:dyDescent="0.25"/>
    <row r="3170" ht="12.75" customHeight="1" x14ac:dyDescent="0.25"/>
    <row r="3171" ht="12.75" customHeight="1" x14ac:dyDescent="0.25"/>
    <row r="3172" ht="12.75" customHeight="1" x14ac:dyDescent="0.25"/>
    <row r="3173" ht="12.75" customHeight="1" x14ac:dyDescent="0.25"/>
    <row r="3174" ht="12.75" customHeight="1" x14ac:dyDescent="0.25"/>
    <row r="3175" ht="12.75" customHeight="1" x14ac:dyDescent="0.25"/>
    <row r="3176" ht="12.75" customHeight="1" x14ac:dyDescent="0.25"/>
    <row r="3177" ht="12.75" customHeight="1" x14ac:dyDescent="0.25"/>
    <row r="3178" ht="12.75" customHeight="1" x14ac:dyDescent="0.25"/>
    <row r="3179" ht="12.75" customHeight="1" x14ac:dyDescent="0.25"/>
    <row r="3180" ht="12.75" customHeight="1" x14ac:dyDescent="0.25"/>
    <row r="3181" ht="12.75" customHeight="1" x14ac:dyDescent="0.25"/>
    <row r="3182" ht="12.75" customHeight="1" x14ac:dyDescent="0.25"/>
    <row r="3183" ht="12.75" customHeight="1" x14ac:dyDescent="0.25"/>
    <row r="3184" ht="12.75" customHeight="1" x14ac:dyDescent="0.25"/>
    <row r="3185" ht="12.75" customHeight="1" x14ac:dyDescent="0.25"/>
    <row r="3186" ht="12.75" customHeight="1" x14ac:dyDescent="0.25"/>
    <row r="3187" ht="12.75" customHeight="1" x14ac:dyDescent="0.25"/>
    <row r="3188" ht="12.75" customHeight="1" x14ac:dyDescent="0.25"/>
    <row r="3189" ht="12.75" customHeight="1" x14ac:dyDescent="0.25"/>
    <row r="3190" ht="12.75" customHeight="1" x14ac:dyDescent="0.25"/>
    <row r="3191" ht="12.75" customHeight="1" x14ac:dyDescent="0.25"/>
    <row r="3192" ht="12.75" customHeight="1" x14ac:dyDescent="0.25"/>
    <row r="3193" ht="12.75" customHeight="1" x14ac:dyDescent="0.25"/>
    <row r="3194" ht="12.75" customHeight="1" x14ac:dyDescent="0.25"/>
    <row r="3195" ht="12.75" customHeight="1" x14ac:dyDescent="0.25"/>
    <row r="3196" ht="12.75" customHeight="1" x14ac:dyDescent="0.25"/>
    <row r="3197" ht="12.75" customHeight="1" x14ac:dyDescent="0.25"/>
    <row r="3198" ht="12.75" customHeight="1" x14ac:dyDescent="0.25"/>
    <row r="3199" ht="12.75" customHeight="1" x14ac:dyDescent="0.25"/>
    <row r="3200" ht="12.75" customHeight="1" x14ac:dyDescent="0.25"/>
    <row r="3201" ht="12.75" customHeight="1" x14ac:dyDescent="0.25"/>
    <row r="3202" ht="12.75" customHeight="1" x14ac:dyDescent="0.25"/>
    <row r="3203" ht="12.75" customHeight="1" x14ac:dyDescent="0.25"/>
    <row r="3204" ht="12.75" customHeight="1" x14ac:dyDescent="0.25"/>
    <row r="3205" ht="12.75" customHeight="1" x14ac:dyDescent="0.25"/>
    <row r="3206" ht="12.75" customHeight="1" x14ac:dyDescent="0.25"/>
    <row r="3207" ht="12.75" customHeight="1" x14ac:dyDescent="0.25"/>
    <row r="3208" ht="12.75" customHeight="1" x14ac:dyDescent="0.25"/>
    <row r="3209" ht="12.75" customHeight="1" x14ac:dyDescent="0.25"/>
    <row r="3210" ht="12.75" customHeight="1" x14ac:dyDescent="0.25"/>
    <row r="3211" ht="12.75" customHeight="1" x14ac:dyDescent="0.25"/>
    <row r="3212" ht="12.75" customHeight="1" x14ac:dyDescent="0.25"/>
    <row r="3213" ht="12.75" customHeight="1" x14ac:dyDescent="0.25"/>
    <row r="3214" ht="12.75" customHeight="1" x14ac:dyDescent="0.25"/>
    <row r="3215" ht="12.75" customHeight="1" x14ac:dyDescent="0.25"/>
    <row r="3216" ht="12.75" customHeight="1" x14ac:dyDescent="0.25"/>
    <row r="3217" ht="12.75" customHeight="1" x14ac:dyDescent="0.25"/>
    <row r="3218" ht="12.75" customHeight="1" x14ac:dyDescent="0.25"/>
    <row r="3219" ht="12.75" customHeight="1" x14ac:dyDescent="0.25"/>
    <row r="3220" ht="12.75" customHeight="1" x14ac:dyDescent="0.25"/>
    <row r="3221" ht="12.75" customHeight="1" x14ac:dyDescent="0.25"/>
    <row r="3222" ht="12.75" customHeight="1" x14ac:dyDescent="0.25"/>
    <row r="3223" ht="12.75" customHeight="1" x14ac:dyDescent="0.25"/>
    <row r="3224" ht="12.75" customHeight="1" x14ac:dyDescent="0.25"/>
    <row r="3225" ht="12.75" customHeight="1" x14ac:dyDescent="0.25"/>
    <row r="3226" ht="12.75" customHeight="1" x14ac:dyDescent="0.25"/>
    <row r="3227" ht="12.75" customHeight="1" x14ac:dyDescent="0.25"/>
    <row r="3228" ht="12.75" customHeight="1" x14ac:dyDescent="0.25"/>
    <row r="3229" ht="12.75" customHeight="1" x14ac:dyDescent="0.25"/>
    <row r="3230" ht="12.75" customHeight="1" x14ac:dyDescent="0.25"/>
    <row r="3231" ht="12.75" customHeight="1" x14ac:dyDescent="0.25"/>
    <row r="3232" ht="12.75" customHeight="1" x14ac:dyDescent="0.25"/>
    <row r="3233" ht="12.75" customHeight="1" x14ac:dyDescent="0.25"/>
    <row r="3234" ht="12.75" customHeight="1" x14ac:dyDescent="0.25"/>
    <row r="3235" ht="12.75" customHeight="1" x14ac:dyDescent="0.25"/>
    <row r="3236" ht="12.75" customHeight="1" x14ac:dyDescent="0.25"/>
    <row r="3237" ht="12.75" customHeight="1" x14ac:dyDescent="0.25"/>
    <row r="3238" ht="12.75" customHeight="1" x14ac:dyDescent="0.25"/>
    <row r="3239" ht="12.75" customHeight="1" x14ac:dyDescent="0.25"/>
    <row r="3240" ht="12.75" customHeight="1" x14ac:dyDescent="0.25"/>
    <row r="3241" ht="12.75" customHeight="1" x14ac:dyDescent="0.25"/>
    <row r="3242" ht="12.75" customHeight="1" x14ac:dyDescent="0.25"/>
    <row r="3243" ht="12.75" customHeight="1" x14ac:dyDescent="0.25"/>
    <row r="3244" ht="12.75" customHeight="1" x14ac:dyDescent="0.25"/>
    <row r="3245" ht="12.75" customHeight="1" x14ac:dyDescent="0.25"/>
    <row r="3246" ht="12.75" customHeight="1" x14ac:dyDescent="0.25"/>
    <row r="3247" ht="12.75" customHeight="1" x14ac:dyDescent="0.25"/>
    <row r="3248" ht="12.75" customHeight="1" x14ac:dyDescent="0.25"/>
    <row r="3249" ht="12.75" customHeight="1" x14ac:dyDescent="0.25"/>
    <row r="3250" ht="12.75" customHeight="1" x14ac:dyDescent="0.25"/>
    <row r="3251" ht="12.75" customHeight="1" x14ac:dyDescent="0.25"/>
    <row r="3252" ht="12.75" customHeight="1" x14ac:dyDescent="0.25"/>
    <row r="3253" ht="12.75" customHeight="1" x14ac:dyDescent="0.25"/>
    <row r="3254" ht="12.75" customHeight="1" x14ac:dyDescent="0.25"/>
    <row r="3255" ht="12.75" customHeight="1" x14ac:dyDescent="0.25"/>
    <row r="3256" ht="12.75" customHeight="1" x14ac:dyDescent="0.25"/>
    <row r="3257" ht="12.75" customHeight="1" x14ac:dyDescent="0.25"/>
    <row r="3258" ht="12.75" customHeight="1" x14ac:dyDescent="0.25"/>
    <row r="3259" ht="12.75" customHeight="1" x14ac:dyDescent="0.25"/>
    <row r="3260" ht="12.75" customHeight="1" x14ac:dyDescent="0.25"/>
    <row r="3261" ht="12.75" customHeight="1" x14ac:dyDescent="0.25"/>
    <row r="3262" ht="12.75" customHeight="1" x14ac:dyDescent="0.25"/>
    <row r="3263" ht="12.75" customHeight="1" x14ac:dyDescent="0.25"/>
    <row r="3264" ht="12.75" customHeight="1" x14ac:dyDescent="0.25"/>
    <row r="3265" ht="12.75" customHeight="1" x14ac:dyDescent="0.25"/>
    <row r="3266" ht="12.75" customHeight="1" x14ac:dyDescent="0.25"/>
    <row r="3267" ht="12.75" customHeight="1" x14ac:dyDescent="0.25"/>
    <row r="3268" ht="12.75" customHeight="1" x14ac:dyDescent="0.25"/>
    <row r="3269" ht="12.75" customHeight="1" x14ac:dyDescent="0.25"/>
    <row r="3270" ht="12.75" customHeight="1" x14ac:dyDescent="0.25"/>
    <row r="3271" ht="12.75" customHeight="1" x14ac:dyDescent="0.25"/>
    <row r="3272" ht="12.75" customHeight="1" x14ac:dyDescent="0.25"/>
    <row r="3273" ht="12.75" customHeight="1" x14ac:dyDescent="0.25"/>
    <row r="3274" ht="12.75" customHeight="1" x14ac:dyDescent="0.25"/>
    <row r="3275" ht="12.75" customHeight="1" x14ac:dyDescent="0.25"/>
    <row r="3276" ht="12.75" customHeight="1" x14ac:dyDescent="0.25"/>
    <row r="3277" ht="12.75" customHeight="1" x14ac:dyDescent="0.25"/>
    <row r="3278" ht="12.75" customHeight="1" x14ac:dyDescent="0.25"/>
    <row r="3279" ht="12.75" customHeight="1" x14ac:dyDescent="0.25"/>
    <row r="3280" ht="12.75" customHeight="1" x14ac:dyDescent="0.25"/>
    <row r="3281" ht="12.75" customHeight="1" x14ac:dyDescent="0.25"/>
    <row r="3282" ht="12.75" customHeight="1" x14ac:dyDescent="0.25"/>
    <row r="3283" ht="12.75" customHeight="1" x14ac:dyDescent="0.25"/>
    <row r="3284" ht="12.75" customHeight="1" x14ac:dyDescent="0.25"/>
    <row r="3285" ht="12.75" customHeight="1" x14ac:dyDescent="0.25"/>
    <row r="3286" ht="12.75" customHeight="1" x14ac:dyDescent="0.25"/>
    <row r="3287" ht="12.75" customHeight="1" x14ac:dyDescent="0.25"/>
    <row r="3288" ht="12.75" customHeight="1" x14ac:dyDescent="0.25"/>
    <row r="3289" ht="12.75" customHeight="1" x14ac:dyDescent="0.25"/>
    <row r="3290" ht="12.75" customHeight="1" x14ac:dyDescent="0.25"/>
    <row r="3291" ht="12.75" customHeight="1" x14ac:dyDescent="0.25"/>
    <row r="3292" ht="12.75" customHeight="1" x14ac:dyDescent="0.25"/>
    <row r="3293" ht="12.75" customHeight="1" x14ac:dyDescent="0.25"/>
    <row r="3294" ht="12.75" customHeight="1" x14ac:dyDescent="0.25"/>
    <row r="3295" ht="12.75" customHeight="1" x14ac:dyDescent="0.25"/>
    <row r="3296" ht="12.75" customHeight="1" x14ac:dyDescent="0.25"/>
    <row r="3297" ht="12.75" customHeight="1" x14ac:dyDescent="0.25"/>
    <row r="3298" ht="12.75" customHeight="1" x14ac:dyDescent="0.25"/>
    <row r="3299" ht="12.75" customHeight="1" x14ac:dyDescent="0.25"/>
    <row r="3300" ht="12.75" customHeight="1" x14ac:dyDescent="0.25"/>
    <row r="3301" ht="12.75" customHeight="1" x14ac:dyDescent="0.25"/>
    <row r="3302" ht="12.75" customHeight="1" x14ac:dyDescent="0.25"/>
    <row r="3303" ht="12.75" customHeight="1" x14ac:dyDescent="0.25"/>
    <row r="3304" ht="12.75" customHeight="1" x14ac:dyDescent="0.25"/>
    <row r="3305" ht="12.75" customHeight="1" x14ac:dyDescent="0.25"/>
    <row r="3306" ht="12.75" customHeight="1" x14ac:dyDescent="0.25"/>
    <row r="3307" ht="12.75" customHeight="1" x14ac:dyDescent="0.25"/>
    <row r="3308" ht="12.75" customHeight="1" x14ac:dyDescent="0.25"/>
    <row r="3309" ht="12.75" customHeight="1" x14ac:dyDescent="0.25"/>
    <row r="3310" ht="12.75" customHeight="1" x14ac:dyDescent="0.25"/>
    <row r="3311" ht="12.75" customHeight="1" x14ac:dyDescent="0.25"/>
    <row r="3312" ht="12.75" customHeight="1" x14ac:dyDescent="0.25"/>
    <row r="3313" ht="12.75" customHeight="1" x14ac:dyDescent="0.25"/>
    <row r="3314" ht="12.75" customHeight="1" x14ac:dyDescent="0.25"/>
    <row r="3315" ht="12.75" customHeight="1" x14ac:dyDescent="0.25"/>
    <row r="3316" ht="12.75" customHeight="1" x14ac:dyDescent="0.25"/>
    <row r="3317" ht="12.75" customHeight="1" x14ac:dyDescent="0.25"/>
    <row r="3318" ht="12.75" customHeight="1" x14ac:dyDescent="0.25"/>
    <row r="3319" ht="12.75" customHeight="1" x14ac:dyDescent="0.25"/>
    <row r="3320" ht="12.75" customHeight="1" x14ac:dyDescent="0.25"/>
    <row r="3321" ht="12.75" customHeight="1" x14ac:dyDescent="0.25"/>
    <row r="3322" ht="12.75" customHeight="1" x14ac:dyDescent="0.25"/>
    <row r="3323" ht="12.75" customHeight="1" x14ac:dyDescent="0.25"/>
    <row r="3324" ht="12.75" customHeight="1" x14ac:dyDescent="0.25"/>
    <row r="3325" ht="12.75" customHeight="1" x14ac:dyDescent="0.25"/>
    <row r="3326" ht="12.75" customHeight="1" x14ac:dyDescent="0.25"/>
    <row r="3327" ht="12.75" customHeight="1" x14ac:dyDescent="0.25"/>
    <row r="3328" ht="12.75" customHeight="1" x14ac:dyDescent="0.25"/>
    <row r="3329" ht="12.75" customHeight="1" x14ac:dyDescent="0.25"/>
    <row r="3330" ht="12.75" customHeight="1" x14ac:dyDescent="0.25"/>
    <row r="3331" ht="12.75" customHeight="1" x14ac:dyDescent="0.25"/>
    <row r="3332" ht="12.75" customHeight="1" x14ac:dyDescent="0.25"/>
    <row r="3333" ht="12.75" customHeight="1" x14ac:dyDescent="0.25"/>
    <row r="3334" ht="12.75" customHeight="1" x14ac:dyDescent="0.25"/>
    <row r="3335" ht="12.75" customHeight="1" x14ac:dyDescent="0.25"/>
    <row r="3336" ht="12.75" customHeight="1" x14ac:dyDescent="0.25"/>
    <row r="3337" ht="12.75" customHeight="1" x14ac:dyDescent="0.25"/>
    <row r="3338" ht="12.75" customHeight="1" x14ac:dyDescent="0.25"/>
    <row r="3339" ht="12.75" customHeight="1" x14ac:dyDescent="0.25"/>
    <row r="3340" ht="12.75" customHeight="1" x14ac:dyDescent="0.25"/>
    <row r="3341" ht="12.75" customHeight="1" x14ac:dyDescent="0.25"/>
    <row r="3342" ht="12.75" customHeight="1" x14ac:dyDescent="0.25"/>
    <row r="3343" ht="12.75" customHeight="1" x14ac:dyDescent="0.25"/>
    <row r="3344" ht="12.75" customHeight="1" x14ac:dyDescent="0.25"/>
    <row r="3345" ht="12.75" customHeight="1" x14ac:dyDescent="0.25"/>
    <row r="3346" ht="12.75" customHeight="1" x14ac:dyDescent="0.25"/>
    <row r="3347" ht="12.75" customHeight="1" x14ac:dyDescent="0.25"/>
    <row r="3348" ht="12.75" customHeight="1" x14ac:dyDescent="0.25"/>
    <row r="3349" ht="12.75" customHeight="1" x14ac:dyDescent="0.25"/>
    <row r="3350" ht="12.75" customHeight="1" x14ac:dyDescent="0.25"/>
    <row r="3351" ht="12.75" customHeight="1" x14ac:dyDescent="0.25"/>
    <row r="3352" ht="12.75" customHeight="1" x14ac:dyDescent="0.25"/>
    <row r="3353" ht="12.75" customHeight="1" x14ac:dyDescent="0.25"/>
    <row r="3354" ht="12.75" customHeight="1" x14ac:dyDescent="0.25"/>
    <row r="3355" ht="12.75" customHeight="1" x14ac:dyDescent="0.25"/>
    <row r="3356" ht="12.75" customHeight="1" x14ac:dyDescent="0.25"/>
    <row r="3357" ht="12.75" customHeight="1" x14ac:dyDescent="0.25"/>
    <row r="3358" ht="12.75" customHeight="1" x14ac:dyDescent="0.25"/>
    <row r="3359" ht="12.75" customHeight="1" x14ac:dyDescent="0.25"/>
    <row r="3360" ht="12.75" customHeight="1" x14ac:dyDescent="0.25"/>
    <row r="3361" ht="12.75" customHeight="1" x14ac:dyDescent="0.25"/>
    <row r="3362" ht="12.75" customHeight="1" x14ac:dyDescent="0.25"/>
    <row r="3363" ht="12.75" customHeight="1" x14ac:dyDescent="0.25"/>
    <row r="3364" ht="12.75" customHeight="1" x14ac:dyDescent="0.25"/>
    <row r="3365" ht="12.75" customHeight="1" x14ac:dyDescent="0.25"/>
    <row r="3366" ht="12.75" customHeight="1" x14ac:dyDescent="0.25"/>
    <row r="3367" ht="12.75" customHeight="1" x14ac:dyDescent="0.25"/>
    <row r="3368" ht="12.75" customHeight="1" x14ac:dyDescent="0.25"/>
    <row r="3369" ht="12.75" customHeight="1" x14ac:dyDescent="0.25"/>
    <row r="3370" ht="12.75" customHeight="1" x14ac:dyDescent="0.25"/>
    <row r="3371" ht="12.75" customHeight="1" x14ac:dyDescent="0.25"/>
    <row r="3372" ht="12.75" customHeight="1" x14ac:dyDescent="0.25"/>
    <row r="3373" ht="12.75" customHeight="1" x14ac:dyDescent="0.25"/>
    <row r="3374" ht="12.75" customHeight="1" x14ac:dyDescent="0.25"/>
    <row r="3375" ht="12.75" customHeight="1" x14ac:dyDescent="0.25"/>
    <row r="3376" ht="12.75" customHeight="1" x14ac:dyDescent="0.25"/>
    <row r="3377" ht="12.75" customHeight="1" x14ac:dyDescent="0.25"/>
    <row r="3378" ht="12.75" customHeight="1" x14ac:dyDescent="0.25"/>
    <row r="3379" ht="12.75" customHeight="1" x14ac:dyDescent="0.25"/>
    <row r="3380" ht="12.75" customHeight="1" x14ac:dyDescent="0.25"/>
    <row r="3381" ht="12.75" customHeight="1" x14ac:dyDescent="0.25"/>
    <row r="3382" ht="12.75" customHeight="1" x14ac:dyDescent="0.25"/>
    <row r="3383" ht="12.75" customHeight="1" x14ac:dyDescent="0.25"/>
    <row r="3384" ht="12.75" customHeight="1" x14ac:dyDescent="0.25"/>
    <row r="3385" ht="12.75" customHeight="1" x14ac:dyDescent="0.25"/>
    <row r="3386" ht="12.75" customHeight="1" x14ac:dyDescent="0.25"/>
    <row r="3387" ht="12.75" customHeight="1" x14ac:dyDescent="0.25"/>
    <row r="3388" ht="12.75" customHeight="1" x14ac:dyDescent="0.25"/>
    <row r="3389" ht="12.75" customHeight="1" x14ac:dyDescent="0.25"/>
    <row r="3390" ht="12.75" customHeight="1" x14ac:dyDescent="0.25"/>
    <row r="3391" ht="12.75" customHeight="1" x14ac:dyDescent="0.25"/>
    <row r="3392" ht="12.75" customHeight="1" x14ac:dyDescent="0.25"/>
    <row r="3393" ht="12.75" customHeight="1" x14ac:dyDescent="0.25"/>
    <row r="3394" ht="12.75" customHeight="1" x14ac:dyDescent="0.25"/>
    <row r="3395" ht="12.75" customHeight="1" x14ac:dyDescent="0.25"/>
    <row r="3396" ht="12.75" customHeight="1" x14ac:dyDescent="0.25"/>
    <row r="3397" ht="12.75" customHeight="1" x14ac:dyDescent="0.25"/>
    <row r="3398" ht="12.75" customHeight="1" x14ac:dyDescent="0.25"/>
    <row r="3399" ht="12.75" customHeight="1" x14ac:dyDescent="0.25"/>
    <row r="3400" ht="12.75" customHeight="1" x14ac:dyDescent="0.25"/>
    <row r="3401" ht="12.75" customHeight="1" x14ac:dyDescent="0.25"/>
    <row r="3402" ht="12.75" customHeight="1" x14ac:dyDescent="0.25"/>
    <row r="3403" ht="12.75" customHeight="1" x14ac:dyDescent="0.25"/>
    <row r="3404" ht="12.75" customHeight="1" x14ac:dyDescent="0.25"/>
    <row r="3405" ht="12.75" customHeight="1" x14ac:dyDescent="0.25"/>
    <row r="3406" ht="12.75" customHeight="1" x14ac:dyDescent="0.25"/>
    <row r="3407" ht="12.75" customHeight="1" x14ac:dyDescent="0.25"/>
    <row r="3408" ht="12.75" customHeight="1" x14ac:dyDescent="0.25"/>
    <row r="3409" ht="12.75" customHeight="1" x14ac:dyDescent="0.25"/>
    <row r="3410" ht="12.75" customHeight="1" x14ac:dyDescent="0.25"/>
    <row r="3411" ht="12.75" customHeight="1" x14ac:dyDescent="0.25"/>
    <row r="3412" ht="12.75" customHeight="1" x14ac:dyDescent="0.25"/>
    <row r="3413" ht="12.75" customHeight="1" x14ac:dyDescent="0.25"/>
    <row r="3414" ht="12.75" customHeight="1" x14ac:dyDescent="0.25"/>
    <row r="3415" ht="12.75" customHeight="1" x14ac:dyDescent="0.25"/>
    <row r="3416" ht="12.75" customHeight="1" x14ac:dyDescent="0.25"/>
    <row r="3417" ht="12.75" customHeight="1" x14ac:dyDescent="0.25"/>
    <row r="3418" ht="12.75" customHeight="1" x14ac:dyDescent="0.25"/>
    <row r="3419" ht="12.75" customHeight="1" x14ac:dyDescent="0.25"/>
    <row r="3420" ht="12.75" customHeight="1" x14ac:dyDescent="0.25"/>
    <row r="3421" ht="12.75" customHeight="1" x14ac:dyDescent="0.25"/>
    <row r="3422" ht="12.75" customHeight="1" x14ac:dyDescent="0.25"/>
    <row r="3423" ht="12.75" customHeight="1" x14ac:dyDescent="0.25"/>
    <row r="3424" ht="12.75" customHeight="1" x14ac:dyDescent="0.25"/>
    <row r="3425" ht="12.75" customHeight="1" x14ac:dyDescent="0.25"/>
    <row r="3426" ht="12.75" customHeight="1" x14ac:dyDescent="0.25"/>
    <row r="3427" ht="12.75" customHeight="1" x14ac:dyDescent="0.25"/>
    <row r="3428" ht="12.75" customHeight="1" x14ac:dyDescent="0.25"/>
    <row r="3429" ht="12.75" customHeight="1" x14ac:dyDescent="0.25"/>
    <row r="3430" ht="12.75" customHeight="1" x14ac:dyDescent="0.25"/>
    <row r="3431" ht="12.75" customHeight="1" x14ac:dyDescent="0.25"/>
    <row r="3432" ht="12.75" customHeight="1" x14ac:dyDescent="0.25"/>
    <row r="3433" ht="12.75" customHeight="1" x14ac:dyDescent="0.25"/>
    <row r="3434" ht="12.75" customHeight="1" x14ac:dyDescent="0.25"/>
    <row r="3435" ht="12.75" customHeight="1" x14ac:dyDescent="0.25"/>
    <row r="3436" ht="12.75" customHeight="1" x14ac:dyDescent="0.25"/>
    <row r="3437" ht="12.75" customHeight="1" x14ac:dyDescent="0.25"/>
    <row r="3438" ht="12.75" customHeight="1" x14ac:dyDescent="0.25"/>
    <row r="3439" ht="12.75" customHeight="1" x14ac:dyDescent="0.25"/>
    <row r="3440" ht="12.75" customHeight="1" x14ac:dyDescent="0.25"/>
    <row r="3441" ht="12.75" customHeight="1" x14ac:dyDescent="0.25"/>
    <row r="3442" ht="12.75" customHeight="1" x14ac:dyDescent="0.25"/>
    <row r="3443" ht="12.75" customHeight="1" x14ac:dyDescent="0.25"/>
    <row r="3444" ht="12.75" customHeight="1" x14ac:dyDescent="0.25"/>
    <row r="3445" ht="12.75" customHeight="1" x14ac:dyDescent="0.25"/>
    <row r="3446" ht="12.75" customHeight="1" x14ac:dyDescent="0.25"/>
    <row r="3447" ht="12.75" customHeight="1" x14ac:dyDescent="0.25"/>
    <row r="3448" ht="12.75" customHeight="1" x14ac:dyDescent="0.25"/>
    <row r="3449" ht="12.75" customHeight="1" x14ac:dyDescent="0.25"/>
    <row r="3450" ht="12.75" customHeight="1" x14ac:dyDescent="0.25"/>
    <row r="3451" ht="12.75" customHeight="1" x14ac:dyDescent="0.25"/>
    <row r="3452" ht="12.75" customHeight="1" x14ac:dyDescent="0.25"/>
    <row r="3453" ht="12.75" customHeight="1" x14ac:dyDescent="0.25"/>
    <row r="3454" ht="12.75" customHeight="1" x14ac:dyDescent="0.25"/>
    <row r="3455" ht="12.75" customHeight="1" x14ac:dyDescent="0.25"/>
    <row r="3456" ht="12.75" customHeight="1" x14ac:dyDescent="0.25"/>
    <row r="3457" ht="12.75" customHeight="1" x14ac:dyDescent="0.25"/>
    <row r="3458" ht="12.75" customHeight="1" x14ac:dyDescent="0.25"/>
    <row r="3459" ht="12.75" customHeight="1" x14ac:dyDescent="0.25"/>
    <row r="3460" ht="12.75" customHeight="1" x14ac:dyDescent="0.25"/>
    <row r="3461" ht="12.75" customHeight="1" x14ac:dyDescent="0.25"/>
    <row r="3462" ht="12.75" customHeight="1" x14ac:dyDescent="0.25"/>
    <row r="3463" ht="12.75" customHeight="1" x14ac:dyDescent="0.25"/>
    <row r="3464" ht="12.75" customHeight="1" x14ac:dyDescent="0.25"/>
    <row r="3465" ht="12.75" customHeight="1" x14ac:dyDescent="0.25"/>
    <row r="3466" ht="12.75" customHeight="1" x14ac:dyDescent="0.25"/>
    <row r="3467" ht="12.75" customHeight="1" x14ac:dyDescent="0.25"/>
    <row r="3468" ht="12.75" customHeight="1" x14ac:dyDescent="0.25"/>
    <row r="3469" ht="12.75" customHeight="1" x14ac:dyDescent="0.25"/>
    <row r="3470" ht="12.75" customHeight="1" x14ac:dyDescent="0.25"/>
    <row r="3471" ht="12.75" customHeight="1" x14ac:dyDescent="0.25"/>
    <row r="3472" ht="12.75" customHeight="1" x14ac:dyDescent="0.25"/>
    <row r="3473" ht="12.75" customHeight="1" x14ac:dyDescent="0.25"/>
    <row r="3474" ht="12.75" customHeight="1" x14ac:dyDescent="0.25"/>
    <row r="3475" ht="12.75" customHeight="1" x14ac:dyDescent="0.25"/>
    <row r="3476" ht="12.75" customHeight="1" x14ac:dyDescent="0.25"/>
    <row r="3477" ht="12.75" customHeight="1" x14ac:dyDescent="0.25"/>
    <row r="3478" ht="12.75" customHeight="1" x14ac:dyDescent="0.25"/>
    <row r="3479" ht="12.75" customHeight="1" x14ac:dyDescent="0.25"/>
    <row r="3480" ht="12.75" customHeight="1" x14ac:dyDescent="0.25"/>
    <row r="3481" ht="12.75" customHeight="1" x14ac:dyDescent="0.25"/>
    <row r="3482" ht="12.75" customHeight="1" x14ac:dyDescent="0.25"/>
    <row r="3483" ht="12.75" customHeight="1" x14ac:dyDescent="0.25"/>
    <row r="3484" ht="12.75" customHeight="1" x14ac:dyDescent="0.25"/>
    <row r="3485" ht="12.75" customHeight="1" x14ac:dyDescent="0.25"/>
    <row r="3486" ht="12.75" customHeight="1" x14ac:dyDescent="0.25"/>
    <row r="3487" ht="12.75" customHeight="1" x14ac:dyDescent="0.25"/>
    <row r="3488" ht="12.75" customHeight="1" x14ac:dyDescent="0.25"/>
    <row r="3489" ht="12.75" customHeight="1" x14ac:dyDescent="0.25"/>
    <row r="3490" ht="12.75" customHeight="1" x14ac:dyDescent="0.25"/>
    <row r="3491" ht="12.75" customHeight="1" x14ac:dyDescent="0.25"/>
    <row r="3492" ht="12.75" customHeight="1" x14ac:dyDescent="0.25"/>
    <row r="3493" ht="12.75" customHeight="1" x14ac:dyDescent="0.25"/>
    <row r="3494" ht="12.75" customHeight="1" x14ac:dyDescent="0.25"/>
    <row r="3495" ht="12.75" customHeight="1" x14ac:dyDescent="0.25"/>
    <row r="3496" ht="12.75" customHeight="1" x14ac:dyDescent="0.25"/>
    <row r="3497" ht="12.75" customHeight="1" x14ac:dyDescent="0.25"/>
    <row r="3498" ht="12.75" customHeight="1" x14ac:dyDescent="0.25"/>
    <row r="3499" ht="12.75" customHeight="1" x14ac:dyDescent="0.25"/>
    <row r="3500" ht="12.75" customHeight="1" x14ac:dyDescent="0.25"/>
    <row r="3501" ht="12.75" customHeight="1" x14ac:dyDescent="0.25"/>
    <row r="3502" ht="12.75" customHeight="1" x14ac:dyDescent="0.25"/>
    <row r="3503" ht="12.75" customHeight="1" x14ac:dyDescent="0.25"/>
    <row r="3504" ht="12.75" customHeight="1" x14ac:dyDescent="0.25"/>
    <row r="3505" ht="12.75" customHeight="1" x14ac:dyDescent="0.25"/>
    <row r="3506" ht="12.75" customHeight="1" x14ac:dyDescent="0.25"/>
    <row r="3507" ht="12.75" customHeight="1" x14ac:dyDescent="0.25"/>
    <row r="3508" ht="12.75" customHeight="1" x14ac:dyDescent="0.25"/>
    <row r="3509" ht="12.75" customHeight="1" x14ac:dyDescent="0.25"/>
    <row r="3510" ht="12.75" customHeight="1" x14ac:dyDescent="0.25"/>
    <row r="3511" ht="12.75" customHeight="1" x14ac:dyDescent="0.25"/>
    <row r="3512" ht="12.75" customHeight="1" x14ac:dyDescent="0.25"/>
    <row r="3513" ht="12.75" customHeight="1" x14ac:dyDescent="0.25"/>
    <row r="3514" ht="12.75" customHeight="1" x14ac:dyDescent="0.25"/>
    <row r="3515" ht="12.75" customHeight="1" x14ac:dyDescent="0.25"/>
    <row r="3516" ht="12.75" customHeight="1" x14ac:dyDescent="0.25"/>
    <row r="3517" ht="12.75" customHeight="1" x14ac:dyDescent="0.25"/>
    <row r="3518" ht="12.75" customHeight="1" x14ac:dyDescent="0.25"/>
    <row r="3519" ht="12.75" customHeight="1" x14ac:dyDescent="0.25"/>
    <row r="3520" ht="12.75" customHeight="1" x14ac:dyDescent="0.25"/>
    <row r="3521" ht="12.75" customHeight="1" x14ac:dyDescent="0.25"/>
    <row r="3522" ht="12.75" customHeight="1" x14ac:dyDescent="0.25"/>
    <row r="3523" ht="12.75" customHeight="1" x14ac:dyDescent="0.25"/>
    <row r="3524" ht="12.75" customHeight="1" x14ac:dyDescent="0.25"/>
    <row r="3525" ht="12.75" customHeight="1" x14ac:dyDescent="0.25"/>
    <row r="3526" ht="12.75" customHeight="1" x14ac:dyDescent="0.25"/>
    <row r="3527" ht="12.75" customHeight="1" x14ac:dyDescent="0.25"/>
    <row r="3528" ht="12.75" customHeight="1" x14ac:dyDescent="0.25"/>
    <row r="3529" ht="12.75" customHeight="1" x14ac:dyDescent="0.25"/>
    <row r="3530" ht="12.75" customHeight="1" x14ac:dyDescent="0.25"/>
    <row r="3531" ht="12.75" customHeight="1" x14ac:dyDescent="0.25"/>
    <row r="3532" ht="12.75" customHeight="1" x14ac:dyDescent="0.25"/>
    <row r="3533" ht="12.75" customHeight="1" x14ac:dyDescent="0.25"/>
    <row r="3534" ht="12.75" customHeight="1" x14ac:dyDescent="0.25"/>
    <row r="3535" ht="12.75" customHeight="1" x14ac:dyDescent="0.25"/>
    <row r="3536" ht="12.75" customHeight="1" x14ac:dyDescent="0.25"/>
    <row r="3537" ht="12.75" customHeight="1" x14ac:dyDescent="0.25"/>
    <row r="3538" ht="12.75" customHeight="1" x14ac:dyDescent="0.25"/>
    <row r="3539" ht="12.75" customHeight="1" x14ac:dyDescent="0.25"/>
    <row r="3540" ht="12.75" customHeight="1" x14ac:dyDescent="0.25"/>
    <row r="3541" ht="12.75" customHeight="1" x14ac:dyDescent="0.25"/>
    <row r="3542" ht="12.75" customHeight="1" x14ac:dyDescent="0.25"/>
    <row r="3543" ht="12.75" customHeight="1" x14ac:dyDescent="0.25"/>
    <row r="3544" ht="12.75" customHeight="1" x14ac:dyDescent="0.25"/>
    <row r="3545" ht="12.75" customHeight="1" x14ac:dyDescent="0.25"/>
    <row r="3546" ht="12.75" customHeight="1" x14ac:dyDescent="0.25"/>
    <row r="3547" ht="12.75" customHeight="1" x14ac:dyDescent="0.25"/>
    <row r="3548" ht="12.75" customHeight="1" x14ac:dyDescent="0.25"/>
    <row r="3549" ht="12.75" customHeight="1" x14ac:dyDescent="0.25"/>
    <row r="3550" ht="12.75" customHeight="1" x14ac:dyDescent="0.25"/>
    <row r="3551" ht="12.75" customHeight="1" x14ac:dyDescent="0.25"/>
    <row r="3552" ht="12.75" customHeight="1" x14ac:dyDescent="0.25"/>
    <row r="3553" ht="12.75" customHeight="1" x14ac:dyDescent="0.25"/>
    <row r="3554" ht="12.75" customHeight="1" x14ac:dyDescent="0.25"/>
    <row r="3555" ht="12.75" customHeight="1" x14ac:dyDescent="0.25"/>
    <row r="3556" ht="12.75" customHeight="1" x14ac:dyDescent="0.25"/>
    <row r="3557" ht="12.75" customHeight="1" x14ac:dyDescent="0.25"/>
    <row r="3558" ht="12.75" customHeight="1" x14ac:dyDescent="0.25"/>
    <row r="3559" ht="12.75" customHeight="1" x14ac:dyDescent="0.25"/>
    <row r="3560" ht="12.75" customHeight="1" x14ac:dyDescent="0.25"/>
    <row r="3561" ht="12.75" customHeight="1" x14ac:dyDescent="0.25"/>
    <row r="3562" ht="12.75" customHeight="1" x14ac:dyDescent="0.25"/>
    <row r="3563" ht="12.75" customHeight="1" x14ac:dyDescent="0.25"/>
    <row r="3564" ht="12.75" customHeight="1" x14ac:dyDescent="0.25"/>
    <row r="3565" ht="12.75" customHeight="1" x14ac:dyDescent="0.25"/>
    <row r="3566" ht="12.75" customHeight="1" x14ac:dyDescent="0.25"/>
    <row r="3567" ht="12.75" customHeight="1" x14ac:dyDescent="0.25"/>
    <row r="3568" ht="12.75" customHeight="1" x14ac:dyDescent="0.25"/>
    <row r="3569" ht="12.75" customHeight="1" x14ac:dyDescent="0.25"/>
    <row r="3570" ht="12.75" customHeight="1" x14ac:dyDescent="0.25"/>
    <row r="3571" ht="12.75" customHeight="1" x14ac:dyDescent="0.25"/>
    <row r="3572" ht="12.75" customHeight="1" x14ac:dyDescent="0.25"/>
    <row r="3573" ht="12.75" customHeight="1" x14ac:dyDescent="0.25"/>
    <row r="3574" ht="12.75" customHeight="1" x14ac:dyDescent="0.25"/>
    <row r="3575" ht="12.75" customHeight="1" x14ac:dyDescent="0.25"/>
    <row r="3576" ht="12.75" customHeight="1" x14ac:dyDescent="0.25"/>
    <row r="3577" ht="12.75" customHeight="1" x14ac:dyDescent="0.25"/>
    <row r="3578" ht="12.75" customHeight="1" x14ac:dyDescent="0.25"/>
    <row r="3579" ht="12.75" customHeight="1" x14ac:dyDescent="0.25"/>
    <row r="3580" ht="12.75" customHeight="1" x14ac:dyDescent="0.25"/>
    <row r="3581" ht="12.75" customHeight="1" x14ac:dyDescent="0.25"/>
    <row r="3582" ht="12.75" customHeight="1" x14ac:dyDescent="0.25"/>
    <row r="3583" ht="12.75" customHeight="1" x14ac:dyDescent="0.25"/>
    <row r="3584" ht="12.75" customHeight="1" x14ac:dyDescent="0.25"/>
    <row r="3585" ht="12.75" customHeight="1" x14ac:dyDescent="0.25"/>
    <row r="3586" ht="12.75" customHeight="1" x14ac:dyDescent="0.25"/>
    <row r="3587" ht="12.75" customHeight="1" x14ac:dyDescent="0.25"/>
    <row r="3588" ht="12.75" customHeight="1" x14ac:dyDescent="0.25"/>
    <row r="3589" ht="12.75" customHeight="1" x14ac:dyDescent="0.25"/>
    <row r="3590" ht="12.75" customHeight="1" x14ac:dyDescent="0.25"/>
    <row r="3591" ht="12.75" customHeight="1" x14ac:dyDescent="0.25"/>
    <row r="3592" ht="12.75" customHeight="1" x14ac:dyDescent="0.25"/>
    <row r="3593" ht="12.75" customHeight="1" x14ac:dyDescent="0.25"/>
    <row r="3594" ht="12.75" customHeight="1" x14ac:dyDescent="0.25"/>
    <row r="3595" ht="12.75" customHeight="1" x14ac:dyDescent="0.25"/>
    <row r="3596" ht="12.75" customHeight="1" x14ac:dyDescent="0.25"/>
    <row r="3597" ht="12.75" customHeight="1" x14ac:dyDescent="0.25"/>
    <row r="3598" ht="12.75" customHeight="1" x14ac:dyDescent="0.25"/>
    <row r="3599" ht="12.75" customHeight="1" x14ac:dyDescent="0.25"/>
    <row r="3600" ht="12.75" customHeight="1" x14ac:dyDescent="0.25"/>
    <row r="3601" ht="12.75" customHeight="1" x14ac:dyDescent="0.25"/>
    <row r="3602" ht="12.75" customHeight="1" x14ac:dyDescent="0.25"/>
    <row r="3603" ht="12.75" customHeight="1" x14ac:dyDescent="0.25"/>
    <row r="3604" ht="12.75" customHeight="1" x14ac:dyDescent="0.25"/>
    <row r="3605" ht="12.75" customHeight="1" x14ac:dyDescent="0.25"/>
    <row r="3606" ht="12.75" customHeight="1" x14ac:dyDescent="0.25"/>
    <row r="3607" ht="12.75" customHeight="1" x14ac:dyDescent="0.25"/>
    <row r="3608" ht="12.75" customHeight="1" x14ac:dyDescent="0.25"/>
    <row r="3609" ht="12.75" customHeight="1" x14ac:dyDescent="0.25"/>
    <row r="3610" ht="12.75" customHeight="1" x14ac:dyDescent="0.25"/>
    <row r="3611" ht="12.75" customHeight="1" x14ac:dyDescent="0.25"/>
    <row r="3612" ht="12.75" customHeight="1" x14ac:dyDescent="0.25"/>
    <row r="3613" ht="12.75" customHeight="1" x14ac:dyDescent="0.25"/>
    <row r="3614" ht="12.75" customHeight="1" x14ac:dyDescent="0.25"/>
    <row r="3615" ht="12.75" customHeight="1" x14ac:dyDescent="0.25"/>
    <row r="3616" ht="12.75" customHeight="1" x14ac:dyDescent="0.25"/>
    <row r="3617" ht="12.75" customHeight="1" x14ac:dyDescent="0.25"/>
    <row r="3618" ht="12.75" customHeight="1" x14ac:dyDescent="0.25"/>
    <row r="3619" ht="12.75" customHeight="1" x14ac:dyDescent="0.25"/>
    <row r="3620" ht="12.75" customHeight="1" x14ac:dyDescent="0.25"/>
    <row r="3621" ht="12.75" customHeight="1" x14ac:dyDescent="0.25"/>
    <row r="3622" ht="12.75" customHeight="1" x14ac:dyDescent="0.25"/>
    <row r="3623" ht="12.75" customHeight="1" x14ac:dyDescent="0.25"/>
    <row r="3624" ht="12.75" customHeight="1" x14ac:dyDescent="0.25"/>
    <row r="3625" ht="12.75" customHeight="1" x14ac:dyDescent="0.25"/>
    <row r="3626" ht="12.75" customHeight="1" x14ac:dyDescent="0.25"/>
    <row r="3627" ht="12.75" customHeight="1" x14ac:dyDescent="0.25"/>
    <row r="3628" ht="12.75" customHeight="1" x14ac:dyDescent="0.25"/>
    <row r="3629" ht="12.75" customHeight="1" x14ac:dyDescent="0.25"/>
    <row r="3630" ht="12.75" customHeight="1" x14ac:dyDescent="0.25"/>
    <row r="3631" ht="12.75" customHeight="1" x14ac:dyDescent="0.25"/>
    <row r="3632" ht="12.75" customHeight="1" x14ac:dyDescent="0.25"/>
    <row r="3633" ht="12.75" customHeight="1" x14ac:dyDescent="0.25"/>
    <row r="3634" ht="12.75" customHeight="1" x14ac:dyDescent="0.25"/>
    <row r="3635" ht="12.75" customHeight="1" x14ac:dyDescent="0.25"/>
    <row r="3636" ht="12.75" customHeight="1" x14ac:dyDescent="0.25"/>
    <row r="3637" ht="12.75" customHeight="1" x14ac:dyDescent="0.25"/>
    <row r="3638" ht="12.75" customHeight="1" x14ac:dyDescent="0.25"/>
    <row r="3639" ht="12.75" customHeight="1" x14ac:dyDescent="0.25"/>
    <row r="3640" ht="12.75" customHeight="1" x14ac:dyDescent="0.25"/>
    <row r="3641" ht="12.75" customHeight="1" x14ac:dyDescent="0.25"/>
    <row r="3642" ht="12.75" customHeight="1" x14ac:dyDescent="0.25"/>
    <row r="3643" ht="12.75" customHeight="1" x14ac:dyDescent="0.25"/>
    <row r="3644" ht="12.75" customHeight="1" x14ac:dyDescent="0.25"/>
    <row r="3645" ht="12.75" customHeight="1" x14ac:dyDescent="0.25"/>
    <row r="3646" ht="12.75" customHeight="1" x14ac:dyDescent="0.25"/>
    <row r="3647" ht="12.75" customHeight="1" x14ac:dyDescent="0.25"/>
    <row r="3648" ht="12.75" customHeight="1" x14ac:dyDescent="0.25"/>
    <row r="3649" ht="12.75" customHeight="1" x14ac:dyDescent="0.25"/>
    <row r="3650" ht="12.75" customHeight="1" x14ac:dyDescent="0.25"/>
    <row r="3651" ht="12.75" customHeight="1" x14ac:dyDescent="0.25"/>
    <row r="3652" ht="12.75" customHeight="1" x14ac:dyDescent="0.25"/>
    <row r="3653" ht="12.75" customHeight="1" x14ac:dyDescent="0.25"/>
    <row r="3654" ht="12.75" customHeight="1" x14ac:dyDescent="0.25"/>
    <row r="3655" ht="12.75" customHeight="1" x14ac:dyDescent="0.25"/>
    <row r="3656" ht="12.75" customHeight="1" x14ac:dyDescent="0.25"/>
    <row r="3657" ht="12.75" customHeight="1" x14ac:dyDescent="0.25"/>
    <row r="3658" ht="12.75" customHeight="1" x14ac:dyDescent="0.25"/>
    <row r="3659" ht="12.75" customHeight="1" x14ac:dyDescent="0.25"/>
    <row r="3660" ht="12.75" customHeight="1" x14ac:dyDescent="0.25"/>
    <row r="3661" ht="12.75" customHeight="1" x14ac:dyDescent="0.25"/>
    <row r="3662" ht="12.75" customHeight="1" x14ac:dyDescent="0.25"/>
    <row r="3663" ht="12.75" customHeight="1" x14ac:dyDescent="0.25"/>
    <row r="3664" ht="12.75" customHeight="1" x14ac:dyDescent="0.25"/>
    <row r="3665" ht="12.75" customHeight="1" x14ac:dyDescent="0.25"/>
    <row r="3666" ht="12.75" customHeight="1" x14ac:dyDescent="0.25"/>
    <row r="3667" ht="12.75" customHeight="1" x14ac:dyDescent="0.25"/>
    <row r="3668" ht="12.75" customHeight="1" x14ac:dyDescent="0.25"/>
    <row r="3669" ht="12.75" customHeight="1" x14ac:dyDescent="0.25"/>
    <row r="3670" ht="12.75" customHeight="1" x14ac:dyDescent="0.25"/>
    <row r="3671" ht="12.75" customHeight="1" x14ac:dyDescent="0.25"/>
    <row r="3672" ht="12.75" customHeight="1" x14ac:dyDescent="0.25"/>
    <row r="3673" ht="12.75" customHeight="1" x14ac:dyDescent="0.25"/>
    <row r="3674" ht="12.75" customHeight="1" x14ac:dyDescent="0.25"/>
    <row r="3675" ht="12.75" customHeight="1" x14ac:dyDescent="0.25"/>
    <row r="3676" ht="12.75" customHeight="1" x14ac:dyDescent="0.25"/>
    <row r="3677" ht="12.75" customHeight="1" x14ac:dyDescent="0.25"/>
    <row r="3678" ht="12.75" customHeight="1" x14ac:dyDescent="0.25"/>
    <row r="3679" ht="12.75" customHeight="1" x14ac:dyDescent="0.25"/>
    <row r="3680" ht="12.75" customHeight="1" x14ac:dyDescent="0.25"/>
    <row r="3681" ht="12.75" customHeight="1" x14ac:dyDescent="0.25"/>
    <row r="3682" ht="12.75" customHeight="1" x14ac:dyDescent="0.25"/>
    <row r="3683" ht="12.75" customHeight="1" x14ac:dyDescent="0.25"/>
    <row r="3684" ht="12.75" customHeight="1" x14ac:dyDescent="0.25"/>
    <row r="3685" ht="12.75" customHeight="1" x14ac:dyDescent="0.25"/>
    <row r="3686" ht="12.75" customHeight="1" x14ac:dyDescent="0.25"/>
    <row r="3687" ht="12.75" customHeight="1" x14ac:dyDescent="0.25"/>
    <row r="3688" ht="12.75" customHeight="1" x14ac:dyDescent="0.25"/>
    <row r="3689" ht="12.75" customHeight="1" x14ac:dyDescent="0.25"/>
    <row r="3690" ht="12.75" customHeight="1" x14ac:dyDescent="0.25"/>
    <row r="3691" ht="12.75" customHeight="1" x14ac:dyDescent="0.25"/>
    <row r="3692" ht="12.75" customHeight="1" x14ac:dyDescent="0.25"/>
    <row r="3693" ht="12.75" customHeight="1" x14ac:dyDescent="0.25"/>
    <row r="3694" ht="12.75" customHeight="1" x14ac:dyDescent="0.25"/>
    <row r="3695" ht="12.75" customHeight="1" x14ac:dyDescent="0.25"/>
    <row r="3696" ht="12.75" customHeight="1" x14ac:dyDescent="0.25"/>
    <row r="3697" ht="12.75" customHeight="1" x14ac:dyDescent="0.25"/>
    <row r="3698" ht="12.75" customHeight="1" x14ac:dyDescent="0.25"/>
    <row r="3699" ht="12.75" customHeight="1" x14ac:dyDescent="0.25"/>
    <row r="3700" ht="12.75" customHeight="1" x14ac:dyDescent="0.25"/>
    <row r="3701" ht="12.75" customHeight="1" x14ac:dyDescent="0.25"/>
    <row r="3702" ht="12.75" customHeight="1" x14ac:dyDescent="0.25"/>
    <row r="3703" ht="12.75" customHeight="1" x14ac:dyDescent="0.25"/>
    <row r="3704" ht="12.75" customHeight="1" x14ac:dyDescent="0.25"/>
    <row r="3705" ht="12.75" customHeight="1" x14ac:dyDescent="0.25"/>
    <row r="3706" ht="12.75" customHeight="1" x14ac:dyDescent="0.25"/>
    <row r="3707" ht="12.75" customHeight="1" x14ac:dyDescent="0.25"/>
    <row r="3708" ht="12.75" customHeight="1" x14ac:dyDescent="0.25"/>
    <row r="3709" ht="12.75" customHeight="1" x14ac:dyDescent="0.25"/>
    <row r="3710" ht="12.75" customHeight="1" x14ac:dyDescent="0.25"/>
    <row r="3711" ht="12.75" customHeight="1" x14ac:dyDescent="0.25"/>
    <row r="3712" ht="12.75" customHeight="1" x14ac:dyDescent="0.25"/>
    <row r="3713" ht="12.75" customHeight="1" x14ac:dyDescent="0.25"/>
    <row r="3714" ht="12.75" customHeight="1" x14ac:dyDescent="0.25"/>
    <row r="3715" ht="12.75" customHeight="1" x14ac:dyDescent="0.25"/>
    <row r="3716" ht="12.75" customHeight="1" x14ac:dyDescent="0.25"/>
    <row r="3717" ht="12.75" customHeight="1" x14ac:dyDescent="0.25"/>
    <row r="3718" ht="12.75" customHeight="1" x14ac:dyDescent="0.25"/>
    <row r="3719" ht="12.75" customHeight="1" x14ac:dyDescent="0.25"/>
    <row r="3720" ht="12.75" customHeight="1" x14ac:dyDescent="0.25"/>
    <row r="3721" ht="12.75" customHeight="1" x14ac:dyDescent="0.25"/>
    <row r="3722" ht="12.75" customHeight="1" x14ac:dyDescent="0.25"/>
    <row r="3723" ht="12.75" customHeight="1" x14ac:dyDescent="0.25"/>
    <row r="3724" ht="12.75" customHeight="1" x14ac:dyDescent="0.25"/>
    <row r="3725" ht="12.75" customHeight="1" x14ac:dyDescent="0.25"/>
    <row r="3726" ht="12.75" customHeight="1" x14ac:dyDescent="0.25"/>
    <row r="3727" ht="12.75" customHeight="1" x14ac:dyDescent="0.25"/>
    <row r="3728" ht="12.75" customHeight="1" x14ac:dyDescent="0.25"/>
    <row r="3729" ht="12.75" customHeight="1" x14ac:dyDescent="0.25"/>
    <row r="3730" ht="12.75" customHeight="1" x14ac:dyDescent="0.25"/>
    <row r="3731" ht="12.75" customHeight="1" x14ac:dyDescent="0.25"/>
    <row r="3732" ht="12.75" customHeight="1" x14ac:dyDescent="0.25"/>
    <row r="3733" ht="12.75" customHeight="1" x14ac:dyDescent="0.25"/>
    <row r="3734" ht="12.75" customHeight="1" x14ac:dyDescent="0.25"/>
    <row r="3735" ht="12.75" customHeight="1" x14ac:dyDescent="0.25"/>
    <row r="3736" ht="12.75" customHeight="1" x14ac:dyDescent="0.25"/>
    <row r="3737" ht="12.75" customHeight="1" x14ac:dyDescent="0.25"/>
    <row r="3738" ht="12.75" customHeight="1" x14ac:dyDescent="0.25"/>
    <row r="3739" ht="12.75" customHeight="1" x14ac:dyDescent="0.25"/>
    <row r="3740" ht="12.75" customHeight="1" x14ac:dyDescent="0.25"/>
    <row r="3741" ht="12.75" customHeight="1" x14ac:dyDescent="0.25"/>
    <row r="3742" ht="12.75" customHeight="1" x14ac:dyDescent="0.25"/>
    <row r="3743" ht="12.75" customHeight="1" x14ac:dyDescent="0.25"/>
    <row r="3744" ht="12.75" customHeight="1" x14ac:dyDescent="0.25"/>
    <row r="3745" ht="12.75" customHeight="1" x14ac:dyDescent="0.25"/>
    <row r="3746" ht="12.75" customHeight="1" x14ac:dyDescent="0.25"/>
    <row r="3747" ht="12.75" customHeight="1" x14ac:dyDescent="0.25"/>
    <row r="3748" ht="12.75" customHeight="1" x14ac:dyDescent="0.25"/>
    <row r="3749" ht="12.75" customHeight="1" x14ac:dyDescent="0.25"/>
    <row r="3750" ht="12.75" customHeight="1" x14ac:dyDescent="0.25"/>
    <row r="3751" ht="12.75" customHeight="1" x14ac:dyDescent="0.25"/>
    <row r="3752" ht="12.75" customHeight="1" x14ac:dyDescent="0.25"/>
    <row r="3753" ht="12.75" customHeight="1" x14ac:dyDescent="0.25"/>
    <row r="3754" ht="12.75" customHeight="1" x14ac:dyDescent="0.25"/>
    <row r="3755" ht="12.75" customHeight="1" x14ac:dyDescent="0.25"/>
    <row r="3756" ht="12.75" customHeight="1" x14ac:dyDescent="0.25"/>
    <row r="3757" ht="12.75" customHeight="1" x14ac:dyDescent="0.25"/>
    <row r="3758" ht="12.75" customHeight="1" x14ac:dyDescent="0.25"/>
    <row r="3759" ht="12.75" customHeight="1" x14ac:dyDescent="0.25"/>
    <row r="3760" ht="12.75" customHeight="1" x14ac:dyDescent="0.25"/>
    <row r="3761" ht="12.75" customHeight="1" x14ac:dyDescent="0.25"/>
    <row r="3762" ht="12.75" customHeight="1" x14ac:dyDescent="0.25"/>
    <row r="3763" ht="12.75" customHeight="1" x14ac:dyDescent="0.25"/>
    <row r="3764" ht="12.75" customHeight="1" x14ac:dyDescent="0.25"/>
    <row r="3765" ht="12.75" customHeight="1" x14ac:dyDescent="0.25"/>
    <row r="3766" ht="12.75" customHeight="1" x14ac:dyDescent="0.25"/>
    <row r="3767" ht="12.75" customHeight="1" x14ac:dyDescent="0.25"/>
    <row r="3768" ht="12.75" customHeight="1" x14ac:dyDescent="0.25"/>
    <row r="3769" ht="12.75" customHeight="1" x14ac:dyDescent="0.25"/>
    <row r="3770" ht="12.75" customHeight="1" x14ac:dyDescent="0.25"/>
    <row r="3771" ht="12.75" customHeight="1" x14ac:dyDescent="0.25"/>
    <row r="3772" ht="12.75" customHeight="1" x14ac:dyDescent="0.25"/>
    <row r="3773" ht="12.75" customHeight="1" x14ac:dyDescent="0.25"/>
    <row r="3774" ht="12.75" customHeight="1" x14ac:dyDescent="0.25"/>
    <row r="3775" ht="12.75" customHeight="1" x14ac:dyDescent="0.25"/>
    <row r="3776" ht="12.75" customHeight="1" x14ac:dyDescent="0.25"/>
    <row r="3777" ht="12.75" customHeight="1" x14ac:dyDescent="0.25"/>
    <row r="3778" ht="12.75" customHeight="1" x14ac:dyDescent="0.25"/>
    <row r="3779" ht="12.75" customHeight="1" x14ac:dyDescent="0.25"/>
    <row r="3780" ht="12.75" customHeight="1" x14ac:dyDescent="0.25"/>
    <row r="3781" ht="12.75" customHeight="1" x14ac:dyDescent="0.25"/>
    <row r="3782" ht="12.75" customHeight="1" x14ac:dyDescent="0.25"/>
    <row r="3783" ht="12.75" customHeight="1" x14ac:dyDescent="0.25"/>
    <row r="3784" ht="12.75" customHeight="1" x14ac:dyDescent="0.25"/>
    <row r="3785" ht="12.75" customHeight="1" x14ac:dyDescent="0.25"/>
    <row r="3786" ht="12.75" customHeight="1" x14ac:dyDescent="0.25"/>
    <row r="3787" ht="12.75" customHeight="1" x14ac:dyDescent="0.25"/>
    <row r="3788" ht="12.75" customHeight="1" x14ac:dyDescent="0.25"/>
    <row r="3789" ht="12.75" customHeight="1" x14ac:dyDescent="0.25"/>
    <row r="3790" ht="12.75" customHeight="1" x14ac:dyDescent="0.25"/>
    <row r="3791" ht="12.75" customHeight="1" x14ac:dyDescent="0.25"/>
    <row r="3792" ht="12.75" customHeight="1" x14ac:dyDescent="0.25"/>
    <row r="3793" ht="12.75" customHeight="1" x14ac:dyDescent="0.25"/>
    <row r="3794" ht="12.75" customHeight="1" x14ac:dyDescent="0.25"/>
    <row r="3795" ht="12.75" customHeight="1" x14ac:dyDescent="0.25"/>
    <row r="3796" ht="12.75" customHeight="1" x14ac:dyDescent="0.25"/>
    <row r="3797" ht="12.75" customHeight="1" x14ac:dyDescent="0.25"/>
    <row r="3798" ht="12.75" customHeight="1" x14ac:dyDescent="0.25"/>
    <row r="3799" ht="12.75" customHeight="1" x14ac:dyDescent="0.25"/>
    <row r="3800" ht="12.75" customHeight="1" x14ac:dyDescent="0.25"/>
    <row r="3801" ht="12.75" customHeight="1" x14ac:dyDescent="0.25"/>
    <row r="3802" ht="12.75" customHeight="1" x14ac:dyDescent="0.25"/>
    <row r="3803" ht="12.75" customHeight="1" x14ac:dyDescent="0.25"/>
    <row r="3804" ht="12.75" customHeight="1" x14ac:dyDescent="0.25"/>
    <row r="3805" ht="12.75" customHeight="1" x14ac:dyDescent="0.25"/>
    <row r="3806" ht="12.75" customHeight="1" x14ac:dyDescent="0.25"/>
    <row r="3807" ht="12.75" customHeight="1" x14ac:dyDescent="0.25"/>
    <row r="3808" ht="12.75" customHeight="1" x14ac:dyDescent="0.25"/>
    <row r="3809" ht="12.75" customHeight="1" x14ac:dyDescent="0.25"/>
    <row r="3810" ht="12.75" customHeight="1" x14ac:dyDescent="0.25"/>
    <row r="3811" ht="12.75" customHeight="1" x14ac:dyDescent="0.25"/>
    <row r="3812" ht="12.75" customHeight="1" x14ac:dyDescent="0.25"/>
    <row r="3813" ht="12.75" customHeight="1" x14ac:dyDescent="0.25"/>
    <row r="3814" ht="12.75" customHeight="1" x14ac:dyDescent="0.25"/>
    <row r="3815" ht="12.75" customHeight="1" x14ac:dyDescent="0.25"/>
    <row r="3816" ht="12.75" customHeight="1" x14ac:dyDescent="0.25"/>
    <row r="3817" ht="12.75" customHeight="1" x14ac:dyDescent="0.25"/>
    <row r="3818" ht="12.75" customHeight="1" x14ac:dyDescent="0.25"/>
    <row r="3819" ht="12.75" customHeight="1" x14ac:dyDescent="0.25"/>
    <row r="3820" ht="12.75" customHeight="1" x14ac:dyDescent="0.25"/>
    <row r="3821" ht="12.75" customHeight="1" x14ac:dyDescent="0.25"/>
    <row r="3822" ht="12.75" customHeight="1" x14ac:dyDescent="0.25"/>
    <row r="3823" ht="12.75" customHeight="1" x14ac:dyDescent="0.25"/>
    <row r="3824" ht="12.75" customHeight="1" x14ac:dyDescent="0.25"/>
    <row r="3825" ht="12.75" customHeight="1" x14ac:dyDescent="0.25"/>
    <row r="3826" ht="12.75" customHeight="1" x14ac:dyDescent="0.25"/>
    <row r="3827" ht="12.75" customHeight="1" x14ac:dyDescent="0.25"/>
    <row r="3828" ht="12.75" customHeight="1" x14ac:dyDescent="0.25"/>
    <row r="3829" ht="12.75" customHeight="1" x14ac:dyDescent="0.25"/>
    <row r="3830" ht="12.75" customHeight="1" x14ac:dyDescent="0.25"/>
    <row r="3831" ht="12.75" customHeight="1" x14ac:dyDescent="0.25"/>
    <row r="3832" ht="12.75" customHeight="1" x14ac:dyDescent="0.25"/>
    <row r="3833" ht="12.75" customHeight="1" x14ac:dyDescent="0.25"/>
    <row r="3834" ht="12.75" customHeight="1" x14ac:dyDescent="0.25"/>
    <row r="3835" ht="12.75" customHeight="1" x14ac:dyDescent="0.25"/>
    <row r="3836" ht="12.75" customHeight="1" x14ac:dyDescent="0.25"/>
    <row r="3837" ht="12.75" customHeight="1" x14ac:dyDescent="0.25"/>
    <row r="3838" ht="12.75" customHeight="1" x14ac:dyDescent="0.25"/>
    <row r="3839" ht="12.75" customHeight="1" x14ac:dyDescent="0.25"/>
    <row r="3840" ht="12.75" customHeight="1" x14ac:dyDescent="0.25"/>
    <row r="3841" ht="12.75" customHeight="1" x14ac:dyDescent="0.25"/>
    <row r="3842" ht="12.75" customHeight="1" x14ac:dyDescent="0.25"/>
    <row r="3843" ht="12.75" customHeight="1" x14ac:dyDescent="0.25"/>
    <row r="3844" ht="12.75" customHeight="1" x14ac:dyDescent="0.25"/>
    <row r="3845" ht="12.75" customHeight="1" x14ac:dyDescent="0.25"/>
    <row r="3846" ht="12.75" customHeight="1" x14ac:dyDescent="0.25"/>
    <row r="3847" ht="12.75" customHeight="1" x14ac:dyDescent="0.25"/>
    <row r="3848" ht="12.75" customHeight="1" x14ac:dyDescent="0.25"/>
    <row r="3849" ht="12.75" customHeight="1" x14ac:dyDescent="0.25"/>
    <row r="3850" ht="12.75" customHeight="1" x14ac:dyDescent="0.25"/>
    <row r="3851" ht="12.75" customHeight="1" x14ac:dyDescent="0.25"/>
    <row r="3852" ht="12.75" customHeight="1" x14ac:dyDescent="0.25"/>
    <row r="3853" ht="12.75" customHeight="1" x14ac:dyDescent="0.25"/>
    <row r="3854" ht="12.75" customHeight="1" x14ac:dyDescent="0.25"/>
    <row r="3855" ht="12.75" customHeight="1" x14ac:dyDescent="0.25"/>
    <row r="3856" ht="12.75" customHeight="1" x14ac:dyDescent="0.25"/>
    <row r="3857" ht="12.75" customHeight="1" x14ac:dyDescent="0.25"/>
    <row r="3858" ht="12.75" customHeight="1" x14ac:dyDescent="0.25"/>
    <row r="3859" ht="12.75" customHeight="1" x14ac:dyDescent="0.25"/>
    <row r="3860" ht="12.75" customHeight="1" x14ac:dyDescent="0.25"/>
    <row r="3861" ht="12.75" customHeight="1" x14ac:dyDescent="0.25"/>
    <row r="3862" ht="12.75" customHeight="1" x14ac:dyDescent="0.25"/>
    <row r="3863" ht="12.75" customHeight="1" x14ac:dyDescent="0.25"/>
    <row r="3864" ht="12.75" customHeight="1" x14ac:dyDescent="0.25"/>
    <row r="3865" ht="12.75" customHeight="1" x14ac:dyDescent="0.25"/>
    <row r="3866" ht="12.75" customHeight="1" x14ac:dyDescent="0.25"/>
    <row r="3867" ht="12.75" customHeight="1" x14ac:dyDescent="0.25"/>
    <row r="3868" ht="12.75" customHeight="1" x14ac:dyDescent="0.25"/>
    <row r="3869" ht="12.75" customHeight="1" x14ac:dyDescent="0.25"/>
    <row r="3870" ht="12.75" customHeight="1" x14ac:dyDescent="0.25"/>
    <row r="3871" ht="12.75" customHeight="1" x14ac:dyDescent="0.25"/>
    <row r="3872" ht="12.75" customHeight="1" x14ac:dyDescent="0.25"/>
    <row r="3873" ht="12.75" customHeight="1" x14ac:dyDescent="0.25"/>
    <row r="3874" ht="12.75" customHeight="1" x14ac:dyDescent="0.25"/>
    <row r="3875" ht="12.75" customHeight="1" x14ac:dyDescent="0.25"/>
    <row r="3876" ht="12.75" customHeight="1" x14ac:dyDescent="0.25"/>
    <row r="3877" ht="12.75" customHeight="1" x14ac:dyDescent="0.25"/>
    <row r="3878" ht="12.75" customHeight="1" x14ac:dyDescent="0.25"/>
    <row r="3879" ht="12.75" customHeight="1" x14ac:dyDescent="0.25"/>
    <row r="3880" ht="12.75" customHeight="1" x14ac:dyDescent="0.25"/>
    <row r="3881" ht="12.75" customHeight="1" x14ac:dyDescent="0.25"/>
    <row r="3882" ht="12.75" customHeight="1" x14ac:dyDescent="0.25"/>
    <row r="3883" ht="12.75" customHeight="1" x14ac:dyDescent="0.25"/>
    <row r="3884" ht="12.75" customHeight="1" x14ac:dyDescent="0.25"/>
    <row r="3885" ht="12.75" customHeight="1" x14ac:dyDescent="0.25"/>
    <row r="3886" ht="12.75" customHeight="1" x14ac:dyDescent="0.25"/>
    <row r="3887" ht="12.75" customHeight="1" x14ac:dyDescent="0.25"/>
    <row r="3888" ht="12.75" customHeight="1" x14ac:dyDescent="0.25"/>
    <row r="3889" ht="12.75" customHeight="1" x14ac:dyDescent="0.25"/>
    <row r="3890" ht="12.75" customHeight="1" x14ac:dyDescent="0.25"/>
    <row r="3891" ht="12.75" customHeight="1" x14ac:dyDescent="0.25"/>
    <row r="3892" ht="12.75" customHeight="1" x14ac:dyDescent="0.25"/>
    <row r="3893" ht="12.75" customHeight="1" x14ac:dyDescent="0.25"/>
    <row r="3894" ht="12.75" customHeight="1" x14ac:dyDescent="0.25"/>
    <row r="3895" ht="12.75" customHeight="1" x14ac:dyDescent="0.25"/>
    <row r="3896" ht="12.75" customHeight="1" x14ac:dyDescent="0.25"/>
    <row r="3897" ht="12.75" customHeight="1" x14ac:dyDescent="0.25"/>
    <row r="3898" ht="12.75" customHeight="1" x14ac:dyDescent="0.25"/>
    <row r="3899" ht="12.75" customHeight="1" x14ac:dyDescent="0.25"/>
    <row r="3900" ht="12.75" customHeight="1" x14ac:dyDescent="0.25"/>
    <row r="3901" ht="12.75" customHeight="1" x14ac:dyDescent="0.25"/>
    <row r="3902" ht="12.75" customHeight="1" x14ac:dyDescent="0.25"/>
    <row r="3903" ht="12.75" customHeight="1" x14ac:dyDescent="0.25"/>
    <row r="3904" ht="12.75" customHeight="1" x14ac:dyDescent="0.25"/>
    <row r="3905" ht="12.75" customHeight="1" x14ac:dyDescent="0.25"/>
    <row r="3906" ht="12.75" customHeight="1" x14ac:dyDescent="0.25"/>
    <row r="3907" ht="12.75" customHeight="1" x14ac:dyDescent="0.25"/>
    <row r="3908" ht="12.75" customHeight="1" x14ac:dyDescent="0.25"/>
    <row r="3909" ht="12.75" customHeight="1" x14ac:dyDescent="0.25"/>
    <row r="3910" ht="12.75" customHeight="1" x14ac:dyDescent="0.25"/>
    <row r="3911" ht="12.75" customHeight="1" x14ac:dyDescent="0.25"/>
    <row r="3912" ht="12.75" customHeight="1" x14ac:dyDescent="0.25"/>
    <row r="3913" ht="12.75" customHeight="1" x14ac:dyDescent="0.25"/>
    <row r="3914" ht="12.75" customHeight="1" x14ac:dyDescent="0.25"/>
    <row r="3915" ht="12.75" customHeight="1" x14ac:dyDescent="0.25"/>
    <row r="3916" ht="12.75" customHeight="1" x14ac:dyDescent="0.25"/>
    <row r="3917" ht="12.75" customHeight="1" x14ac:dyDescent="0.25"/>
    <row r="3918" ht="12.75" customHeight="1" x14ac:dyDescent="0.25"/>
    <row r="3919" ht="12.75" customHeight="1" x14ac:dyDescent="0.25"/>
    <row r="3920" ht="12.75" customHeight="1" x14ac:dyDescent="0.25"/>
    <row r="3921" ht="12.75" customHeight="1" x14ac:dyDescent="0.25"/>
    <row r="3922" ht="12.75" customHeight="1" x14ac:dyDescent="0.25"/>
    <row r="3923" ht="12.75" customHeight="1" x14ac:dyDescent="0.25"/>
    <row r="3924" ht="12.75" customHeight="1" x14ac:dyDescent="0.25"/>
    <row r="3925" ht="12.75" customHeight="1" x14ac:dyDescent="0.25"/>
    <row r="3926" ht="12.75" customHeight="1" x14ac:dyDescent="0.25"/>
    <row r="3927" ht="12.75" customHeight="1" x14ac:dyDescent="0.25"/>
    <row r="3928" ht="12.75" customHeight="1" x14ac:dyDescent="0.25"/>
    <row r="3929" ht="12.75" customHeight="1" x14ac:dyDescent="0.25"/>
    <row r="3930" ht="12.75" customHeight="1" x14ac:dyDescent="0.25"/>
    <row r="3931" ht="12.75" customHeight="1" x14ac:dyDescent="0.25"/>
    <row r="3932" ht="12.75" customHeight="1" x14ac:dyDescent="0.25"/>
    <row r="3933" ht="12.75" customHeight="1" x14ac:dyDescent="0.25"/>
    <row r="3934" ht="12.75" customHeight="1" x14ac:dyDescent="0.25"/>
    <row r="3935" ht="12.75" customHeight="1" x14ac:dyDescent="0.25"/>
    <row r="3936" ht="12.75" customHeight="1" x14ac:dyDescent="0.25"/>
    <row r="3937" ht="12.75" customHeight="1" x14ac:dyDescent="0.25"/>
    <row r="3938" ht="12.75" customHeight="1" x14ac:dyDescent="0.25"/>
    <row r="3939" ht="12.75" customHeight="1" x14ac:dyDescent="0.25"/>
    <row r="3940" ht="12.75" customHeight="1" x14ac:dyDescent="0.25"/>
    <row r="3941" ht="12.75" customHeight="1" x14ac:dyDescent="0.25"/>
    <row r="3942" ht="12.75" customHeight="1" x14ac:dyDescent="0.25"/>
    <row r="3943" ht="12.75" customHeight="1" x14ac:dyDescent="0.25"/>
    <row r="3944" ht="12.75" customHeight="1" x14ac:dyDescent="0.25"/>
    <row r="3945" ht="12.75" customHeight="1" x14ac:dyDescent="0.25"/>
    <row r="3946" ht="12.75" customHeight="1" x14ac:dyDescent="0.25"/>
    <row r="3947" ht="12.75" customHeight="1" x14ac:dyDescent="0.25"/>
    <row r="3948" ht="12.75" customHeight="1" x14ac:dyDescent="0.25"/>
    <row r="3949" ht="12.75" customHeight="1" x14ac:dyDescent="0.25"/>
    <row r="3950" ht="12.75" customHeight="1" x14ac:dyDescent="0.25"/>
    <row r="3951" ht="12.75" customHeight="1" x14ac:dyDescent="0.25"/>
    <row r="3952" ht="12.75" customHeight="1" x14ac:dyDescent="0.25"/>
    <row r="3953" ht="12.75" customHeight="1" x14ac:dyDescent="0.25"/>
    <row r="3954" ht="12.75" customHeight="1" x14ac:dyDescent="0.25"/>
    <row r="3955" ht="12.75" customHeight="1" x14ac:dyDescent="0.25"/>
    <row r="3956" ht="12.75" customHeight="1" x14ac:dyDescent="0.25"/>
    <row r="3957" ht="12.75" customHeight="1" x14ac:dyDescent="0.25"/>
    <row r="3958" ht="12.75" customHeight="1" x14ac:dyDescent="0.25"/>
    <row r="3959" ht="12.75" customHeight="1" x14ac:dyDescent="0.25"/>
    <row r="3960" ht="12.75" customHeight="1" x14ac:dyDescent="0.25"/>
    <row r="3961" ht="12.75" customHeight="1" x14ac:dyDescent="0.25"/>
    <row r="3962" ht="12.75" customHeight="1" x14ac:dyDescent="0.25"/>
    <row r="3963" ht="12.75" customHeight="1" x14ac:dyDescent="0.25"/>
    <row r="3964" ht="12.75" customHeight="1" x14ac:dyDescent="0.25"/>
    <row r="3965" ht="12.75" customHeight="1" x14ac:dyDescent="0.25"/>
    <row r="3966" ht="12.75" customHeight="1" x14ac:dyDescent="0.25"/>
    <row r="3967" ht="12.75" customHeight="1" x14ac:dyDescent="0.25"/>
    <row r="3968" ht="12.75" customHeight="1" x14ac:dyDescent="0.25"/>
    <row r="3969" ht="12.75" customHeight="1" x14ac:dyDescent="0.25"/>
    <row r="3970" ht="12.75" customHeight="1" x14ac:dyDescent="0.25"/>
    <row r="3971" ht="12.75" customHeight="1" x14ac:dyDescent="0.25"/>
    <row r="3972" ht="12.75" customHeight="1" x14ac:dyDescent="0.25"/>
    <row r="3973" ht="12.75" customHeight="1" x14ac:dyDescent="0.25"/>
    <row r="3974" ht="12.75" customHeight="1" x14ac:dyDescent="0.25"/>
    <row r="3975" ht="12.75" customHeight="1" x14ac:dyDescent="0.25"/>
    <row r="3976" ht="12.75" customHeight="1" x14ac:dyDescent="0.25"/>
    <row r="3977" ht="12.75" customHeight="1" x14ac:dyDescent="0.25"/>
    <row r="3978" ht="12.75" customHeight="1" x14ac:dyDescent="0.25"/>
    <row r="3979" ht="12.75" customHeight="1" x14ac:dyDescent="0.25"/>
    <row r="3980" ht="12.75" customHeight="1" x14ac:dyDescent="0.25"/>
    <row r="3981" ht="12.75" customHeight="1" x14ac:dyDescent="0.25"/>
    <row r="3982" ht="12.75" customHeight="1" x14ac:dyDescent="0.25"/>
    <row r="3983" ht="12.75" customHeight="1" x14ac:dyDescent="0.25"/>
    <row r="3984" ht="12.75" customHeight="1" x14ac:dyDescent="0.25"/>
    <row r="3985" ht="12.75" customHeight="1" x14ac:dyDescent="0.25"/>
    <row r="3986" ht="12.75" customHeight="1" x14ac:dyDescent="0.25"/>
    <row r="3987" ht="12.75" customHeight="1" x14ac:dyDescent="0.25"/>
    <row r="3988" ht="12.75" customHeight="1" x14ac:dyDescent="0.25"/>
    <row r="3989" ht="12.75" customHeight="1" x14ac:dyDescent="0.25"/>
    <row r="3990" ht="12.75" customHeight="1" x14ac:dyDescent="0.25"/>
    <row r="3991" ht="12.75" customHeight="1" x14ac:dyDescent="0.25"/>
    <row r="3992" ht="12.75" customHeight="1" x14ac:dyDescent="0.25"/>
    <row r="3993" ht="12.75" customHeight="1" x14ac:dyDescent="0.25"/>
    <row r="3994" ht="12.75" customHeight="1" x14ac:dyDescent="0.25"/>
    <row r="3995" ht="12.75" customHeight="1" x14ac:dyDescent="0.25"/>
    <row r="3996" ht="12.75" customHeight="1" x14ac:dyDescent="0.25"/>
    <row r="3997" ht="12.75" customHeight="1" x14ac:dyDescent="0.25"/>
    <row r="3998" ht="12.75" customHeight="1" x14ac:dyDescent="0.25"/>
    <row r="3999" ht="12.75" customHeight="1" x14ac:dyDescent="0.25"/>
    <row r="4000" ht="12.75" customHeight="1" x14ac:dyDescent="0.25"/>
    <row r="4001" ht="12.75" customHeight="1" x14ac:dyDescent="0.25"/>
    <row r="4002" ht="12.75" customHeight="1" x14ac:dyDescent="0.25"/>
    <row r="4003" ht="12.75" customHeight="1" x14ac:dyDescent="0.25"/>
    <row r="4004" ht="12.75" customHeight="1" x14ac:dyDescent="0.25"/>
    <row r="4005" ht="12.75" customHeight="1" x14ac:dyDescent="0.25"/>
    <row r="4006" ht="12.75" customHeight="1" x14ac:dyDescent="0.25"/>
    <row r="4007" ht="12.75" customHeight="1" x14ac:dyDescent="0.25"/>
    <row r="4008" ht="12.75" customHeight="1" x14ac:dyDescent="0.25"/>
    <row r="4009" ht="12.75" customHeight="1" x14ac:dyDescent="0.25"/>
    <row r="4010" ht="12.75" customHeight="1" x14ac:dyDescent="0.25"/>
    <row r="4011" ht="12.75" customHeight="1" x14ac:dyDescent="0.25"/>
    <row r="4012" ht="12.75" customHeight="1" x14ac:dyDescent="0.25"/>
    <row r="4013" ht="12.75" customHeight="1" x14ac:dyDescent="0.25"/>
    <row r="4014" ht="12.75" customHeight="1" x14ac:dyDescent="0.25"/>
    <row r="4015" ht="12.75" customHeight="1" x14ac:dyDescent="0.25"/>
    <row r="4016" ht="12.75" customHeight="1" x14ac:dyDescent="0.25"/>
    <row r="4017" ht="12.75" customHeight="1" x14ac:dyDescent="0.25"/>
    <row r="4018" ht="12.75" customHeight="1" x14ac:dyDescent="0.25"/>
    <row r="4019" ht="12.75" customHeight="1" x14ac:dyDescent="0.25"/>
    <row r="4020" ht="12.75" customHeight="1" x14ac:dyDescent="0.25"/>
    <row r="4021" ht="12.75" customHeight="1" x14ac:dyDescent="0.25"/>
    <row r="4022" ht="12.75" customHeight="1" x14ac:dyDescent="0.25"/>
    <row r="4023" ht="12.75" customHeight="1" x14ac:dyDescent="0.25"/>
    <row r="4024" ht="12.75" customHeight="1" x14ac:dyDescent="0.25"/>
    <row r="4025" ht="12.75" customHeight="1" x14ac:dyDescent="0.25"/>
    <row r="4026" ht="12.75" customHeight="1" x14ac:dyDescent="0.25"/>
    <row r="4027" ht="12.75" customHeight="1" x14ac:dyDescent="0.25"/>
    <row r="4028" ht="12.75" customHeight="1" x14ac:dyDescent="0.25"/>
    <row r="4029" ht="12.75" customHeight="1" x14ac:dyDescent="0.25"/>
    <row r="4030" ht="12.75" customHeight="1" x14ac:dyDescent="0.25"/>
    <row r="4031" ht="12.75" customHeight="1" x14ac:dyDescent="0.25"/>
    <row r="4032" ht="12.75" customHeight="1" x14ac:dyDescent="0.25"/>
    <row r="4033" ht="12.75" customHeight="1" x14ac:dyDescent="0.25"/>
    <row r="4034" ht="12.75" customHeight="1" x14ac:dyDescent="0.25"/>
    <row r="4035" ht="12.75" customHeight="1" x14ac:dyDescent="0.25"/>
    <row r="4036" ht="12.75" customHeight="1" x14ac:dyDescent="0.25"/>
    <row r="4037" ht="12.75" customHeight="1" x14ac:dyDescent="0.25"/>
    <row r="4038" ht="12.75" customHeight="1" x14ac:dyDescent="0.25"/>
    <row r="4039" ht="12.75" customHeight="1" x14ac:dyDescent="0.25"/>
    <row r="4040" ht="12.75" customHeight="1" x14ac:dyDescent="0.25"/>
    <row r="4041" ht="12.75" customHeight="1" x14ac:dyDescent="0.25"/>
    <row r="4042" ht="12.75" customHeight="1" x14ac:dyDescent="0.25"/>
    <row r="4043" ht="12.75" customHeight="1" x14ac:dyDescent="0.25"/>
    <row r="4044" ht="12.75" customHeight="1" x14ac:dyDescent="0.25"/>
    <row r="4045" ht="12.75" customHeight="1" x14ac:dyDescent="0.25"/>
    <row r="4046" ht="12.75" customHeight="1" x14ac:dyDescent="0.25"/>
    <row r="4047" ht="12.75" customHeight="1" x14ac:dyDescent="0.25"/>
    <row r="4048" ht="12.75" customHeight="1" x14ac:dyDescent="0.25"/>
    <row r="4049" ht="12.75" customHeight="1" x14ac:dyDescent="0.25"/>
    <row r="4050" ht="12.75" customHeight="1" x14ac:dyDescent="0.25"/>
    <row r="4051" ht="12.75" customHeight="1" x14ac:dyDescent="0.25"/>
    <row r="4052" ht="12.75" customHeight="1" x14ac:dyDescent="0.25"/>
    <row r="4053" ht="12.75" customHeight="1" x14ac:dyDescent="0.25"/>
    <row r="4054" ht="12.75" customHeight="1" x14ac:dyDescent="0.25"/>
    <row r="4055" ht="12.75" customHeight="1" x14ac:dyDescent="0.25"/>
    <row r="4056" ht="12.75" customHeight="1" x14ac:dyDescent="0.25"/>
    <row r="4057" ht="12.75" customHeight="1" x14ac:dyDescent="0.25"/>
    <row r="4058" ht="12.75" customHeight="1" x14ac:dyDescent="0.25"/>
    <row r="4059" ht="12.75" customHeight="1" x14ac:dyDescent="0.25"/>
    <row r="4060" ht="12.75" customHeight="1" x14ac:dyDescent="0.25"/>
    <row r="4061" ht="12.75" customHeight="1" x14ac:dyDescent="0.25"/>
    <row r="4062" ht="12.75" customHeight="1" x14ac:dyDescent="0.25"/>
    <row r="4063" ht="12.75" customHeight="1" x14ac:dyDescent="0.25"/>
    <row r="4064" ht="12.75" customHeight="1" x14ac:dyDescent="0.25"/>
    <row r="4065" ht="12.75" customHeight="1" x14ac:dyDescent="0.25"/>
    <row r="4066" ht="12.75" customHeight="1" x14ac:dyDescent="0.25"/>
    <row r="4067" ht="12.75" customHeight="1" x14ac:dyDescent="0.25"/>
    <row r="4068" ht="12.75" customHeight="1" x14ac:dyDescent="0.25"/>
    <row r="4069" ht="12.75" customHeight="1" x14ac:dyDescent="0.25"/>
    <row r="4070" ht="12.75" customHeight="1" x14ac:dyDescent="0.25"/>
    <row r="4071" ht="12.75" customHeight="1" x14ac:dyDescent="0.25"/>
    <row r="4072" ht="12.75" customHeight="1" x14ac:dyDescent="0.25"/>
    <row r="4073" ht="12.75" customHeight="1" x14ac:dyDescent="0.25"/>
    <row r="4074" ht="12.75" customHeight="1" x14ac:dyDescent="0.25"/>
    <row r="4075" ht="12.75" customHeight="1" x14ac:dyDescent="0.25"/>
    <row r="4076" ht="12.75" customHeight="1" x14ac:dyDescent="0.25"/>
    <row r="4077" ht="12.75" customHeight="1" x14ac:dyDescent="0.25"/>
    <row r="4078" ht="12.75" customHeight="1" x14ac:dyDescent="0.25"/>
    <row r="4079" ht="12.75" customHeight="1" x14ac:dyDescent="0.25"/>
    <row r="4080" ht="12.75" customHeight="1" x14ac:dyDescent="0.25"/>
    <row r="4081" ht="12.75" customHeight="1" x14ac:dyDescent="0.25"/>
    <row r="4082" ht="12.75" customHeight="1" x14ac:dyDescent="0.25"/>
    <row r="4083" ht="12.75" customHeight="1" x14ac:dyDescent="0.25"/>
    <row r="4084" ht="12.75" customHeight="1" x14ac:dyDescent="0.25"/>
    <row r="4085" ht="12.75" customHeight="1" x14ac:dyDescent="0.25"/>
    <row r="4086" ht="12.75" customHeight="1" x14ac:dyDescent="0.25"/>
    <row r="4087" ht="12.75" customHeight="1" x14ac:dyDescent="0.25"/>
    <row r="4088" ht="12.75" customHeight="1" x14ac:dyDescent="0.25"/>
    <row r="4089" ht="12.75" customHeight="1" x14ac:dyDescent="0.25"/>
    <row r="4090" ht="12.75" customHeight="1" x14ac:dyDescent="0.25"/>
    <row r="4091" ht="12.75" customHeight="1" x14ac:dyDescent="0.25"/>
    <row r="4092" ht="12.75" customHeight="1" x14ac:dyDescent="0.25"/>
    <row r="4093" ht="12.75" customHeight="1" x14ac:dyDescent="0.25"/>
    <row r="4094" ht="12.75" customHeight="1" x14ac:dyDescent="0.25"/>
    <row r="4095" ht="12.75" customHeight="1" x14ac:dyDescent="0.25"/>
    <row r="4096" ht="12.75" customHeight="1" x14ac:dyDescent="0.25"/>
    <row r="4097" ht="12.75" customHeight="1" x14ac:dyDescent="0.25"/>
    <row r="4098" ht="12.75" customHeight="1" x14ac:dyDescent="0.25"/>
    <row r="4099" ht="12.75" customHeight="1" x14ac:dyDescent="0.25"/>
    <row r="4100" ht="12.75" customHeight="1" x14ac:dyDescent="0.25"/>
    <row r="4101" ht="12.75" customHeight="1" x14ac:dyDescent="0.25"/>
    <row r="4102" ht="12.75" customHeight="1" x14ac:dyDescent="0.25"/>
    <row r="4103" ht="12.75" customHeight="1" x14ac:dyDescent="0.25"/>
    <row r="4104" ht="12.75" customHeight="1" x14ac:dyDescent="0.25"/>
    <row r="4105" ht="12.75" customHeight="1" x14ac:dyDescent="0.25"/>
    <row r="4106" ht="12.75" customHeight="1" x14ac:dyDescent="0.25"/>
    <row r="4107" ht="12.75" customHeight="1" x14ac:dyDescent="0.25"/>
    <row r="4108" ht="12.75" customHeight="1" x14ac:dyDescent="0.25"/>
    <row r="4109" ht="12.75" customHeight="1" x14ac:dyDescent="0.25"/>
    <row r="4110" ht="12.75" customHeight="1" x14ac:dyDescent="0.25"/>
    <row r="4111" ht="12.75" customHeight="1" x14ac:dyDescent="0.25"/>
    <row r="4112" ht="12.75" customHeight="1" x14ac:dyDescent="0.25"/>
    <row r="4113" ht="12.75" customHeight="1" x14ac:dyDescent="0.25"/>
    <row r="4114" ht="12.75" customHeight="1" x14ac:dyDescent="0.25"/>
    <row r="4115" ht="12.75" customHeight="1" x14ac:dyDescent="0.25"/>
    <row r="4116" ht="12.75" customHeight="1" x14ac:dyDescent="0.25"/>
    <row r="4117" ht="12.75" customHeight="1" x14ac:dyDescent="0.25"/>
    <row r="4118" ht="12.75" customHeight="1" x14ac:dyDescent="0.25"/>
    <row r="4119" ht="12.75" customHeight="1" x14ac:dyDescent="0.25"/>
    <row r="4120" ht="12.75" customHeight="1" x14ac:dyDescent="0.25"/>
    <row r="4121" ht="12.75" customHeight="1" x14ac:dyDescent="0.25"/>
    <row r="4122" ht="12.75" customHeight="1" x14ac:dyDescent="0.25"/>
    <row r="4123" ht="12.75" customHeight="1" x14ac:dyDescent="0.25"/>
    <row r="4124" ht="12.75" customHeight="1" x14ac:dyDescent="0.25"/>
    <row r="4125" ht="12.75" customHeight="1" x14ac:dyDescent="0.25"/>
    <row r="4126" ht="12.75" customHeight="1" x14ac:dyDescent="0.25"/>
    <row r="4127" ht="12.75" customHeight="1" x14ac:dyDescent="0.25"/>
    <row r="4128" ht="12.75" customHeight="1" x14ac:dyDescent="0.25"/>
    <row r="4129" ht="12.75" customHeight="1" x14ac:dyDescent="0.25"/>
    <row r="4130" ht="12.75" customHeight="1" x14ac:dyDescent="0.25"/>
    <row r="4131" ht="12.75" customHeight="1" x14ac:dyDescent="0.25"/>
    <row r="4132" ht="12.75" customHeight="1" x14ac:dyDescent="0.25"/>
    <row r="4133" ht="12.75" customHeight="1" x14ac:dyDescent="0.25"/>
    <row r="4134" ht="12.75" customHeight="1" x14ac:dyDescent="0.25"/>
    <row r="4135" ht="12.75" customHeight="1" x14ac:dyDescent="0.25"/>
    <row r="4136" ht="12.75" customHeight="1" x14ac:dyDescent="0.25"/>
    <row r="4137" ht="12.75" customHeight="1" x14ac:dyDescent="0.25"/>
    <row r="4138" ht="12.75" customHeight="1" x14ac:dyDescent="0.25"/>
    <row r="4139" ht="12.75" customHeight="1" x14ac:dyDescent="0.25"/>
    <row r="4140" ht="12.75" customHeight="1" x14ac:dyDescent="0.25"/>
    <row r="4141" ht="12.75" customHeight="1" x14ac:dyDescent="0.25"/>
    <row r="4142" ht="12.75" customHeight="1" x14ac:dyDescent="0.25"/>
    <row r="4143" ht="12.75" customHeight="1" x14ac:dyDescent="0.25"/>
    <row r="4144" ht="12.75" customHeight="1" x14ac:dyDescent="0.25"/>
    <row r="4145" ht="12.75" customHeight="1" x14ac:dyDescent="0.25"/>
    <row r="4146" ht="12.75" customHeight="1" x14ac:dyDescent="0.25"/>
    <row r="4147" ht="12.75" customHeight="1" x14ac:dyDescent="0.25"/>
    <row r="4148" ht="12.75" customHeight="1" x14ac:dyDescent="0.25"/>
    <row r="4149" ht="12.75" customHeight="1" x14ac:dyDescent="0.25"/>
    <row r="4150" ht="12.75" customHeight="1" x14ac:dyDescent="0.25"/>
    <row r="4151" ht="12.75" customHeight="1" x14ac:dyDescent="0.25"/>
    <row r="4152" ht="12.75" customHeight="1" x14ac:dyDescent="0.25"/>
    <row r="4153" ht="12.75" customHeight="1" x14ac:dyDescent="0.25"/>
    <row r="4154" ht="12.75" customHeight="1" x14ac:dyDescent="0.25"/>
    <row r="4155" ht="12.75" customHeight="1" x14ac:dyDescent="0.25"/>
    <row r="4156" ht="12.75" customHeight="1" x14ac:dyDescent="0.25"/>
    <row r="4157" ht="12.75" customHeight="1" x14ac:dyDescent="0.25"/>
    <row r="4158" ht="12.75" customHeight="1" x14ac:dyDescent="0.25"/>
    <row r="4159" ht="12.75" customHeight="1" x14ac:dyDescent="0.25"/>
    <row r="4160" ht="12.75" customHeight="1" x14ac:dyDescent="0.25"/>
    <row r="4161" ht="12.75" customHeight="1" x14ac:dyDescent="0.25"/>
    <row r="4162" ht="12.75" customHeight="1" x14ac:dyDescent="0.25"/>
    <row r="4163" ht="12.75" customHeight="1" x14ac:dyDescent="0.25"/>
    <row r="4164" ht="12.75" customHeight="1" x14ac:dyDescent="0.25"/>
    <row r="4165" ht="12.75" customHeight="1" x14ac:dyDescent="0.25"/>
    <row r="4166" ht="12.75" customHeight="1" x14ac:dyDescent="0.25"/>
    <row r="4167" ht="12.75" customHeight="1" x14ac:dyDescent="0.25"/>
    <row r="4168" ht="12.75" customHeight="1" x14ac:dyDescent="0.25"/>
    <row r="4169" ht="12.75" customHeight="1" x14ac:dyDescent="0.25"/>
    <row r="4170" ht="12.75" customHeight="1" x14ac:dyDescent="0.25"/>
    <row r="4171" ht="12.75" customHeight="1" x14ac:dyDescent="0.25"/>
    <row r="4172" ht="12.75" customHeight="1" x14ac:dyDescent="0.25"/>
    <row r="4173" ht="12.75" customHeight="1" x14ac:dyDescent="0.25"/>
    <row r="4174" ht="12.75" customHeight="1" x14ac:dyDescent="0.25"/>
    <row r="4175" ht="12.75" customHeight="1" x14ac:dyDescent="0.25"/>
    <row r="4176" ht="12.75" customHeight="1" x14ac:dyDescent="0.25"/>
    <row r="4177" ht="12.75" customHeight="1" x14ac:dyDescent="0.25"/>
    <row r="4178" ht="12.75" customHeight="1" x14ac:dyDescent="0.25"/>
    <row r="4179" ht="12.75" customHeight="1" x14ac:dyDescent="0.25"/>
    <row r="4180" ht="12.75" customHeight="1" x14ac:dyDescent="0.25"/>
    <row r="4181" ht="12.75" customHeight="1" x14ac:dyDescent="0.25"/>
    <row r="4182" ht="12.75" customHeight="1" x14ac:dyDescent="0.25"/>
    <row r="4183" ht="12.75" customHeight="1" x14ac:dyDescent="0.25"/>
    <row r="4184" ht="12.75" customHeight="1" x14ac:dyDescent="0.25"/>
    <row r="4185" ht="12.75" customHeight="1" x14ac:dyDescent="0.25"/>
    <row r="4186" ht="12.75" customHeight="1" x14ac:dyDescent="0.25"/>
    <row r="4187" ht="12.75" customHeight="1" x14ac:dyDescent="0.25"/>
    <row r="4188" ht="12.75" customHeight="1" x14ac:dyDescent="0.25"/>
    <row r="4189" ht="12.75" customHeight="1" x14ac:dyDescent="0.25"/>
    <row r="4190" ht="12.75" customHeight="1" x14ac:dyDescent="0.25"/>
    <row r="4191" ht="12.75" customHeight="1" x14ac:dyDescent="0.25"/>
    <row r="4192" ht="12.75" customHeight="1" x14ac:dyDescent="0.25"/>
    <row r="4193" ht="12.75" customHeight="1" x14ac:dyDescent="0.25"/>
    <row r="4194" ht="12.75" customHeight="1" x14ac:dyDescent="0.25"/>
    <row r="4195" ht="12.75" customHeight="1" x14ac:dyDescent="0.25"/>
    <row r="4196" ht="12.75" customHeight="1" x14ac:dyDescent="0.25"/>
    <row r="4197" ht="12.75" customHeight="1" x14ac:dyDescent="0.25"/>
    <row r="4198" ht="12.75" customHeight="1" x14ac:dyDescent="0.25"/>
    <row r="4199" ht="12.75" customHeight="1" x14ac:dyDescent="0.25"/>
    <row r="4200" ht="12.75" customHeight="1" x14ac:dyDescent="0.25"/>
    <row r="4201" ht="12.75" customHeight="1" x14ac:dyDescent="0.25"/>
    <row r="4202" ht="12.75" customHeight="1" x14ac:dyDescent="0.25"/>
    <row r="4203" ht="12.75" customHeight="1" x14ac:dyDescent="0.25"/>
    <row r="4204" ht="12.75" customHeight="1" x14ac:dyDescent="0.25"/>
    <row r="4205" ht="12.75" customHeight="1" x14ac:dyDescent="0.25"/>
    <row r="4206" ht="12.75" customHeight="1" x14ac:dyDescent="0.25"/>
    <row r="4207" ht="12.75" customHeight="1" x14ac:dyDescent="0.25"/>
    <row r="4208" ht="12.75" customHeight="1" x14ac:dyDescent="0.25"/>
    <row r="4209" ht="12.75" customHeight="1" x14ac:dyDescent="0.25"/>
    <row r="4210" ht="12.75" customHeight="1" x14ac:dyDescent="0.25"/>
    <row r="4211" ht="12.75" customHeight="1" x14ac:dyDescent="0.25"/>
    <row r="4212" ht="12.75" customHeight="1" x14ac:dyDescent="0.25"/>
    <row r="4213" ht="12.75" customHeight="1" x14ac:dyDescent="0.25"/>
    <row r="4214" ht="12.75" customHeight="1" x14ac:dyDescent="0.25"/>
    <row r="4215" ht="12.75" customHeight="1" x14ac:dyDescent="0.25"/>
    <row r="4216" ht="12.75" customHeight="1" x14ac:dyDescent="0.25"/>
    <row r="4217" ht="12.75" customHeight="1" x14ac:dyDescent="0.25"/>
    <row r="4218" ht="12.75" customHeight="1" x14ac:dyDescent="0.25"/>
    <row r="4219" ht="12.75" customHeight="1" x14ac:dyDescent="0.25"/>
    <row r="4220" ht="12.75" customHeight="1" x14ac:dyDescent="0.25"/>
    <row r="4221" ht="12.75" customHeight="1" x14ac:dyDescent="0.25"/>
    <row r="4222" ht="12.75" customHeight="1" x14ac:dyDescent="0.25"/>
    <row r="4223" ht="12.75" customHeight="1" x14ac:dyDescent="0.25"/>
    <row r="4224" ht="12.75" customHeight="1" x14ac:dyDescent="0.25"/>
    <row r="4225" ht="12.75" customHeight="1" x14ac:dyDescent="0.25"/>
    <row r="4226" ht="12.75" customHeight="1" x14ac:dyDescent="0.25"/>
    <row r="4227" ht="12.75" customHeight="1" x14ac:dyDescent="0.25"/>
    <row r="4228" ht="12.75" customHeight="1" x14ac:dyDescent="0.25"/>
    <row r="4229" ht="12.75" customHeight="1" x14ac:dyDescent="0.25"/>
    <row r="4230" ht="12.75" customHeight="1" x14ac:dyDescent="0.25"/>
    <row r="4231" ht="12.75" customHeight="1" x14ac:dyDescent="0.25"/>
    <row r="4232" ht="12.75" customHeight="1" x14ac:dyDescent="0.25"/>
    <row r="4233" ht="12.75" customHeight="1" x14ac:dyDescent="0.25"/>
    <row r="4234" ht="12.75" customHeight="1" x14ac:dyDescent="0.25"/>
    <row r="4235" ht="12.75" customHeight="1" x14ac:dyDescent="0.25"/>
    <row r="4236" ht="12.75" customHeight="1" x14ac:dyDescent="0.25"/>
    <row r="4237" ht="12.75" customHeight="1" x14ac:dyDescent="0.25"/>
    <row r="4238" ht="12.75" customHeight="1" x14ac:dyDescent="0.25"/>
    <row r="4239" ht="12.75" customHeight="1" x14ac:dyDescent="0.25"/>
    <row r="4240" ht="12.75" customHeight="1" x14ac:dyDescent="0.25"/>
    <row r="4241" ht="12.75" customHeight="1" x14ac:dyDescent="0.25"/>
    <row r="4242" ht="12.75" customHeight="1" x14ac:dyDescent="0.25"/>
    <row r="4243" ht="12.75" customHeight="1" x14ac:dyDescent="0.25"/>
    <row r="4244" ht="12.75" customHeight="1" x14ac:dyDescent="0.25"/>
    <row r="4245" ht="12.75" customHeight="1" x14ac:dyDescent="0.25"/>
    <row r="4246" ht="12.75" customHeight="1" x14ac:dyDescent="0.25"/>
    <row r="4247" ht="12.75" customHeight="1" x14ac:dyDescent="0.25"/>
    <row r="4248" ht="12.75" customHeight="1" x14ac:dyDescent="0.25"/>
    <row r="4249" ht="12.75" customHeight="1" x14ac:dyDescent="0.25"/>
    <row r="4250" ht="12.75" customHeight="1" x14ac:dyDescent="0.25"/>
  </sheetData>
  <sheetProtection selectLockedCells="1" selectUnlockedCells="1"/>
  <mergeCells count="4">
    <mergeCell ref="A220:F220"/>
    <mergeCell ref="A221:F221"/>
    <mergeCell ref="A222:F222"/>
    <mergeCell ref="G1:H4"/>
  </mergeCells>
  <hyperlinks>
    <hyperlink ref="A221" r:id="rId1" xr:uid="{00000000-0004-0000-0100-000000000000}"/>
  </hyperlinks>
  <pageMargins left="0.7" right="0.7" top="0.78749999999999998" bottom="0.78749999999999998" header="0.51180555555555551" footer="0.51180555555555551"/>
  <pageSetup paperSize="9" scale="52" firstPageNumber="0" orientation="landscape" r:id="rId2"/>
  <headerFooter alignWithMargins="0"/>
  <colBreaks count="1" manualBreakCount="1">
    <brk id="7" max="1119" man="1"/>
  </colBreaks>
  <ignoredErrors>
    <ignoredError sqref="G7 G14 G41 G86:G87 G89:G94 G104 G213:G216 G201:G205 G98:G100 G71:G76 G81:G82 G167:G197 G156:G163 G151:G154 G107:G113 G78 G115:G147 G149" formula="1"/>
    <ignoredError sqref="C7 C13:C18 C20:C23" numberStoredAsText="1"/>
  </ignoredErrors>
  <drawing r:id="rId3"/>
  <extLst>
    <ext xmlns:x14="http://schemas.microsoft.com/office/spreadsheetml/2009/9/main" uri="{CCE6A557-97BC-4b89-ADB6-D9C93CAAB3DF}">
      <x14:dataValidations xmlns:xm="http://schemas.microsoft.com/office/excel/2006/main" count="1">
        <x14:dataValidation allowBlank="1" showInputMessage="1" showErrorMessage="1" errorTitle="Chyba" error="Musíte vložit číslo 0 až ....." prompt="Vložte číslo" xr:uid="{00000000-0002-0000-0100-000000000000}">
          <x14:formula1>
            <xm:f>0</xm:f>
          </x14:formula1>
          <x14:formula2>
            <xm:f>0</xm:f>
          </x14:formula2>
          <xm:sqref>JD7 SZ7 ACV7 AMR7 AWN7 BGJ7 BQF7 CAB7 CJX7 CTT7 DDP7 DNL7 DXH7 EHD7 EQZ7 FAV7 FKR7 FUN7 GEJ7 GOF7 GYB7 HHX7 HRT7 IBP7 ILL7 IVH7 JFD7 JOZ7 JYV7 KIR7 KSN7 LCJ7 LMF7 LWB7 MFX7 MPT7 MZP7 NJL7 NTH7 ODD7 OMZ7 OWV7 PGR7 PQN7 QAJ7 QKF7 QUB7 RDX7 RNT7 RXP7 SHL7 SRH7 TBD7 TKZ7 TUV7 UER7 UON7 UYJ7 VIF7 VSB7 WBX7 WLT7 WVP7 H65560 JD65560 SZ65560 ACV65560 AMR65560 AWN65560 BGJ65560 BQF65560 CAB65560 CJX65560 CTT65560 DDP65560 DNL65560 DXH65560 EHD65560 EQZ65560 FAV65560 FKR65560 FUN65560 GEJ65560 GOF65560 GYB65560 HHX65560 HRT65560 IBP65560 ILL65560 IVH65560 JFD65560 JOZ65560 JYV65560 KIR65560 KSN65560 LCJ65560 LMF65560 LWB65560 MFX65560 MPT65560 MZP65560 NJL65560 NTH65560 ODD65560 OMZ65560 OWV65560 PGR65560 PQN65560 QAJ65560 QKF65560 QUB65560 RDX65560 RNT65560 RXP65560 SHL65560 SRH65560 TBD65560 TKZ65560 TUV65560 UER65560 UON65560 UYJ65560 VIF65560 VSB65560 WBX65560 WLT65560 WVP65560 H131096 JD131096 SZ131096 ACV131096 AMR131096 AWN131096 BGJ131096 BQF131096 CAB131096 CJX131096 CTT131096 DDP131096 DNL131096 DXH131096 EHD131096 EQZ131096 FAV131096 FKR131096 FUN131096 GEJ131096 GOF131096 GYB131096 HHX131096 HRT131096 IBP131096 ILL131096 IVH131096 JFD131096 JOZ131096 JYV131096 KIR131096 KSN131096 LCJ131096 LMF131096 LWB131096 MFX131096 MPT131096 MZP131096 NJL131096 NTH131096 ODD131096 OMZ131096 OWV131096 PGR131096 PQN131096 QAJ131096 QKF131096 QUB131096 RDX131096 RNT131096 RXP131096 SHL131096 SRH131096 TBD131096 TKZ131096 TUV131096 UER131096 UON131096 UYJ131096 VIF131096 VSB131096 WBX131096 WLT131096 WVP131096 H196632 JD196632 SZ196632 ACV196632 AMR196632 AWN196632 BGJ196632 BQF196632 CAB196632 CJX196632 CTT196632 DDP196632 DNL196632 DXH196632 EHD196632 EQZ196632 FAV196632 FKR196632 FUN196632 GEJ196632 GOF196632 GYB196632 HHX196632 HRT196632 IBP196632 ILL196632 IVH196632 JFD196632 JOZ196632 JYV196632 KIR196632 KSN196632 LCJ196632 LMF196632 LWB196632 MFX196632 MPT196632 MZP196632 NJL196632 NTH196632 ODD196632 OMZ196632 OWV196632 PGR196632 PQN196632 QAJ196632 QKF196632 QUB196632 RDX196632 RNT196632 RXP196632 SHL196632 SRH196632 TBD196632 TKZ196632 TUV196632 UER196632 UON196632 UYJ196632 VIF196632 VSB196632 WBX196632 WLT196632 WVP196632 H262168 JD262168 SZ262168 ACV262168 AMR262168 AWN262168 BGJ262168 BQF262168 CAB262168 CJX262168 CTT262168 DDP262168 DNL262168 DXH262168 EHD262168 EQZ262168 FAV262168 FKR262168 FUN262168 GEJ262168 GOF262168 GYB262168 HHX262168 HRT262168 IBP262168 ILL262168 IVH262168 JFD262168 JOZ262168 JYV262168 KIR262168 KSN262168 LCJ262168 LMF262168 LWB262168 MFX262168 MPT262168 MZP262168 NJL262168 NTH262168 ODD262168 OMZ262168 OWV262168 PGR262168 PQN262168 QAJ262168 QKF262168 QUB262168 RDX262168 RNT262168 RXP262168 SHL262168 SRH262168 TBD262168 TKZ262168 TUV262168 UER262168 UON262168 UYJ262168 VIF262168 VSB262168 WBX262168 WLT262168 WVP262168 H327704 JD327704 SZ327704 ACV327704 AMR327704 AWN327704 BGJ327704 BQF327704 CAB327704 CJX327704 CTT327704 DDP327704 DNL327704 DXH327704 EHD327704 EQZ327704 FAV327704 FKR327704 FUN327704 GEJ327704 GOF327704 GYB327704 HHX327704 HRT327704 IBP327704 ILL327704 IVH327704 JFD327704 JOZ327704 JYV327704 KIR327704 KSN327704 LCJ327704 LMF327704 LWB327704 MFX327704 MPT327704 MZP327704 NJL327704 NTH327704 ODD327704 OMZ327704 OWV327704 PGR327704 PQN327704 QAJ327704 QKF327704 QUB327704 RDX327704 RNT327704 RXP327704 SHL327704 SRH327704 TBD327704 TKZ327704 TUV327704 UER327704 UON327704 UYJ327704 VIF327704 VSB327704 WBX327704 WLT327704 WVP327704 H393240 JD393240 SZ393240 ACV393240 AMR393240 AWN393240 BGJ393240 BQF393240 CAB393240 CJX393240 CTT393240 DDP393240 DNL393240 DXH393240 EHD393240 EQZ393240 FAV393240 FKR393240 FUN393240 GEJ393240 GOF393240 GYB393240 HHX393240 HRT393240 IBP393240 ILL393240 IVH393240 JFD393240 JOZ393240 JYV393240 KIR393240 KSN393240 LCJ393240 LMF393240 LWB393240 MFX393240 MPT393240 MZP393240 NJL393240 NTH393240 ODD393240 OMZ393240 OWV393240 PGR393240 PQN393240 QAJ393240 QKF393240 QUB393240 RDX393240 RNT393240 RXP393240 SHL393240 SRH393240 TBD393240 TKZ393240 TUV393240 UER393240 UON393240 UYJ393240 VIF393240 VSB393240 WBX393240 WLT393240 WVP393240 H458776 JD458776 SZ458776 ACV458776 AMR458776 AWN458776 BGJ458776 BQF458776 CAB458776 CJX458776 CTT458776 DDP458776 DNL458776 DXH458776 EHD458776 EQZ458776 FAV458776 FKR458776 FUN458776 GEJ458776 GOF458776 GYB458776 HHX458776 HRT458776 IBP458776 ILL458776 IVH458776 JFD458776 JOZ458776 JYV458776 KIR458776 KSN458776 LCJ458776 LMF458776 LWB458776 MFX458776 MPT458776 MZP458776 NJL458776 NTH458776 ODD458776 OMZ458776 OWV458776 PGR458776 PQN458776 QAJ458776 QKF458776 QUB458776 RDX458776 RNT458776 RXP458776 SHL458776 SRH458776 TBD458776 TKZ458776 TUV458776 UER458776 UON458776 UYJ458776 VIF458776 VSB458776 WBX458776 WLT458776 WVP458776 H524312 JD524312 SZ524312 ACV524312 AMR524312 AWN524312 BGJ524312 BQF524312 CAB524312 CJX524312 CTT524312 DDP524312 DNL524312 DXH524312 EHD524312 EQZ524312 FAV524312 FKR524312 FUN524312 GEJ524312 GOF524312 GYB524312 HHX524312 HRT524312 IBP524312 ILL524312 IVH524312 JFD524312 JOZ524312 JYV524312 KIR524312 KSN524312 LCJ524312 LMF524312 LWB524312 MFX524312 MPT524312 MZP524312 NJL524312 NTH524312 ODD524312 OMZ524312 OWV524312 PGR524312 PQN524312 QAJ524312 QKF524312 QUB524312 RDX524312 RNT524312 RXP524312 SHL524312 SRH524312 TBD524312 TKZ524312 TUV524312 UER524312 UON524312 UYJ524312 VIF524312 VSB524312 WBX524312 WLT524312 WVP524312 H589848 JD589848 SZ589848 ACV589848 AMR589848 AWN589848 BGJ589848 BQF589848 CAB589848 CJX589848 CTT589848 DDP589848 DNL589848 DXH589848 EHD589848 EQZ589848 FAV589848 FKR589848 FUN589848 GEJ589848 GOF589848 GYB589848 HHX589848 HRT589848 IBP589848 ILL589848 IVH589848 JFD589848 JOZ589848 JYV589848 KIR589848 KSN589848 LCJ589848 LMF589848 LWB589848 MFX589848 MPT589848 MZP589848 NJL589848 NTH589848 ODD589848 OMZ589848 OWV589848 PGR589848 PQN589848 QAJ589848 QKF589848 QUB589848 RDX589848 RNT589848 RXP589848 SHL589848 SRH589848 TBD589848 TKZ589848 TUV589848 UER589848 UON589848 UYJ589848 VIF589848 VSB589848 WBX589848 WLT589848 WVP589848 H655384 JD655384 SZ655384 ACV655384 AMR655384 AWN655384 BGJ655384 BQF655384 CAB655384 CJX655384 CTT655384 DDP655384 DNL655384 DXH655384 EHD655384 EQZ655384 FAV655384 FKR655384 FUN655384 GEJ655384 GOF655384 GYB655384 HHX655384 HRT655384 IBP655384 ILL655384 IVH655384 JFD655384 JOZ655384 JYV655384 KIR655384 KSN655384 LCJ655384 LMF655384 LWB655384 MFX655384 MPT655384 MZP655384 NJL655384 NTH655384 ODD655384 OMZ655384 OWV655384 PGR655384 PQN655384 QAJ655384 QKF655384 QUB655384 RDX655384 RNT655384 RXP655384 SHL655384 SRH655384 TBD655384 TKZ655384 TUV655384 UER655384 UON655384 UYJ655384 VIF655384 VSB655384 WBX655384 WLT655384 WVP655384 H720920 JD720920 SZ720920 ACV720920 AMR720920 AWN720920 BGJ720920 BQF720920 CAB720920 CJX720920 CTT720920 DDP720920 DNL720920 DXH720920 EHD720920 EQZ720920 FAV720920 FKR720920 FUN720920 GEJ720920 GOF720920 GYB720920 HHX720920 HRT720920 IBP720920 ILL720920 IVH720920 JFD720920 JOZ720920 JYV720920 KIR720920 KSN720920 LCJ720920 LMF720920 LWB720920 MFX720920 MPT720920 MZP720920 NJL720920 NTH720920 ODD720920 OMZ720920 OWV720920 PGR720920 PQN720920 QAJ720920 QKF720920 QUB720920 RDX720920 RNT720920 RXP720920 SHL720920 SRH720920 TBD720920 TKZ720920 TUV720920 UER720920 UON720920 UYJ720920 VIF720920 VSB720920 WBX720920 WLT720920 WVP720920 H786456 JD786456 SZ786456 ACV786456 AMR786456 AWN786456 BGJ786456 BQF786456 CAB786456 CJX786456 CTT786456 DDP786456 DNL786456 DXH786456 EHD786456 EQZ786456 FAV786456 FKR786456 FUN786456 GEJ786456 GOF786456 GYB786456 HHX786456 HRT786456 IBP786456 ILL786456 IVH786456 JFD786456 JOZ786456 JYV786456 KIR786456 KSN786456 LCJ786456 LMF786456 LWB786456 MFX786456 MPT786456 MZP786456 NJL786456 NTH786456 ODD786456 OMZ786456 OWV786456 PGR786456 PQN786456 QAJ786456 QKF786456 QUB786456 RDX786456 RNT786456 RXP786456 SHL786456 SRH786456 TBD786456 TKZ786456 TUV786456 UER786456 UON786456 UYJ786456 VIF786456 VSB786456 WBX786456 WLT786456 WVP786456 H851992 JD851992 SZ851992 ACV851992 AMR851992 AWN851992 BGJ851992 BQF851992 CAB851992 CJX851992 CTT851992 DDP851992 DNL851992 DXH851992 EHD851992 EQZ851992 FAV851992 FKR851992 FUN851992 GEJ851992 GOF851992 GYB851992 HHX851992 HRT851992 IBP851992 ILL851992 IVH851992 JFD851992 JOZ851992 JYV851992 KIR851992 KSN851992 LCJ851992 LMF851992 LWB851992 MFX851992 MPT851992 MZP851992 NJL851992 NTH851992 ODD851992 OMZ851992 OWV851992 PGR851992 PQN851992 QAJ851992 QKF851992 QUB851992 RDX851992 RNT851992 RXP851992 SHL851992 SRH851992 TBD851992 TKZ851992 TUV851992 UER851992 UON851992 UYJ851992 VIF851992 VSB851992 WBX851992 WLT851992 WVP851992 H917528 JD917528 SZ917528 ACV917528 AMR917528 AWN917528 BGJ917528 BQF917528 CAB917528 CJX917528 CTT917528 DDP917528 DNL917528 DXH917528 EHD917528 EQZ917528 FAV917528 FKR917528 FUN917528 GEJ917528 GOF917528 GYB917528 HHX917528 HRT917528 IBP917528 ILL917528 IVH917528 JFD917528 JOZ917528 JYV917528 KIR917528 KSN917528 LCJ917528 LMF917528 LWB917528 MFX917528 MPT917528 MZP917528 NJL917528 NTH917528 ODD917528 OMZ917528 OWV917528 PGR917528 PQN917528 QAJ917528 QKF917528 QUB917528 RDX917528 RNT917528 RXP917528 SHL917528 SRH917528 TBD917528 TKZ917528 TUV917528 UER917528 UON917528 UYJ917528 VIF917528 VSB917528 WBX917528 WLT917528 WVP917528 H983064 JD983064 SZ983064 ACV983064 AMR983064 AWN983064 BGJ983064 BQF983064 CAB983064 CJX983064 CTT983064 DDP983064 DNL983064 DXH983064 EHD983064 EQZ983064 FAV983064 FKR983064 FUN983064 GEJ983064 GOF983064 GYB983064 HHX983064 HRT983064 IBP983064 ILL983064 IVH983064 JFD983064 JOZ983064 JYV983064 KIR983064 KSN983064 LCJ983064 LMF983064 LWB983064 MFX983064 MPT983064 MZP983064 NJL983064 NTH983064 ODD983064 OMZ983064 OWV983064 PGR983064 PQN983064 QAJ983064 QKF983064 QUB983064 RDX983064 RNT983064 RXP983064 SHL983064 SRH983064 TBD983064 TKZ983064 TUV983064 UER983064 UON983064 UYJ983064 VIF983064 VSB983064 WBX983064 WLT983064 WVP983064 H65562:H65572 JD65562:JD65572 SZ65562:SZ65572 ACV65562:ACV65572 AMR65562:AMR65572 AWN65562:AWN65572 BGJ65562:BGJ65572 BQF65562:BQF65572 CAB65562:CAB65572 CJX65562:CJX65572 CTT65562:CTT65572 DDP65562:DDP65572 DNL65562:DNL65572 DXH65562:DXH65572 EHD65562:EHD65572 EQZ65562:EQZ65572 FAV65562:FAV65572 FKR65562:FKR65572 FUN65562:FUN65572 GEJ65562:GEJ65572 GOF65562:GOF65572 GYB65562:GYB65572 HHX65562:HHX65572 HRT65562:HRT65572 IBP65562:IBP65572 ILL65562:ILL65572 IVH65562:IVH65572 JFD65562:JFD65572 JOZ65562:JOZ65572 JYV65562:JYV65572 KIR65562:KIR65572 KSN65562:KSN65572 LCJ65562:LCJ65572 LMF65562:LMF65572 LWB65562:LWB65572 MFX65562:MFX65572 MPT65562:MPT65572 MZP65562:MZP65572 NJL65562:NJL65572 NTH65562:NTH65572 ODD65562:ODD65572 OMZ65562:OMZ65572 OWV65562:OWV65572 PGR65562:PGR65572 PQN65562:PQN65572 QAJ65562:QAJ65572 QKF65562:QKF65572 QUB65562:QUB65572 RDX65562:RDX65572 RNT65562:RNT65572 RXP65562:RXP65572 SHL65562:SHL65572 SRH65562:SRH65572 TBD65562:TBD65572 TKZ65562:TKZ65572 TUV65562:TUV65572 UER65562:UER65572 UON65562:UON65572 UYJ65562:UYJ65572 VIF65562:VIF65572 VSB65562:VSB65572 WBX65562:WBX65572 WLT65562:WLT65572 WVP65562:WVP65572 H131098:H131108 JD131098:JD131108 SZ131098:SZ131108 ACV131098:ACV131108 AMR131098:AMR131108 AWN131098:AWN131108 BGJ131098:BGJ131108 BQF131098:BQF131108 CAB131098:CAB131108 CJX131098:CJX131108 CTT131098:CTT131108 DDP131098:DDP131108 DNL131098:DNL131108 DXH131098:DXH131108 EHD131098:EHD131108 EQZ131098:EQZ131108 FAV131098:FAV131108 FKR131098:FKR131108 FUN131098:FUN131108 GEJ131098:GEJ131108 GOF131098:GOF131108 GYB131098:GYB131108 HHX131098:HHX131108 HRT131098:HRT131108 IBP131098:IBP131108 ILL131098:ILL131108 IVH131098:IVH131108 JFD131098:JFD131108 JOZ131098:JOZ131108 JYV131098:JYV131108 KIR131098:KIR131108 KSN131098:KSN131108 LCJ131098:LCJ131108 LMF131098:LMF131108 LWB131098:LWB131108 MFX131098:MFX131108 MPT131098:MPT131108 MZP131098:MZP131108 NJL131098:NJL131108 NTH131098:NTH131108 ODD131098:ODD131108 OMZ131098:OMZ131108 OWV131098:OWV131108 PGR131098:PGR131108 PQN131098:PQN131108 QAJ131098:QAJ131108 QKF131098:QKF131108 QUB131098:QUB131108 RDX131098:RDX131108 RNT131098:RNT131108 RXP131098:RXP131108 SHL131098:SHL131108 SRH131098:SRH131108 TBD131098:TBD131108 TKZ131098:TKZ131108 TUV131098:TUV131108 UER131098:UER131108 UON131098:UON131108 UYJ131098:UYJ131108 VIF131098:VIF131108 VSB131098:VSB131108 WBX131098:WBX131108 WLT131098:WLT131108 WVP131098:WVP131108 H196634:H196644 JD196634:JD196644 SZ196634:SZ196644 ACV196634:ACV196644 AMR196634:AMR196644 AWN196634:AWN196644 BGJ196634:BGJ196644 BQF196634:BQF196644 CAB196634:CAB196644 CJX196634:CJX196644 CTT196634:CTT196644 DDP196634:DDP196644 DNL196634:DNL196644 DXH196634:DXH196644 EHD196634:EHD196644 EQZ196634:EQZ196644 FAV196634:FAV196644 FKR196634:FKR196644 FUN196634:FUN196644 GEJ196634:GEJ196644 GOF196634:GOF196644 GYB196634:GYB196644 HHX196634:HHX196644 HRT196634:HRT196644 IBP196634:IBP196644 ILL196634:ILL196644 IVH196634:IVH196644 JFD196634:JFD196644 JOZ196634:JOZ196644 JYV196634:JYV196644 KIR196634:KIR196644 KSN196634:KSN196644 LCJ196634:LCJ196644 LMF196634:LMF196644 LWB196634:LWB196644 MFX196634:MFX196644 MPT196634:MPT196644 MZP196634:MZP196644 NJL196634:NJL196644 NTH196634:NTH196644 ODD196634:ODD196644 OMZ196634:OMZ196644 OWV196634:OWV196644 PGR196634:PGR196644 PQN196634:PQN196644 QAJ196634:QAJ196644 QKF196634:QKF196644 QUB196634:QUB196644 RDX196634:RDX196644 RNT196634:RNT196644 RXP196634:RXP196644 SHL196634:SHL196644 SRH196634:SRH196644 TBD196634:TBD196644 TKZ196634:TKZ196644 TUV196634:TUV196644 UER196634:UER196644 UON196634:UON196644 UYJ196634:UYJ196644 VIF196634:VIF196644 VSB196634:VSB196644 WBX196634:WBX196644 WLT196634:WLT196644 WVP196634:WVP196644 H262170:H262180 JD262170:JD262180 SZ262170:SZ262180 ACV262170:ACV262180 AMR262170:AMR262180 AWN262170:AWN262180 BGJ262170:BGJ262180 BQF262170:BQF262180 CAB262170:CAB262180 CJX262170:CJX262180 CTT262170:CTT262180 DDP262170:DDP262180 DNL262170:DNL262180 DXH262170:DXH262180 EHD262170:EHD262180 EQZ262170:EQZ262180 FAV262170:FAV262180 FKR262170:FKR262180 FUN262170:FUN262180 GEJ262170:GEJ262180 GOF262170:GOF262180 GYB262170:GYB262180 HHX262170:HHX262180 HRT262170:HRT262180 IBP262170:IBP262180 ILL262170:ILL262180 IVH262170:IVH262180 JFD262170:JFD262180 JOZ262170:JOZ262180 JYV262170:JYV262180 KIR262170:KIR262180 KSN262170:KSN262180 LCJ262170:LCJ262180 LMF262170:LMF262180 LWB262170:LWB262180 MFX262170:MFX262180 MPT262170:MPT262180 MZP262170:MZP262180 NJL262170:NJL262180 NTH262170:NTH262180 ODD262170:ODD262180 OMZ262170:OMZ262180 OWV262170:OWV262180 PGR262170:PGR262180 PQN262170:PQN262180 QAJ262170:QAJ262180 QKF262170:QKF262180 QUB262170:QUB262180 RDX262170:RDX262180 RNT262170:RNT262180 RXP262170:RXP262180 SHL262170:SHL262180 SRH262170:SRH262180 TBD262170:TBD262180 TKZ262170:TKZ262180 TUV262170:TUV262180 UER262170:UER262180 UON262170:UON262180 UYJ262170:UYJ262180 VIF262170:VIF262180 VSB262170:VSB262180 WBX262170:WBX262180 WLT262170:WLT262180 WVP262170:WVP262180 H327706:H327716 JD327706:JD327716 SZ327706:SZ327716 ACV327706:ACV327716 AMR327706:AMR327716 AWN327706:AWN327716 BGJ327706:BGJ327716 BQF327706:BQF327716 CAB327706:CAB327716 CJX327706:CJX327716 CTT327706:CTT327716 DDP327706:DDP327716 DNL327706:DNL327716 DXH327706:DXH327716 EHD327706:EHD327716 EQZ327706:EQZ327716 FAV327706:FAV327716 FKR327706:FKR327716 FUN327706:FUN327716 GEJ327706:GEJ327716 GOF327706:GOF327716 GYB327706:GYB327716 HHX327706:HHX327716 HRT327706:HRT327716 IBP327706:IBP327716 ILL327706:ILL327716 IVH327706:IVH327716 JFD327706:JFD327716 JOZ327706:JOZ327716 JYV327706:JYV327716 KIR327706:KIR327716 KSN327706:KSN327716 LCJ327706:LCJ327716 LMF327706:LMF327716 LWB327706:LWB327716 MFX327706:MFX327716 MPT327706:MPT327716 MZP327706:MZP327716 NJL327706:NJL327716 NTH327706:NTH327716 ODD327706:ODD327716 OMZ327706:OMZ327716 OWV327706:OWV327716 PGR327706:PGR327716 PQN327706:PQN327716 QAJ327706:QAJ327716 QKF327706:QKF327716 QUB327706:QUB327716 RDX327706:RDX327716 RNT327706:RNT327716 RXP327706:RXP327716 SHL327706:SHL327716 SRH327706:SRH327716 TBD327706:TBD327716 TKZ327706:TKZ327716 TUV327706:TUV327716 UER327706:UER327716 UON327706:UON327716 UYJ327706:UYJ327716 VIF327706:VIF327716 VSB327706:VSB327716 WBX327706:WBX327716 WLT327706:WLT327716 WVP327706:WVP327716 H393242:H393252 JD393242:JD393252 SZ393242:SZ393252 ACV393242:ACV393252 AMR393242:AMR393252 AWN393242:AWN393252 BGJ393242:BGJ393252 BQF393242:BQF393252 CAB393242:CAB393252 CJX393242:CJX393252 CTT393242:CTT393252 DDP393242:DDP393252 DNL393242:DNL393252 DXH393242:DXH393252 EHD393242:EHD393252 EQZ393242:EQZ393252 FAV393242:FAV393252 FKR393242:FKR393252 FUN393242:FUN393252 GEJ393242:GEJ393252 GOF393242:GOF393252 GYB393242:GYB393252 HHX393242:HHX393252 HRT393242:HRT393252 IBP393242:IBP393252 ILL393242:ILL393252 IVH393242:IVH393252 JFD393242:JFD393252 JOZ393242:JOZ393252 JYV393242:JYV393252 KIR393242:KIR393252 KSN393242:KSN393252 LCJ393242:LCJ393252 LMF393242:LMF393252 LWB393242:LWB393252 MFX393242:MFX393252 MPT393242:MPT393252 MZP393242:MZP393252 NJL393242:NJL393252 NTH393242:NTH393252 ODD393242:ODD393252 OMZ393242:OMZ393252 OWV393242:OWV393252 PGR393242:PGR393252 PQN393242:PQN393252 QAJ393242:QAJ393252 QKF393242:QKF393252 QUB393242:QUB393252 RDX393242:RDX393252 RNT393242:RNT393252 RXP393242:RXP393252 SHL393242:SHL393252 SRH393242:SRH393252 TBD393242:TBD393252 TKZ393242:TKZ393252 TUV393242:TUV393252 UER393242:UER393252 UON393242:UON393252 UYJ393242:UYJ393252 VIF393242:VIF393252 VSB393242:VSB393252 WBX393242:WBX393252 WLT393242:WLT393252 WVP393242:WVP393252 H458778:H458788 JD458778:JD458788 SZ458778:SZ458788 ACV458778:ACV458788 AMR458778:AMR458788 AWN458778:AWN458788 BGJ458778:BGJ458788 BQF458778:BQF458788 CAB458778:CAB458788 CJX458778:CJX458788 CTT458778:CTT458788 DDP458778:DDP458788 DNL458778:DNL458788 DXH458778:DXH458788 EHD458778:EHD458788 EQZ458778:EQZ458788 FAV458778:FAV458788 FKR458778:FKR458788 FUN458778:FUN458788 GEJ458778:GEJ458788 GOF458778:GOF458788 GYB458778:GYB458788 HHX458778:HHX458788 HRT458778:HRT458788 IBP458778:IBP458788 ILL458778:ILL458788 IVH458778:IVH458788 JFD458778:JFD458788 JOZ458778:JOZ458788 JYV458778:JYV458788 KIR458778:KIR458788 KSN458778:KSN458788 LCJ458778:LCJ458788 LMF458778:LMF458788 LWB458778:LWB458788 MFX458778:MFX458788 MPT458778:MPT458788 MZP458778:MZP458788 NJL458778:NJL458788 NTH458778:NTH458788 ODD458778:ODD458788 OMZ458778:OMZ458788 OWV458778:OWV458788 PGR458778:PGR458788 PQN458778:PQN458788 QAJ458778:QAJ458788 QKF458778:QKF458788 QUB458778:QUB458788 RDX458778:RDX458788 RNT458778:RNT458788 RXP458778:RXP458788 SHL458778:SHL458788 SRH458778:SRH458788 TBD458778:TBD458788 TKZ458778:TKZ458788 TUV458778:TUV458788 UER458778:UER458788 UON458778:UON458788 UYJ458778:UYJ458788 VIF458778:VIF458788 VSB458778:VSB458788 WBX458778:WBX458788 WLT458778:WLT458788 WVP458778:WVP458788 H524314:H524324 JD524314:JD524324 SZ524314:SZ524324 ACV524314:ACV524324 AMR524314:AMR524324 AWN524314:AWN524324 BGJ524314:BGJ524324 BQF524314:BQF524324 CAB524314:CAB524324 CJX524314:CJX524324 CTT524314:CTT524324 DDP524314:DDP524324 DNL524314:DNL524324 DXH524314:DXH524324 EHD524314:EHD524324 EQZ524314:EQZ524324 FAV524314:FAV524324 FKR524314:FKR524324 FUN524314:FUN524324 GEJ524314:GEJ524324 GOF524314:GOF524324 GYB524314:GYB524324 HHX524314:HHX524324 HRT524314:HRT524324 IBP524314:IBP524324 ILL524314:ILL524324 IVH524314:IVH524324 JFD524314:JFD524324 JOZ524314:JOZ524324 JYV524314:JYV524324 KIR524314:KIR524324 KSN524314:KSN524324 LCJ524314:LCJ524324 LMF524314:LMF524324 LWB524314:LWB524324 MFX524314:MFX524324 MPT524314:MPT524324 MZP524314:MZP524324 NJL524314:NJL524324 NTH524314:NTH524324 ODD524314:ODD524324 OMZ524314:OMZ524324 OWV524314:OWV524324 PGR524314:PGR524324 PQN524314:PQN524324 QAJ524314:QAJ524324 QKF524314:QKF524324 QUB524314:QUB524324 RDX524314:RDX524324 RNT524314:RNT524324 RXP524314:RXP524324 SHL524314:SHL524324 SRH524314:SRH524324 TBD524314:TBD524324 TKZ524314:TKZ524324 TUV524314:TUV524324 UER524314:UER524324 UON524314:UON524324 UYJ524314:UYJ524324 VIF524314:VIF524324 VSB524314:VSB524324 WBX524314:WBX524324 WLT524314:WLT524324 WVP524314:WVP524324 H589850:H589860 JD589850:JD589860 SZ589850:SZ589860 ACV589850:ACV589860 AMR589850:AMR589860 AWN589850:AWN589860 BGJ589850:BGJ589860 BQF589850:BQF589860 CAB589850:CAB589860 CJX589850:CJX589860 CTT589850:CTT589860 DDP589850:DDP589860 DNL589850:DNL589860 DXH589850:DXH589860 EHD589850:EHD589860 EQZ589850:EQZ589860 FAV589850:FAV589860 FKR589850:FKR589860 FUN589850:FUN589860 GEJ589850:GEJ589860 GOF589850:GOF589860 GYB589850:GYB589860 HHX589850:HHX589860 HRT589850:HRT589860 IBP589850:IBP589860 ILL589850:ILL589860 IVH589850:IVH589860 JFD589850:JFD589860 JOZ589850:JOZ589860 JYV589850:JYV589860 KIR589850:KIR589860 KSN589850:KSN589860 LCJ589850:LCJ589860 LMF589850:LMF589860 LWB589850:LWB589860 MFX589850:MFX589860 MPT589850:MPT589860 MZP589850:MZP589860 NJL589850:NJL589860 NTH589850:NTH589860 ODD589850:ODD589860 OMZ589850:OMZ589860 OWV589850:OWV589860 PGR589850:PGR589860 PQN589850:PQN589860 QAJ589850:QAJ589860 QKF589850:QKF589860 QUB589850:QUB589860 RDX589850:RDX589860 RNT589850:RNT589860 RXP589850:RXP589860 SHL589850:SHL589860 SRH589850:SRH589860 TBD589850:TBD589860 TKZ589850:TKZ589860 TUV589850:TUV589860 UER589850:UER589860 UON589850:UON589860 UYJ589850:UYJ589860 VIF589850:VIF589860 VSB589850:VSB589860 WBX589850:WBX589860 WLT589850:WLT589860 WVP589850:WVP589860 H655386:H655396 JD655386:JD655396 SZ655386:SZ655396 ACV655386:ACV655396 AMR655386:AMR655396 AWN655386:AWN655396 BGJ655386:BGJ655396 BQF655386:BQF655396 CAB655386:CAB655396 CJX655386:CJX655396 CTT655386:CTT655396 DDP655386:DDP655396 DNL655386:DNL655396 DXH655386:DXH655396 EHD655386:EHD655396 EQZ655386:EQZ655396 FAV655386:FAV655396 FKR655386:FKR655396 FUN655386:FUN655396 GEJ655386:GEJ655396 GOF655386:GOF655396 GYB655386:GYB655396 HHX655386:HHX655396 HRT655386:HRT655396 IBP655386:IBP655396 ILL655386:ILL655396 IVH655386:IVH655396 JFD655386:JFD655396 JOZ655386:JOZ655396 JYV655386:JYV655396 KIR655386:KIR655396 KSN655386:KSN655396 LCJ655386:LCJ655396 LMF655386:LMF655396 LWB655386:LWB655396 MFX655386:MFX655396 MPT655386:MPT655396 MZP655386:MZP655396 NJL655386:NJL655396 NTH655386:NTH655396 ODD655386:ODD655396 OMZ655386:OMZ655396 OWV655386:OWV655396 PGR655386:PGR655396 PQN655386:PQN655396 QAJ655386:QAJ655396 QKF655386:QKF655396 QUB655386:QUB655396 RDX655386:RDX655396 RNT655386:RNT655396 RXP655386:RXP655396 SHL655386:SHL655396 SRH655386:SRH655396 TBD655386:TBD655396 TKZ655386:TKZ655396 TUV655386:TUV655396 UER655386:UER655396 UON655386:UON655396 UYJ655386:UYJ655396 VIF655386:VIF655396 VSB655386:VSB655396 WBX655386:WBX655396 WLT655386:WLT655396 WVP655386:WVP655396 H720922:H720932 JD720922:JD720932 SZ720922:SZ720932 ACV720922:ACV720932 AMR720922:AMR720932 AWN720922:AWN720932 BGJ720922:BGJ720932 BQF720922:BQF720932 CAB720922:CAB720932 CJX720922:CJX720932 CTT720922:CTT720932 DDP720922:DDP720932 DNL720922:DNL720932 DXH720922:DXH720932 EHD720922:EHD720932 EQZ720922:EQZ720932 FAV720922:FAV720932 FKR720922:FKR720932 FUN720922:FUN720932 GEJ720922:GEJ720932 GOF720922:GOF720932 GYB720922:GYB720932 HHX720922:HHX720932 HRT720922:HRT720932 IBP720922:IBP720932 ILL720922:ILL720932 IVH720922:IVH720932 JFD720922:JFD720932 JOZ720922:JOZ720932 JYV720922:JYV720932 KIR720922:KIR720932 KSN720922:KSN720932 LCJ720922:LCJ720932 LMF720922:LMF720932 LWB720922:LWB720932 MFX720922:MFX720932 MPT720922:MPT720932 MZP720922:MZP720932 NJL720922:NJL720932 NTH720922:NTH720932 ODD720922:ODD720932 OMZ720922:OMZ720932 OWV720922:OWV720932 PGR720922:PGR720932 PQN720922:PQN720932 QAJ720922:QAJ720932 QKF720922:QKF720932 QUB720922:QUB720932 RDX720922:RDX720932 RNT720922:RNT720932 RXP720922:RXP720932 SHL720922:SHL720932 SRH720922:SRH720932 TBD720922:TBD720932 TKZ720922:TKZ720932 TUV720922:TUV720932 UER720922:UER720932 UON720922:UON720932 UYJ720922:UYJ720932 VIF720922:VIF720932 VSB720922:VSB720932 WBX720922:WBX720932 WLT720922:WLT720932 WVP720922:WVP720932 H786458:H786468 JD786458:JD786468 SZ786458:SZ786468 ACV786458:ACV786468 AMR786458:AMR786468 AWN786458:AWN786468 BGJ786458:BGJ786468 BQF786458:BQF786468 CAB786458:CAB786468 CJX786458:CJX786468 CTT786458:CTT786468 DDP786458:DDP786468 DNL786458:DNL786468 DXH786458:DXH786468 EHD786458:EHD786468 EQZ786458:EQZ786468 FAV786458:FAV786468 FKR786458:FKR786468 FUN786458:FUN786468 GEJ786458:GEJ786468 GOF786458:GOF786468 GYB786458:GYB786468 HHX786458:HHX786468 HRT786458:HRT786468 IBP786458:IBP786468 ILL786458:ILL786468 IVH786458:IVH786468 JFD786458:JFD786468 JOZ786458:JOZ786468 JYV786458:JYV786468 KIR786458:KIR786468 KSN786458:KSN786468 LCJ786458:LCJ786468 LMF786458:LMF786468 LWB786458:LWB786468 MFX786458:MFX786468 MPT786458:MPT786468 MZP786458:MZP786468 NJL786458:NJL786468 NTH786458:NTH786468 ODD786458:ODD786468 OMZ786458:OMZ786468 OWV786458:OWV786468 PGR786458:PGR786468 PQN786458:PQN786468 QAJ786458:QAJ786468 QKF786458:QKF786468 QUB786458:QUB786468 RDX786458:RDX786468 RNT786458:RNT786468 RXP786458:RXP786468 SHL786458:SHL786468 SRH786458:SRH786468 TBD786458:TBD786468 TKZ786458:TKZ786468 TUV786458:TUV786468 UER786458:UER786468 UON786458:UON786468 UYJ786458:UYJ786468 VIF786458:VIF786468 VSB786458:VSB786468 WBX786458:WBX786468 WLT786458:WLT786468 WVP786458:WVP786468 H851994:H852004 JD851994:JD852004 SZ851994:SZ852004 ACV851994:ACV852004 AMR851994:AMR852004 AWN851994:AWN852004 BGJ851994:BGJ852004 BQF851994:BQF852004 CAB851994:CAB852004 CJX851994:CJX852004 CTT851994:CTT852004 DDP851994:DDP852004 DNL851994:DNL852004 DXH851994:DXH852004 EHD851994:EHD852004 EQZ851994:EQZ852004 FAV851994:FAV852004 FKR851994:FKR852004 FUN851994:FUN852004 GEJ851994:GEJ852004 GOF851994:GOF852004 GYB851994:GYB852004 HHX851994:HHX852004 HRT851994:HRT852004 IBP851994:IBP852004 ILL851994:ILL852004 IVH851994:IVH852004 JFD851994:JFD852004 JOZ851994:JOZ852004 JYV851994:JYV852004 KIR851994:KIR852004 KSN851994:KSN852004 LCJ851994:LCJ852004 LMF851994:LMF852004 LWB851994:LWB852004 MFX851994:MFX852004 MPT851994:MPT852004 MZP851994:MZP852004 NJL851994:NJL852004 NTH851994:NTH852004 ODD851994:ODD852004 OMZ851994:OMZ852004 OWV851994:OWV852004 PGR851994:PGR852004 PQN851994:PQN852004 QAJ851994:QAJ852004 QKF851994:QKF852004 QUB851994:QUB852004 RDX851994:RDX852004 RNT851994:RNT852004 RXP851994:RXP852004 SHL851994:SHL852004 SRH851994:SRH852004 TBD851994:TBD852004 TKZ851994:TKZ852004 TUV851994:TUV852004 UER851994:UER852004 UON851994:UON852004 UYJ851994:UYJ852004 VIF851994:VIF852004 VSB851994:VSB852004 WBX851994:WBX852004 WLT851994:WLT852004 WVP851994:WVP852004 H917530:H917540 JD917530:JD917540 SZ917530:SZ917540 ACV917530:ACV917540 AMR917530:AMR917540 AWN917530:AWN917540 BGJ917530:BGJ917540 BQF917530:BQF917540 CAB917530:CAB917540 CJX917530:CJX917540 CTT917530:CTT917540 DDP917530:DDP917540 DNL917530:DNL917540 DXH917530:DXH917540 EHD917530:EHD917540 EQZ917530:EQZ917540 FAV917530:FAV917540 FKR917530:FKR917540 FUN917530:FUN917540 GEJ917530:GEJ917540 GOF917530:GOF917540 GYB917530:GYB917540 HHX917530:HHX917540 HRT917530:HRT917540 IBP917530:IBP917540 ILL917530:ILL917540 IVH917530:IVH917540 JFD917530:JFD917540 JOZ917530:JOZ917540 JYV917530:JYV917540 KIR917530:KIR917540 KSN917530:KSN917540 LCJ917530:LCJ917540 LMF917530:LMF917540 LWB917530:LWB917540 MFX917530:MFX917540 MPT917530:MPT917540 MZP917530:MZP917540 NJL917530:NJL917540 NTH917530:NTH917540 ODD917530:ODD917540 OMZ917530:OMZ917540 OWV917530:OWV917540 PGR917530:PGR917540 PQN917530:PQN917540 QAJ917530:QAJ917540 QKF917530:QKF917540 QUB917530:QUB917540 RDX917530:RDX917540 RNT917530:RNT917540 RXP917530:RXP917540 SHL917530:SHL917540 SRH917530:SRH917540 TBD917530:TBD917540 TKZ917530:TKZ917540 TUV917530:TUV917540 UER917530:UER917540 UON917530:UON917540 UYJ917530:UYJ917540 VIF917530:VIF917540 VSB917530:VSB917540 WBX917530:WBX917540 WLT917530:WLT917540 WVP917530:WVP917540 H983066:H983076 JD983066:JD983076 SZ983066:SZ983076 ACV983066:ACV983076 AMR983066:AMR983076 AWN983066:AWN983076 BGJ983066:BGJ983076 BQF983066:BQF983076 CAB983066:CAB983076 CJX983066:CJX983076 CTT983066:CTT983076 DDP983066:DDP983076 DNL983066:DNL983076 DXH983066:DXH983076 EHD983066:EHD983076 EQZ983066:EQZ983076 FAV983066:FAV983076 FKR983066:FKR983076 FUN983066:FUN983076 GEJ983066:GEJ983076 GOF983066:GOF983076 GYB983066:GYB983076 HHX983066:HHX983076 HRT983066:HRT983076 IBP983066:IBP983076 ILL983066:ILL983076 IVH983066:IVH983076 JFD983066:JFD983076 JOZ983066:JOZ983076 JYV983066:JYV983076 KIR983066:KIR983076 KSN983066:KSN983076 LCJ983066:LCJ983076 LMF983066:LMF983076 LWB983066:LWB983076 MFX983066:MFX983076 MPT983066:MPT983076 MZP983066:MZP983076 NJL983066:NJL983076 NTH983066:NTH983076 ODD983066:ODD983076 OMZ983066:OMZ983076 OWV983066:OWV983076 PGR983066:PGR983076 PQN983066:PQN983076 QAJ983066:QAJ983076 QKF983066:QKF983076 QUB983066:QUB983076 RDX983066:RDX983076 RNT983066:RNT983076 RXP983066:RXP983076 SHL983066:SHL983076 SRH983066:SRH983076 TBD983066:TBD983076 TKZ983066:TKZ983076 TUV983066:TUV983076 UER983066:UER983076 UON983066:UON983076 UYJ983066:UYJ983076 VIF983066:VIF983076 VSB983066:VSB983076 WBX983066:WBX983076 WLT983066:WLT983076 WVP983066:WVP983076 F992:I992 JB992:JE992 SX992:TA992 ACT992:ACW992 AMP992:AMS992 AWL992:AWO992 BGH992:BGK992 BQD992:BQG992 BZZ992:CAC992 CJV992:CJY992 CTR992:CTU992 DDN992:DDQ992 DNJ992:DNM992 DXF992:DXI992 EHB992:EHE992 EQX992:ERA992 FAT992:FAW992 FKP992:FKS992 FUL992:FUO992 GEH992:GEK992 GOD992:GOG992 GXZ992:GYC992 HHV992:HHY992 HRR992:HRU992 IBN992:IBQ992 ILJ992:ILM992 IVF992:IVI992 JFB992:JFE992 JOX992:JPA992 JYT992:JYW992 KIP992:KIS992 KSL992:KSO992 LCH992:LCK992 LMD992:LMG992 LVZ992:LWC992 MFV992:MFY992 MPR992:MPU992 MZN992:MZQ992 NJJ992:NJM992 NTF992:NTI992 ODB992:ODE992 OMX992:ONA992 OWT992:OWW992 PGP992:PGS992 PQL992:PQO992 QAH992:QAK992 QKD992:QKG992 QTZ992:QUC992 RDV992:RDY992 RNR992:RNU992 RXN992:RXQ992 SHJ992:SHM992 SRF992:SRI992 TBB992:TBE992 TKX992:TLA992 TUT992:TUW992 UEP992:UES992 UOL992:UOO992 UYH992:UYK992 VID992:VIG992 VRZ992:VSC992 WBV992:WBY992 WLR992:WLU992 WVN992:WVQ992 F66528:I66528 JB66528:JE66528 SX66528:TA66528 ACT66528:ACW66528 AMP66528:AMS66528 AWL66528:AWO66528 BGH66528:BGK66528 BQD66528:BQG66528 BZZ66528:CAC66528 CJV66528:CJY66528 CTR66528:CTU66528 DDN66528:DDQ66528 DNJ66528:DNM66528 DXF66528:DXI66528 EHB66528:EHE66528 EQX66528:ERA66528 FAT66528:FAW66528 FKP66528:FKS66528 FUL66528:FUO66528 GEH66528:GEK66528 GOD66528:GOG66528 GXZ66528:GYC66528 HHV66528:HHY66528 HRR66528:HRU66528 IBN66528:IBQ66528 ILJ66528:ILM66528 IVF66528:IVI66528 JFB66528:JFE66528 JOX66528:JPA66528 JYT66528:JYW66528 KIP66528:KIS66528 KSL66528:KSO66528 LCH66528:LCK66528 LMD66528:LMG66528 LVZ66528:LWC66528 MFV66528:MFY66528 MPR66528:MPU66528 MZN66528:MZQ66528 NJJ66528:NJM66528 NTF66528:NTI66528 ODB66528:ODE66528 OMX66528:ONA66528 OWT66528:OWW66528 PGP66528:PGS66528 PQL66528:PQO66528 QAH66528:QAK66528 QKD66528:QKG66528 QTZ66528:QUC66528 RDV66528:RDY66528 RNR66528:RNU66528 RXN66528:RXQ66528 SHJ66528:SHM66528 SRF66528:SRI66528 TBB66528:TBE66528 TKX66528:TLA66528 TUT66528:TUW66528 UEP66528:UES66528 UOL66528:UOO66528 UYH66528:UYK66528 VID66528:VIG66528 VRZ66528:VSC66528 WBV66528:WBY66528 WLR66528:WLU66528 WVN66528:WVQ66528 F132064:I132064 JB132064:JE132064 SX132064:TA132064 ACT132064:ACW132064 AMP132064:AMS132064 AWL132064:AWO132064 BGH132064:BGK132064 BQD132064:BQG132064 BZZ132064:CAC132064 CJV132064:CJY132064 CTR132064:CTU132064 DDN132064:DDQ132064 DNJ132064:DNM132064 DXF132064:DXI132064 EHB132064:EHE132064 EQX132064:ERA132064 FAT132064:FAW132064 FKP132064:FKS132064 FUL132064:FUO132064 GEH132064:GEK132064 GOD132064:GOG132064 GXZ132064:GYC132064 HHV132064:HHY132064 HRR132064:HRU132064 IBN132064:IBQ132064 ILJ132064:ILM132064 IVF132064:IVI132064 JFB132064:JFE132064 JOX132064:JPA132064 JYT132064:JYW132064 KIP132064:KIS132064 KSL132064:KSO132064 LCH132064:LCK132064 LMD132064:LMG132064 LVZ132064:LWC132064 MFV132064:MFY132064 MPR132064:MPU132064 MZN132064:MZQ132064 NJJ132064:NJM132064 NTF132064:NTI132064 ODB132064:ODE132064 OMX132064:ONA132064 OWT132064:OWW132064 PGP132064:PGS132064 PQL132064:PQO132064 QAH132064:QAK132064 QKD132064:QKG132064 QTZ132064:QUC132064 RDV132064:RDY132064 RNR132064:RNU132064 RXN132064:RXQ132064 SHJ132064:SHM132064 SRF132064:SRI132064 TBB132064:TBE132064 TKX132064:TLA132064 TUT132064:TUW132064 UEP132064:UES132064 UOL132064:UOO132064 UYH132064:UYK132064 VID132064:VIG132064 VRZ132064:VSC132064 WBV132064:WBY132064 WLR132064:WLU132064 WVN132064:WVQ132064 F197600:I197600 JB197600:JE197600 SX197600:TA197600 ACT197600:ACW197600 AMP197600:AMS197600 AWL197600:AWO197600 BGH197600:BGK197600 BQD197600:BQG197600 BZZ197600:CAC197600 CJV197600:CJY197600 CTR197600:CTU197600 DDN197600:DDQ197600 DNJ197600:DNM197600 DXF197600:DXI197600 EHB197600:EHE197600 EQX197600:ERA197600 FAT197600:FAW197600 FKP197600:FKS197600 FUL197600:FUO197600 GEH197600:GEK197600 GOD197600:GOG197600 GXZ197600:GYC197600 HHV197600:HHY197600 HRR197600:HRU197600 IBN197600:IBQ197600 ILJ197600:ILM197600 IVF197600:IVI197600 JFB197600:JFE197600 JOX197600:JPA197600 JYT197600:JYW197600 KIP197600:KIS197600 KSL197600:KSO197600 LCH197600:LCK197600 LMD197600:LMG197600 LVZ197600:LWC197600 MFV197600:MFY197600 MPR197600:MPU197600 MZN197600:MZQ197600 NJJ197600:NJM197600 NTF197600:NTI197600 ODB197600:ODE197600 OMX197600:ONA197600 OWT197600:OWW197600 PGP197600:PGS197600 PQL197600:PQO197600 QAH197600:QAK197600 QKD197600:QKG197600 QTZ197600:QUC197600 RDV197600:RDY197600 RNR197600:RNU197600 RXN197600:RXQ197600 SHJ197600:SHM197600 SRF197600:SRI197600 TBB197600:TBE197600 TKX197600:TLA197600 TUT197600:TUW197600 UEP197600:UES197600 UOL197600:UOO197600 UYH197600:UYK197600 VID197600:VIG197600 VRZ197600:VSC197600 WBV197600:WBY197600 WLR197600:WLU197600 WVN197600:WVQ197600 F263136:I263136 JB263136:JE263136 SX263136:TA263136 ACT263136:ACW263136 AMP263136:AMS263136 AWL263136:AWO263136 BGH263136:BGK263136 BQD263136:BQG263136 BZZ263136:CAC263136 CJV263136:CJY263136 CTR263136:CTU263136 DDN263136:DDQ263136 DNJ263136:DNM263136 DXF263136:DXI263136 EHB263136:EHE263136 EQX263136:ERA263136 FAT263136:FAW263136 FKP263136:FKS263136 FUL263136:FUO263136 GEH263136:GEK263136 GOD263136:GOG263136 GXZ263136:GYC263136 HHV263136:HHY263136 HRR263136:HRU263136 IBN263136:IBQ263136 ILJ263136:ILM263136 IVF263136:IVI263136 JFB263136:JFE263136 JOX263136:JPA263136 JYT263136:JYW263136 KIP263136:KIS263136 KSL263136:KSO263136 LCH263136:LCK263136 LMD263136:LMG263136 LVZ263136:LWC263136 MFV263136:MFY263136 MPR263136:MPU263136 MZN263136:MZQ263136 NJJ263136:NJM263136 NTF263136:NTI263136 ODB263136:ODE263136 OMX263136:ONA263136 OWT263136:OWW263136 PGP263136:PGS263136 PQL263136:PQO263136 QAH263136:QAK263136 QKD263136:QKG263136 QTZ263136:QUC263136 RDV263136:RDY263136 RNR263136:RNU263136 RXN263136:RXQ263136 SHJ263136:SHM263136 SRF263136:SRI263136 TBB263136:TBE263136 TKX263136:TLA263136 TUT263136:TUW263136 UEP263136:UES263136 UOL263136:UOO263136 UYH263136:UYK263136 VID263136:VIG263136 VRZ263136:VSC263136 WBV263136:WBY263136 WLR263136:WLU263136 WVN263136:WVQ263136 F328672:I328672 JB328672:JE328672 SX328672:TA328672 ACT328672:ACW328672 AMP328672:AMS328672 AWL328672:AWO328672 BGH328672:BGK328672 BQD328672:BQG328672 BZZ328672:CAC328672 CJV328672:CJY328672 CTR328672:CTU328672 DDN328672:DDQ328672 DNJ328672:DNM328672 DXF328672:DXI328672 EHB328672:EHE328672 EQX328672:ERA328672 FAT328672:FAW328672 FKP328672:FKS328672 FUL328672:FUO328672 GEH328672:GEK328672 GOD328672:GOG328672 GXZ328672:GYC328672 HHV328672:HHY328672 HRR328672:HRU328672 IBN328672:IBQ328672 ILJ328672:ILM328672 IVF328672:IVI328672 JFB328672:JFE328672 JOX328672:JPA328672 JYT328672:JYW328672 KIP328672:KIS328672 KSL328672:KSO328672 LCH328672:LCK328672 LMD328672:LMG328672 LVZ328672:LWC328672 MFV328672:MFY328672 MPR328672:MPU328672 MZN328672:MZQ328672 NJJ328672:NJM328672 NTF328672:NTI328672 ODB328672:ODE328672 OMX328672:ONA328672 OWT328672:OWW328672 PGP328672:PGS328672 PQL328672:PQO328672 QAH328672:QAK328672 QKD328672:QKG328672 QTZ328672:QUC328672 RDV328672:RDY328672 RNR328672:RNU328672 RXN328672:RXQ328672 SHJ328672:SHM328672 SRF328672:SRI328672 TBB328672:TBE328672 TKX328672:TLA328672 TUT328672:TUW328672 UEP328672:UES328672 UOL328672:UOO328672 UYH328672:UYK328672 VID328672:VIG328672 VRZ328672:VSC328672 WBV328672:WBY328672 WLR328672:WLU328672 WVN328672:WVQ328672 F394208:I394208 JB394208:JE394208 SX394208:TA394208 ACT394208:ACW394208 AMP394208:AMS394208 AWL394208:AWO394208 BGH394208:BGK394208 BQD394208:BQG394208 BZZ394208:CAC394208 CJV394208:CJY394208 CTR394208:CTU394208 DDN394208:DDQ394208 DNJ394208:DNM394208 DXF394208:DXI394208 EHB394208:EHE394208 EQX394208:ERA394208 FAT394208:FAW394208 FKP394208:FKS394208 FUL394208:FUO394208 GEH394208:GEK394208 GOD394208:GOG394208 GXZ394208:GYC394208 HHV394208:HHY394208 HRR394208:HRU394208 IBN394208:IBQ394208 ILJ394208:ILM394208 IVF394208:IVI394208 JFB394208:JFE394208 JOX394208:JPA394208 JYT394208:JYW394208 KIP394208:KIS394208 KSL394208:KSO394208 LCH394208:LCK394208 LMD394208:LMG394208 LVZ394208:LWC394208 MFV394208:MFY394208 MPR394208:MPU394208 MZN394208:MZQ394208 NJJ394208:NJM394208 NTF394208:NTI394208 ODB394208:ODE394208 OMX394208:ONA394208 OWT394208:OWW394208 PGP394208:PGS394208 PQL394208:PQO394208 QAH394208:QAK394208 QKD394208:QKG394208 QTZ394208:QUC394208 RDV394208:RDY394208 RNR394208:RNU394208 RXN394208:RXQ394208 SHJ394208:SHM394208 SRF394208:SRI394208 TBB394208:TBE394208 TKX394208:TLA394208 TUT394208:TUW394208 UEP394208:UES394208 UOL394208:UOO394208 UYH394208:UYK394208 VID394208:VIG394208 VRZ394208:VSC394208 WBV394208:WBY394208 WLR394208:WLU394208 WVN394208:WVQ394208 F459744:I459744 JB459744:JE459744 SX459744:TA459744 ACT459744:ACW459744 AMP459744:AMS459744 AWL459744:AWO459744 BGH459744:BGK459744 BQD459744:BQG459744 BZZ459744:CAC459744 CJV459744:CJY459744 CTR459744:CTU459744 DDN459744:DDQ459744 DNJ459744:DNM459744 DXF459744:DXI459744 EHB459744:EHE459744 EQX459744:ERA459744 FAT459744:FAW459744 FKP459744:FKS459744 FUL459744:FUO459744 GEH459744:GEK459744 GOD459744:GOG459744 GXZ459744:GYC459744 HHV459744:HHY459744 HRR459744:HRU459744 IBN459744:IBQ459744 ILJ459744:ILM459744 IVF459744:IVI459744 JFB459744:JFE459744 JOX459744:JPA459744 JYT459744:JYW459744 KIP459744:KIS459744 KSL459744:KSO459744 LCH459744:LCK459744 LMD459744:LMG459744 LVZ459744:LWC459744 MFV459744:MFY459744 MPR459744:MPU459744 MZN459744:MZQ459744 NJJ459744:NJM459744 NTF459744:NTI459744 ODB459744:ODE459744 OMX459744:ONA459744 OWT459744:OWW459744 PGP459744:PGS459744 PQL459744:PQO459744 QAH459744:QAK459744 QKD459744:QKG459744 QTZ459744:QUC459744 RDV459744:RDY459744 RNR459744:RNU459744 RXN459744:RXQ459744 SHJ459744:SHM459744 SRF459744:SRI459744 TBB459744:TBE459744 TKX459744:TLA459744 TUT459744:TUW459744 UEP459744:UES459744 UOL459744:UOO459744 UYH459744:UYK459744 VID459744:VIG459744 VRZ459744:VSC459744 WBV459744:WBY459744 WLR459744:WLU459744 WVN459744:WVQ459744 F525280:I525280 JB525280:JE525280 SX525280:TA525280 ACT525280:ACW525280 AMP525280:AMS525280 AWL525280:AWO525280 BGH525280:BGK525280 BQD525280:BQG525280 BZZ525280:CAC525280 CJV525280:CJY525280 CTR525280:CTU525280 DDN525280:DDQ525280 DNJ525280:DNM525280 DXF525280:DXI525280 EHB525280:EHE525280 EQX525280:ERA525280 FAT525280:FAW525280 FKP525280:FKS525280 FUL525280:FUO525280 GEH525280:GEK525280 GOD525280:GOG525280 GXZ525280:GYC525280 HHV525280:HHY525280 HRR525280:HRU525280 IBN525280:IBQ525280 ILJ525280:ILM525280 IVF525280:IVI525280 JFB525280:JFE525280 JOX525280:JPA525280 JYT525280:JYW525280 KIP525280:KIS525280 KSL525280:KSO525280 LCH525280:LCK525280 LMD525280:LMG525280 LVZ525280:LWC525280 MFV525280:MFY525280 MPR525280:MPU525280 MZN525280:MZQ525280 NJJ525280:NJM525280 NTF525280:NTI525280 ODB525280:ODE525280 OMX525280:ONA525280 OWT525280:OWW525280 PGP525280:PGS525280 PQL525280:PQO525280 QAH525280:QAK525280 QKD525280:QKG525280 QTZ525280:QUC525280 RDV525280:RDY525280 RNR525280:RNU525280 RXN525280:RXQ525280 SHJ525280:SHM525280 SRF525280:SRI525280 TBB525280:TBE525280 TKX525280:TLA525280 TUT525280:TUW525280 UEP525280:UES525280 UOL525280:UOO525280 UYH525280:UYK525280 VID525280:VIG525280 VRZ525280:VSC525280 WBV525280:WBY525280 WLR525280:WLU525280 WVN525280:WVQ525280 F590816:I590816 JB590816:JE590816 SX590816:TA590816 ACT590816:ACW590816 AMP590816:AMS590816 AWL590816:AWO590816 BGH590816:BGK590816 BQD590816:BQG590816 BZZ590816:CAC590816 CJV590816:CJY590816 CTR590816:CTU590816 DDN590816:DDQ590816 DNJ590816:DNM590816 DXF590816:DXI590816 EHB590816:EHE590816 EQX590816:ERA590816 FAT590816:FAW590816 FKP590816:FKS590816 FUL590816:FUO590816 GEH590816:GEK590816 GOD590816:GOG590816 GXZ590816:GYC590816 HHV590816:HHY590816 HRR590816:HRU590816 IBN590816:IBQ590816 ILJ590816:ILM590816 IVF590816:IVI590816 JFB590816:JFE590816 JOX590816:JPA590816 JYT590816:JYW590816 KIP590816:KIS590816 KSL590816:KSO590816 LCH590816:LCK590816 LMD590816:LMG590816 LVZ590816:LWC590816 MFV590816:MFY590816 MPR590816:MPU590816 MZN590816:MZQ590816 NJJ590816:NJM590816 NTF590816:NTI590816 ODB590816:ODE590816 OMX590816:ONA590816 OWT590816:OWW590816 PGP590816:PGS590816 PQL590816:PQO590816 QAH590816:QAK590816 QKD590816:QKG590816 QTZ590816:QUC590816 RDV590816:RDY590816 RNR590816:RNU590816 RXN590816:RXQ590816 SHJ590816:SHM590816 SRF590816:SRI590816 TBB590816:TBE590816 TKX590816:TLA590816 TUT590816:TUW590816 UEP590816:UES590816 UOL590816:UOO590816 UYH590816:UYK590816 VID590816:VIG590816 VRZ590816:VSC590816 WBV590816:WBY590816 WLR590816:WLU590816 WVN590816:WVQ590816 F656352:I656352 JB656352:JE656352 SX656352:TA656352 ACT656352:ACW656352 AMP656352:AMS656352 AWL656352:AWO656352 BGH656352:BGK656352 BQD656352:BQG656352 BZZ656352:CAC656352 CJV656352:CJY656352 CTR656352:CTU656352 DDN656352:DDQ656352 DNJ656352:DNM656352 DXF656352:DXI656352 EHB656352:EHE656352 EQX656352:ERA656352 FAT656352:FAW656352 FKP656352:FKS656352 FUL656352:FUO656352 GEH656352:GEK656352 GOD656352:GOG656352 GXZ656352:GYC656352 HHV656352:HHY656352 HRR656352:HRU656352 IBN656352:IBQ656352 ILJ656352:ILM656352 IVF656352:IVI656352 JFB656352:JFE656352 JOX656352:JPA656352 JYT656352:JYW656352 KIP656352:KIS656352 KSL656352:KSO656352 LCH656352:LCK656352 LMD656352:LMG656352 LVZ656352:LWC656352 MFV656352:MFY656352 MPR656352:MPU656352 MZN656352:MZQ656352 NJJ656352:NJM656352 NTF656352:NTI656352 ODB656352:ODE656352 OMX656352:ONA656352 OWT656352:OWW656352 PGP656352:PGS656352 PQL656352:PQO656352 QAH656352:QAK656352 QKD656352:QKG656352 QTZ656352:QUC656352 RDV656352:RDY656352 RNR656352:RNU656352 RXN656352:RXQ656352 SHJ656352:SHM656352 SRF656352:SRI656352 TBB656352:TBE656352 TKX656352:TLA656352 TUT656352:TUW656352 UEP656352:UES656352 UOL656352:UOO656352 UYH656352:UYK656352 VID656352:VIG656352 VRZ656352:VSC656352 WBV656352:WBY656352 WLR656352:WLU656352 WVN656352:WVQ656352 F721888:I721888 JB721888:JE721888 SX721888:TA721888 ACT721888:ACW721888 AMP721888:AMS721888 AWL721888:AWO721888 BGH721888:BGK721888 BQD721888:BQG721888 BZZ721888:CAC721888 CJV721888:CJY721888 CTR721888:CTU721888 DDN721888:DDQ721888 DNJ721888:DNM721888 DXF721888:DXI721888 EHB721888:EHE721888 EQX721888:ERA721888 FAT721888:FAW721888 FKP721888:FKS721888 FUL721888:FUO721888 GEH721888:GEK721888 GOD721888:GOG721888 GXZ721888:GYC721888 HHV721888:HHY721888 HRR721888:HRU721888 IBN721888:IBQ721888 ILJ721888:ILM721888 IVF721888:IVI721888 JFB721888:JFE721888 JOX721888:JPA721888 JYT721888:JYW721888 KIP721888:KIS721888 KSL721888:KSO721888 LCH721888:LCK721888 LMD721888:LMG721888 LVZ721888:LWC721888 MFV721888:MFY721888 MPR721888:MPU721888 MZN721888:MZQ721888 NJJ721888:NJM721888 NTF721888:NTI721888 ODB721888:ODE721888 OMX721888:ONA721888 OWT721888:OWW721888 PGP721888:PGS721888 PQL721888:PQO721888 QAH721888:QAK721888 QKD721888:QKG721888 QTZ721888:QUC721888 RDV721888:RDY721888 RNR721888:RNU721888 RXN721888:RXQ721888 SHJ721888:SHM721888 SRF721888:SRI721888 TBB721888:TBE721888 TKX721888:TLA721888 TUT721888:TUW721888 UEP721888:UES721888 UOL721888:UOO721888 UYH721888:UYK721888 VID721888:VIG721888 VRZ721888:VSC721888 WBV721888:WBY721888 WLR721888:WLU721888 WVN721888:WVQ721888 F787424:I787424 JB787424:JE787424 SX787424:TA787424 ACT787424:ACW787424 AMP787424:AMS787424 AWL787424:AWO787424 BGH787424:BGK787424 BQD787424:BQG787424 BZZ787424:CAC787424 CJV787424:CJY787424 CTR787424:CTU787424 DDN787424:DDQ787424 DNJ787424:DNM787424 DXF787424:DXI787424 EHB787424:EHE787424 EQX787424:ERA787424 FAT787424:FAW787424 FKP787424:FKS787424 FUL787424:FUO787424 GEH787424:GEK787424 GOD787424:GOG787424 GXZ787424:GYC787424 HHV787424:HHY787424 HRR787424:HRU787424 IBN787424:IBQ787424 ILJ787424:ILM787424 IVF787424:IVI787424 JFB787424:JFE787424 JOX787424:JPA787424 JYT787424:JYW787424 KIP787424:KIS787424 KSL787424:KSO787424 LCH787424:LCK787424 LMD787424:LMG787424 LVZ787424:LWC787424 MFV787424:MFY787424 MPR787424:MPU787424 MZN787424:MZQ787424 NJJ787424:NJM787424 NTF787424:NTI787424 ODB787424:ODE787424 OMX787424:ONA787424 OWT787424:OWW787424 PGP787424:PGS787424 PQL787424:PQO787424 QAH787424:QAK787424 QKD787424:QKG787424 QTZ787424:QUC787424 RDV787424:RDY787424 RNR787424:RNU787424 RXN787424:RXQ787424 SHJ787424:SHM787424 SRF787424:SRI787424 TBB787424:TBE787424 TKX787424:TLA787424 TUT787424:TUW787424 UEP787424:UES787424 UOL787424:UOO787424 UYH787424:UYK787424 VID787424:VIG787424 VRZ787424:VSC787424 WBV787424:WBY787424 WLR787424:WLU787424 WVN787424:WVQ787424 F852960:I852960 JB852960:JE852960 SX852960:TA852960 ACT852960:ACW852960 AMP852960:AMS852960 AWL852960:AWO852960 BGH852960:BGK852960 BQD852960:BQG852960 BZZ852960:CAC852960 CJV852960:CJY852960 CTR852960:CTU852960 DDN852960:DDQ852960 DNJ852960:DNM852960 DXF852960:DXI852960 EHB852960:EHE852960 EQX852960:ERA852960 FAT852960:FAW852960 FKP852960:FKS852960 FUL852960:FUO852960 GEH852960:GEK852960 GOD852960:GOG852960 GXZ852960:GYC852960 HHV852960:HHY852960 HRR852960:HRU852960 IBN852960:IBQ852960 ILJ852960:ILM852960 IVF852960:IVI852960 JFB852960:JFE852960 JOX852960:JPA852960 JYT852960:JYW852960 KIP852960:KIS852960 KSL852960:KSO852960 LCH852960:LCK852960 LMD852960:LMG852960 LVZ852960:LWC852960 MFV852960:MFY852960 MPR852960:MPU852960 MZN852960:MZQ852960 NJJ852960:NJM852960 NTF852960:NTI852960 ODB852960:ODE852960 OMX852960:ONA852960 OWT852960:OWW852960 PGP852960:PGS852960 PQL852960:PQO852960 QAH852960:QAK852960 QKD852960:QKG852960 QTZ852960:QUC852960 RDV852960:RDY852960 RNR852960:RNU852960 RXN852960:RXQ852960 SHJ852960:SHM852960 SRF852960:SRI852960 TBB852960:TBE852960 TKX852960:TLA852960 TUT852960:TUW852960 UEP852960:UES852960 UOL852960:UOO852960 UYH852960:UYK852960 VID852960:VIG852960 VRZ852960:VSC852960 WBV852960:WBY852960 WLR852960:WLU852960 WVN852960:WVQ852960 F918496:I918496 JB918496:JE918496 SX918496:TA918496 ACT918496:ACW918496 AMP918496:AMS918496 AWL918496:AWO918496 BGH918496:BGK918496 BQD918496:BQG918496 BZZ918496:CAC918496 CJV918496:CJY918496 CTR918496:CTU918496 DDN918496:DDQ918496 DNJ918496:DNM918496 DXF918496:DXI918496 EHB918496:EHE918496 EQX918496:ERA918496 FAT918496:FAW918496 FKP918496:FKS918496 FUL918496:FUO918496 GEH918496:GEK918496 GOD918496:GOG918496 GXZ918496:GYC918496 HHV918496:HHY918496 HRR918496:HRU918496 IBN918496:IBQ918496 ILJ918496:ILM918496 IVF918496:IVI918496 JFB918496:JFE918496 JOX918496:JPA918496 JYT918496:JYW918496 KIP918496:KIS918496 KSL918496:KSO918496 LCH918496:LCK918496 LMD918496:LMG918496 LVZ918496:LWC918496 MFV918496:MFY918496 MPR918496:MPU918496 MZN918496:MZQ918496 NJJ918496:NJM918496 NTF918496:NTI918496 ODB918496:ODE918496 OMX918496:ONA918496 OWT918496:OWW918496 PGP918496:PGS918496 PQL918496:PQO918496 QAH918496:QAK918496 QKD918496:QKG918496 QTZ918496:QUC918496 RDV918496:RDY918496 RNR918496:RNU918496 RXN918496:RXQ918496 SHJ918496:SHM918496 SRF918496:SRI918496 TBB918496:TBE918496 TKX918496:TLA918496 TUT918496:TUW918496 UEP918496:UES918496 UOL918496:UOO918496 UYH918496:UYK918496 VID918496:VIG918496 VRZ918496:VSC918496 WBV918496:WBY918496 WLR918496:WLU918496 WVN918496:WVQ918496 F984032:I984032 JB984032:JE984032 SX984032:TA984032 ACT984032:ACW984032 AMP984032:AMS984032 AWL984032:AWO984032 BGH984032:BGK984032 BQD984032:BQG984032 BZZ984032:CAC984032 CJV984032:CJY984032 CTR984032:CTU984032 DDN984032:DDQ984032 DNJ984032:DNM984032 DXF984032:DXI984032 EHB984032:EHE984032 EQX984032:ERA984032 FAT984032:FAW984032 FKP984032:FKS984032 FUL984032:FUO984032 GEH984032:GEK984032 GOD984032:GOG984032 GXZ984032:GYC984032 HHV984032:HHY984032 HRR984032:HRU984032 IBN984032:IBQ984032 ILJ984032:ILM984032 IVF984032:IVI984032 JFB984032:JFE984032 JOX984032:JPA984032 JYT984032:JYW984032 KIP984032:KIS984032 KSL984032:KSO984032 LCH984032:LCK984032 LMD984032:LMG984032 LVZ984032:LWC984032 MFV984032:MFY984032 MPR984032:MPU984032 MZN984032:MZQ984032 NJJ984032:NJM984032 NTF984032:NTI984032 ODB984032:ODE984032 OMX984032:ONA984032 OWT984032:OWW984032 PGP984032:PGS984032 PQL984032:PQO984032 QAH984032:QAK984032 QKD984032:QKG984032 QTZ984032:QUC984032 RDV984032:RDY984032 RNR984032:RNU984032 RXN984032:RXQ984032 SHJ984032:SHM984032 SRF984032:SRI984032 TBB984032:TBE984032 TKX984032:TLA984032 TUT984032:TUW984032 UEP984032:UES984032 UOL984032:UOO984032 UYH984032:UYK984032 VID984032:VIG984032 VRZ984032:VSC984032 WBV984032:WBY984032 WLR984032:WLU984032 WVN984032:WVQ984032 F223:I982 JB223:JE982 SX223:TA982 ACT223:ACW982 AMP223:AMS982 AWL223:AWO982 BGH223:BGK982 BQD223:BQG982 BZZ223:CAC982 CJV223:CJY982 CTR223:CTU982 DDN223:DDQ982 DNJ223:DNM982 DXF223:DXI982 EHB223:EHE982 EQX223:ERA982 FAT223:FAW982 FKP223:FKS982 FUL223:FUO982 GEH223:GEK982 GOD223:GOG982 GXZ223:GYC982 HHV223:HHY982 HRR223:HRU982 IBN223:IBQ982 ILJ223:ILM982 IVF223:IVI982 JFB223:JFE982 JOX223:JPA982 JYT223:JYW982 KIP223:KIS982 KSL223:KSO982 LCH223:LCK982 LMD223:LMG982 LVZ223:LWC982 MFV223:MFY982 MPR223:MPU982 MZN223:MZQ982 NJJ223:NJM982 NTF223:NTI982 ODB223:ODE982 OMX223:ONA982 OWT223:OWW982 PGP223:PGS982 PQL223:PQO982 QAH223:QAK982 QKD223:QKG982 QTZ223:QUC982 RDV223:RDY982 RNR223:RNU982 RXN223:RXQ982 SHJ223:SHM982 SRF223:SRI982 TBB223:TBE982 TKX223:TLA982 TUT223:TUW982 UEP223:UES982 UOL223:UOO982 UYH223:UYK982 VID223:VIG982 VRZ223:VSC982 WBV223:WBY982 WLR223:WLU982 WVN223:WVQ982 F65759:I66518 JB65759:JE66518 SX65759:TA66518 ACT65759:ACW66518 AMP65759:AMS66518 AWL65759:AWO66518 BGH65759:BGK66518 BQD65759:BQG66518 BZZ65759:CAC66518 CJV65759:CJY66518 CTR65759:CTU66518 DDN65759:DDQ66518 DNJ65759:DNM66518 DXF65759:DXI66518 EHB65759:EHE66518 EQX65759:ERA66518 FAT65759:FAW66518 FKP65759:FKS66518 FUL65759:FUO66518 GEH65759:GEK66518 GOD65759:GOG66518 GXZ65759:GYC66518 HHV65759:HHY66518 HRR65759:HRU66518 IBN65759:IBQ66518 ILJ65759:ILM66518 IVF65759:IVI66518 JFB65759:JFE66518 JOX65759:JPA66518 JYT65759:JYW66518 KIP65759:KIS66518 KSL65759:KSO66518 LCH65759:LCK66518 LMD65759:LMG66518 LVZ65759:LWC66518 MFV65759:MFY66518 MPR65759:MPU66518 MZN65759:MZQ66518 NJJ65759:NJM66518 NTF65759:NTI66518 ODB65759:ODE66518 OMX65759:ONA66518 OWT65759:OWW66518 PGP65759:PGS66518 PQL65759:PQO66518 QAH65759:QAK66518 QKD65759:QKG66518 QTZ65759:QUC66518 RDV65759:RDY66518 RNR65759:RNU66518 RXN65759:RXQ66518 SHJ65759:SHM66518 SRF65759:SRI66518 TBB65759:TBE66518 TKX65759:TLA66518 TUT65759:TUW66518 UEP65759:UES66518 UOL65759:UOO66518 UYH65759:UYK66518 VID65759:VIG66518 VRZ65759:VSC66518 WBV65759:WBY66518 WLR65759:WLU66518 WVN65759:WVQ66518 F131295:I132054 JB131295:JE132054 SX131295:TA132054 ACT131295:ACW132054 AMP131295:AMS132054 AWL131295:AWO132054 BGH131295:BGK132054 BQD131295:BQG132054 BZZ131295:CAC132054 CJV131295:CJY132054 CTR131295:CTU132054 DDN131295:DDQ132054 DNJ131295:DNM132054 DXF131295:DXI132054 EHB131295:EHE132054 EQX131295:ERA132054 FAT131295:FAW132054 FKP131295:FKS132054 FUL131295:FUO132054 GEH131295:GEK132054 GOD131295:GOG132054 GXZ131295:GYC132054 HHV131295:HHY132054 HRR131295:HRU132054 IBN131295:IBQ132054 ILJ131295:ILM132054 IVF131295:IVI132054 JFB131295:JFE132054 JOX131295:JPA132054 JYT131295:JYW132054 KIP131295:KIS132054 KSL131295:KSO132054 LCH131295:LCK132054 LMD131295:LMG132054 LVZ131295:LWC132054 MFV131295:MFY132054 MPR131295:MPU132054 MZN131295:MZQ132054 NJJ131295:NJM132054 NTF131295:NTI132054 ODB131295:ODE132054 OMX131295:ONA132054 OWT131295:OWW132054 PGP131295:PGS132054 PQL131295:PQO132054 QAH131295:QAK132054 QKD131295:QKG132054 QTZ131295:QUC132054 RDV131295:RDY132054 RNR131295:RNU132054 RXN131295:RXQ132054 SHJ131295:SHM132054 SRF131295:SRI132054 TBB131295:TBE132054 TKX131295:TLA132054 TUT131295:TUW132054 UEP131295:UES132054 UOL131295:UOO132054 UYH131295:UYK132054 VID131295:VIG132054 VRZ131295:VSC132054 WBV131295:WBY132054 WLR131295:WLU132054 WVN131295:WVQ132054 F196831:I197590 JB196831:JE197590 SX196831:TA197590 ACT196831:ACW197590 AMP196831:AMS197590 AWL196831:AWO197590 BGH196831:BGK197590 BQD196831:BQG197590 BZZ196831:CAC197590 CJV196831:CJY197590 CTR196831:CTU197590 DDN196831:DDQ197590 DNJ196831:DNM197590 DXF196831:DXI197590 EHB196831:EHE197590 EQX196831:ERA197590 FAT196831:FAW197590 FKP196831:FKS197590 FUL196831:FUO197590 GEH196831:GEK197590 GOD196831:GOG197590 GXZ196831:GYC197590 HHV196831:HHY197590 HRR196831:HRU197590 IBN196831:IBQ197590 ILJ196831:ILM197590 IVF196831:IVI197590 JFB196831:JFE197590 JOX196831:JPA197590 JYT196831:JYW197590 KIP196831:KIS197590 KSL196831:KSO197590 LCH196831:LCK197590 LMD196831:LMG197590 LVZ196831:LWC197590 MFV196831:MFY197590 MPR196831:MPU197590 MZN196831:MZQ197590 NJJ196831:NJM197590 NTF196831:NTI197590 ODB196831:ODE197590 OMX196831:ONA197590 OWT196831:OWW197590 PGP196831:PGS197590 PQL196831:PQO197590 QAH196831:QAK197590 QKD196831:QKG197590 QTZ196831:QUC197590 RDV196831:RDY197590 RNR196831:RNU197590 RXN196831:RXQ197590 SHJ196831:SHM197590 SRF196831:SRI197590 TBB196831:TBE197590 TKX196831:TLA197590 TUT196831:TUW197590 UEP196831:UES197590 UOL196831:UOO197590 UYH196831:UYK197590 VID196831:VIG197590 VRZ196831:VSC197590 WBV196831:WBY197590 WLR196831:WLU197590 WVN196831:WVQ197590 F262367:I263126 JB262367:JE263126 SX262367:TA263126 ACT262367:ACW263126 AMP262367:AMS263126 AWL262367:AWO263126 BGH262367:BGK263126 BQD262367:BQG263126 BZZ262367:CAC263126 CJV262367:CJY263126 CTR262367:CTU263126 DDN262367:DDQ263126 DNJ262367:DNM263126 DXF262367:DXI263126 EHB262367:EHE263126 EQX262367:ERA263126 FAT262367:FAW263126 FKP262367:FKS263126 FUL262367:FUO263126 GEH262367:GEK263126 GOD262367:GOG263126 GXZ262367:GYC263126 HHV262367:HHY263126 HRR262367:HRU263126 IBN262367:IBQ263126 ILJ262367:ILM263126 IVF262367:IVI263126 JFB262367:JFE263126 JOX262367:JPA263126 JYT262367:JYW263126 KIP262367:KIS263126 KSL262367:KSO263126 LCH262367:LCK263126 LMD262367:LMG263126 LVZ262367:LWC263126 MFV262367:MFY263126 MPR262367:MPU263126 MZN262367:MZQ263126 NJJ262367:NJM263126 NTF262367:NTI263126 ODB262367:ODE263126 OMX262367:ONA263126 OWT262367:OWW263126 PGP262367:PGS263126 PQL262367:PQO263126 QAH262367:QAK263126 QKD262367:QKG263126 QTZ262367:QUC263126 RDV262367:RDY263126 RNR262367:RNU263126 RXN262367:RXQ263126 SHJ262367:SHM263126 SRF262367:SRI263126 TBB262367:TBE263126 TKX262367:TLA263126 TUT262367:TUW263126 UEP262367:UES263126 UOL262367:UOO263126 UYH262367:UYK263126 VID262367:VIG263126 VRZ262367:VSC263126 WBV262367:WBY263126 WLR262367:WLU263126 WVN262367:WVQ263126 F327903:I328662 JB327903:JE328662 SX327903:TA328662 ACT327903:ACW328662 AMP327903:AMS328662 AWL327903:AWO328662 BGH327903:BGK328662 BQD327903:BQG328662 BZZ327903:CAC328662 CJV327903:CJY328662 CTR327903:CTU328662 DDN327903:DDQ328662 DNJ327903:DNM328662 DXF327903:DXI328662 EHB327903:EHE328662 EQX327903:ERA328662 FAT327903:FAW328662 FKP327903:FKS328662 FUL327903:FUO328662 GEH327903:GEK328662 GOD327903:GOG328662 GXZ327903:GYC328662 HHV327903:HHY328662 HRR327903:HRU328662 IBN327903:IBQ328662 ILJ327903:ILM328662 IVF327903:IVI328662 JFB327903:JFE328662 JOX327903:JPA328662 JYT327903:JYW328662 KIP327903:KIS328662 KSL327903:KSO328662 LCH327903:LCK328662 LMD327903:LMG328662 LVZ327903:LWC328662 MFV327903:MFY328662 MPR327903:MPU328662 MZN327903:MZQ328662 NJJ327903:NJM328662 NTF327903:NTI328662 ODB327903:ODE328662 OMX327903:ONA328662 OWT327903:OWW328662 PGP327903:PGS328662 PQL327903:PQO328662 QAH327903:QAK328662 QKD327903:QKG328662 QTZ327903:QUC328662 RDV327903:RDY328662 RNR327903:RNU328662 RXN327903:RXQ328662 SHJ327903:SHM328662 SRF327903:SRI328662 TBB327903:TBE328662 TKX327903:TLA328662 TUT327903:TUW328662 UEP327903:UES328662 UOL327903:UOO328662 UYH327903:UYK328662 VID327903:VIG328662 VRZ327903:VSC328662 WBV327903:WBY328662 WLR327903:WLU328662 WVN327903:WVQ328662 F393439:I394198 JB393439:JE394198 SX393439:TA394198 ACT393439:ACW394198 AMP393439:AMS394198 AWL393439:AWO394198 BGH393439:BGK394198 BQD393439:BQG394198 BZZ393439:CAC394198 CJV393439:CJY394198 CTR393439:CTU394198 DDN393439:DDQ394198 DNJ393439:DNM394198 DXF393439:DXI394198 EHB393439:EHE394198 EQX393439:ERA394198 FAT393439:FAW394198 FKP393439:FKS394198 FUL393439:FUO394198 GEH393439:GEK394198 GOD393439:GOG394198 GXZ393439:GYC394198 HHV393439:HHY394198 HRR393439:HRU394198 IBN393439:IBQ394198 ILJ393439:ILM394198 IVF393439:IVI394198 JFB393439:JFE394198 JOX393439:JPA394198 JYT393439:JYW394198 KIP393439:KIS394198 KSL393439:KSO394198 LCH393439:LCK394198 LMD393439:LMG394198 LVZ393439:LWC394198 MFV393439:MFY394198 MPR393439:MPU394198 MZN393439:MZQ394198 NJJ393439:NJM394198 NTF393439:NTI394198 ODB393439:ODE394198 OMX393439:ONA394198 OWT393439:OWW394198 PGP393439:PGS394198 PQL393439:PQO394198 QAH393439:QAK394198 QKD393439:QKG394198 QTZ393439:QUC394198 RDV393439:RDY394198 RNR393439:RNU394198 RXN393439:RXQ394198 SHJ393439:SHM394198 SRF393439:SRI394198 TBB393439:TBE394198 TKX393439:TLA394198 TUT393439:TUW394198 UEP393439:UES394198 UOL393439:UOO394198 UYH393439:UYK394198 VID393439:VIG394198 VRZ393439:VSC394198 WBV393439:WBY394198 WLR393439:WLU394198 WVN393439:WVQ394198 F458975:I459734 JB458975:JE459734 SX458975:TA459734 ACT458975:ACW459734 AMP458975:AMS459734 AWL458975:AWO459734 BGH458975:BGK459734 BQD458975:BQG459734 BZZ458975:CAC459734 CJV458975:CJY459734 CTR458975:CTU459734 DDN458975:DDQ459734 DNJ458975:DNM459734 DXF458975:DXI459734 EHB458975:EHE459734 EQX458975:ERA459734 FAT458975:FAW459734 FKP458975:FKS459734 FUL458975:FUO459734 GEH458975:GEK459734 GOD458975:GOG459734 GXZ458975:GYC459734 HHV458975:HHY459734 HRR458975:HRU459734 IBN458975:IBQ459734 ILJ458975:ILM459734 IVF458975:IVI459734 JFB458975:JFE459734 JOX458975:JPA459734 JYT458975:JYW459734 KIP458975:KIS459734 KSL458975:KSO459734 LCH458975:LCK459734 LMD458975:LMG459734 LVZ458975:LWC459734 MFV458975:MFY459734 MPR458975:MPU459734 MZN458975:MZQ459734 NJJ458975:NJM459734 NTF458975:NTI459734 ODB458975:ODE459734 OMX458975:ONA459734 OWT458975:OWW459734 PGP458975:PGS459734 PQL458975:PQO459734 QAH458975:QAK459734 QKD458975:QKG459734 QTZ458975:QUC459734 RDV458975:RDY459734 RNR458975:RNU459734 RXN458975:RXQ459734 SHJ458975:SHM459734 SRF458975:SRI459734 TBB458975:TBE459734 TKX458975:TLA459734 TUT458975:TUW459734 UEP458975:UES459734 UOL458975:UOO459734 UYH458975:UYK459734 VID458975:VIG459734 VRZ458975:VSC459734 WBV458975:WBY459734 WLR458975:WLU459734 WVN458975:WVQ459734 F524511:I525270 JB524511:JE525270 SX524511:TA525270 ACT524511:ACW525270 AMP524511:AMS525270 AWL524511:AWO525270 BGH524511:BGK525270 BQD524511:BQG525270 BZZ524511:CAC525270 CJV524511:CJY525270 CTR524511:CTU525270 DDN524511:DDQ525270 DNJ524511:DNM525270 DXF524511:DXI525270 EHB524511:EHE525270 EQX524511:ERA525270 FAT524511:FAW525270 FKP524511:FKS525270 FUL524511:FUO525270 GEH524511:GEK525270 GOD524511:GOG525270 GXZ524511:GYC525270 HHV524511:HHY525270 HRR524511:HRU525270 IBN524511:IBQ525270 ILJ524511:ILM525270 IVF524511:IVI525270 JFB524511:JFE525270 JOX524511:JPA525270 JYT524511:JYW525270 KIP524511:KIS525270 KSL524511:KSO525270 LCH524511:LCK525270 LMD524511:LMG525270 LVZ524511:LWC525270 MFV524511:MFY525270 MPR524511:MPU525270 MZN524511:MZQ525270 NJJ524511:NJM525270 NTF524511:NTI525270 ODB524511:ODE525270 OMX524511:ONA525270 OWT524511:OWW525270 PGP524511:PGS525270 PQL524511:PQO525270 QAH524511:QAK525270 QKD524511:QKG525270 QTZ524511:QUC525270 RDV524511:RDY525270 RNR524511:RNU525270 RXN524511:RXQ525270 SHJ524511:SHM525270 SRF524511:SRI525270 TBB524511:TBE525270 TKX524511:TLA525270 TUT524511:TUW525270 UEP524511:UES525270 UOL524511:UOO525270 UYH524511:UYK525270 VID524511:VIG525270 VRZ524511:VSC525270 WBV524511:WBY525270 WLR524511:WLU525270 WVN524511:WVQ525270 F590047:I590806 JB590047:JE590806 SX590047:TA590806 ACT590047:ACW590806 AMP590047:AMS590806 AWL590047:AWO590806 BGH590047:BGK590806 BQD590047:BQG590806 BZZ590047:CAC590806 CJV590047:CJY590806 CTR590047:CTU590806 DDN590047:DDQ590806 DNJ590047:DNM590806 DXF590047:DXI590806 EHB590047:EHE590806 EQX590047:ERA590806 FAT590047:FAW590806 FKP590047:FKS590806 FUL590047:FUO590806 GEH590047:GEK590806 GOD590047:GOG590806 GXZ590047:GYC590806 HHV590047:HHY590806 HRR590047:HRU590806 IBN590047:IBQ590806 ILJ590047:ILM590806 IVF590047:IVI590806 JFB590047:JFE590806 JOX590047:JPA590806 JYT590047:JYW590806 KIP590047:KIS590806 KSL590047:KSO590806 LCH590047:LCK590806 LMD590047:LMG590806 LVZ590047:LWC590806 MFV590047:MFY590806 MPR590047:MPU590806 MZN590047:MZQ590806 NJJ590047:NJM590806 NTF590047:NTI590806 ODB590047:ODE590806 OMX590047:ONA590806 OWT590047:OWW590806 PGP590047:PGS590806 PQL590047:PQO590806 QAH590047:QAK590806 QKD590047:QKG590806 QTZ590047:QUC590806 RDV590047:RDY590806 RNR590047:RNU590806 RXN590047:RXQ590806 SHJ590047:SHM590806 SRF590047:SRI590806 TBB590047:TBE590806 TKX590047:TLA590806 TUT590047:TUW590806 UEP590047:UES590806 UOL590047:UOO590806 UYH590047:UYK590806 VID590047:VIG590806 VRZ590047:VSC590806 WBV590047:WBY590806 WLR590047:WLU590806 WVN590047:WVQ590806 F655583:I656342 JB655583:JE656342 SX655583:TA656342 ACT655583:ACW656342 AMP655583:AMS656342 AWL655583:AWO656342 BGH655583:BGK656342 BQD655583:BQG656342 BZZ655583:CAC656342 CJV655583:CJY656342 CTR655583:CTU656342 DDN655583:DDQ656342 DNJ655583:DNM656342 DXF655583:DXI656342 EHB655583:EHE656342 EQX655583:ERA656342 FAT655583:FAW656342 FKP655583:FKS656342 FUL655583:FUO656342 GEH655583:GEK656342 GOD655583:GOG656342 GXZ655583:GYC656342 HHV655583:HHY656342 HRR655583:HRU656342 IBN655583:IBQ656342 ILJ655583:ILM656342 IVF655583:IVI656342 JFB655583:JFE656342 JOX655583:JPA656342 JYT655583:JYW656342 KIP655583:KIS656342 KSL655583:KSO656342 LCH655583:LCK656342 LMD655583:LMG656342 LVZ655583:LWC656342 MFV655583:MFY656342 MPR655583:MPU656342 MZN655583:MZQ656342 NJJ655583:NJM656342 NTF655583:NTI656342 ODB655583:ODE656342 OMX655583:ONA656342 OWT655583:OWW656342 PGP655583:PGS656342 PQL655583:PQO656342 QAH655583:QAK656342 QKD655583:QKG656342 QTZ655583:QUC656342 RDV655583:RDY656342 RNR655583:RNU656342 RXN655583:RXQ656342 SHJ655583:SHM656342 SRF655583:SRI656342 TBB655583:TBE656342 TKX655583:TLA656342 TUT655583:TUW656342 UEP655583:UES656342 UOL655583:UOO656342 UYH655583:UYK656342 VID655583:VIG656342 VRZ655583:VSC656342 WBV655583:WBY656342 WLR655583:WLU656342 WVN655583:WVQ656342 F721119:I721878 JB721119:JE721878 SX721119:TA721878 ACT721119:ACW721878 AMP721119:AMS721878 AWL721119:AWO721878 BGH721119:BGK721878 BQD721119:BQG721878 BZZ721119:CAC721878 CJV721119:CJY721878 CTR721119:CTU721878 DDN721119:DDQ721878 DNJ721119:DNM721878 DXF721119:DXI721878 EHB721119:EHE721878 EQX721119:ERA721878 FAT721119:FAW721878 FKP721119:FKS721878 FUL721119:FUO721878 GEH721119:GEK721878 GOD721119:GOG721878 GXZ721119:GYC721878 HHV721119:HHY721878 HRR721119:HRU721878 IBN721119:IBQ721878 ILJ721119:ILM721878 IVF721119:IVI721878 JFB721119:JFE721878 JOX721119:JPA721878 JYT721119:JYW721878 KIP721119:KIS721878 KSL721119:KSO721878 LCH721119:LCK721878 LMD721119:LMG721878 LVZ721119:LWC721878 MFV721119:MFY721878 MPR721119:MPU721878 MZN721119:MZQ721878 NJJ721119:NJM721878 NTF721119:NTI721878 ODB721119:ODE721878 OMX721119:ONA721878 OWT721119:OWW721878 PGP721119:PGS721878 PQL721119:PQO721878 QAH721119:QAK721878 QKD721119:QKG721878 QTZ721119:QUC721878 RDV721119:RDY721878 RNR721119:RNU721878 RXN721119:RXQ721878 SHJ721119:SHM721878 SRF721119:SRI721878 TBB721119:TBE721878 TKX721119:TLA721878 TUT721119:TUW721878 UEP721119:UES721878 UOL721119:UOO721878 UYH721119:UYK721878 VID721119:VIG721878 VRZ721119:VSC721878 WBV721119:WBY721878 WLR721119:WLU721878 WVN721119:WVQ721878 F786655:I787414 JB786655:JE787414 SX786655:TA787414 ACT786655:ACW787414 AMP786655:AMS787414 AWL786655:AWO787414 BGH786655:BGK787414 BQD786655:BQG787414 BZZ786655:CAC787414 CJV786655:CJY787414 CTR786655:CTU787414 DDN786655:DDQ787414 DNJ786655:DNM787414 DXF786655:DXI787414 EHB786655:EHE787414 EQX786655:ERA787414 FAT786655:FAW787414 FKP786655:FKS787414 FUL786655:FUO787414 GEH786655:GEK787414 GOD786655:GOG787414 GXZ786655:GYC787414 HHV786655:HHY787414 HRR786655:HRU787414 IBN786655:IBQ787414 ILJ786655:ILM787414 IVF786655:IVI787414 JFB786655:JFE787414 JOX786655:JPA787414 JYT786655:JYW787414 KIP786655:KIS787414 KSL786655:KSO787414 LCH786655:LCK787414 LMD786655:LMG787414 LVZ786655:LWC787414 MFV786655:MFY787414 MPR786655:MPU787414 MZN786655:MZQ787414 NJJ786655:NJM787414 NTF786655:NTI787414 ODB786655:ODE787414 OMX786655:ONA787414 OWT786655:OWW787414 PGP786655:PGS787414 PQL786655:PQO787414 QAH786655:QAK787414 QKD786655:QKG787414 QTZ786655:QUC787414 RDV786655:RDY787414 RNR786655:RNU787414 RXN786655:RXQ787414 SHJ786655:SHM787414 SRF786655:SRI787414 TBB786655:TBE787414 TKX786655:TLA787414 TUT786655:TUW787414 UEP786655:UES787414 UOL786655:UOO787414 UYH786655:UYK787414 VID786655:VIG787414 VRZ786655:VSC787414 WBV786655:WBY787414 WLR786655:WLU787414 WVN786655:WVQ787414 F852191:I852950 JB852191:JE852950 SX852191:TA852950 ACT852191:ACW852950 AMP852191:AMS852950 AWL852191:AWO852950 BGH852191:BGK852950 BQD852191:BQG852950 BZZ852191:CAC852950 CJV852191:CJY852950 CTR852191:CTU852950 DDN852191:DDQ852950 DNJ852191:DNM852950 DXF852191:DXI852950 EHB852191:EHE852950 EQX852191:ERA852950 FAT852191:FAW852950 FKP852191:FKS852950 FUL852191:FUO852950 GEH852191:GEK852950 GOD852191:GOG852950 GXZ852191:GYC852950 HHV852191:HHY852950 HRR852191:HRU852950 IBN852191:IBQ852950 ILJ852191:ILM852950 IVF852191:IVI852950 JFB852191:JFE852950 JOX852191:JPA852950 JYT852191:JYW852950 KIP852191:KIS852950 KSL852191:KSO852950 LCH852191:LCK852950 LMD852191:LMG852950 LVZ852191:LWC852950 MFV852191:MFY852950 MPR852191:MPU852950 MZN852191:MZQ852950 NJJ852191:NJM852950 NTF852191:NTI852950 ODB852191:ODE852950 OMX852191:ONA852950 OWT852191:OWW852950 PGP852191:PGS852950 PQL852191:PQO852950 QAH852191:QAK852950 QKD852191:QKG852950 QTZ852191:QUC852950 RDV852191:RDY852950 RNR852191:RNU852950 RXN852191:RXQ852950 SHJ852191:SHM852950 SRF852191:SRI852950 TBB852191:TBE852950 TKX852191:TLA852950 TUT852191:TUW852950 UEP852191:UES852950 UOL852191:UOO852950 UYH852191:UYK852950 VID852191:VIG852950 VRZ852191:VSC852950 WBV852191:WBY852950 WLR852191:WLU852950 WVN852191:WVQ852950 F917727:I918486 JB917727:JE918486 SX917727:TA918486 ACT917727:ACW918486 AMP917727:AMS918486 AWL917727:AWO918486 BGH917727:BGK918486 BQD917727:BQG918486 BZZ917727:CAC918486 CJV917727:CJY918486 CTR917727:CTU918486 DDN917727:DDQ918486 DNJ917727:DNM918486 DXF917727:DXI918486 EHB917727:EHE918486 EQX917727:ERA918486 FAT917727:FAW918486 FKP917727:FKS918486 FUL917727:FUO918486 GEH917727:GEK918486 GOD917727:GOG918486 GXZ917727:GYC918486 HHV917727:HHY918486 HRR917727:HRU918486 IBN917727:IBQ918486 ILJ917727:ILM918486 IVF917727:IVI918486 JFB917727:JFE918486 JOX917727:JPA918486 JYT917727:JYW918486 KIP917727:KIS918486 KSL917727:KSO918486 LCH917727:LCK918486 LMD917727:LMG918486 LVZ917727:LWC918486 MFV917727:MFY918486 MPR917727:MPU918486 MZN917727:MZQ918486 NJJ917727:NJM918486 NTF917727:NTI918486 ODB917727:ODE918486 OMX917727:ONA918486 OWT917727:OWW918486 PGP917727:PGS918486 PQL917727:PQO918486 QAH917727:QAK918486 QKD917727:QKG918486 QTZ917727:QUC918486 RDV917727:RDY918486 RNR917727:RNU918486 RXN917727:RXQ918486 SHJ917727:SHM918486 SRF917727:SRI918486 TBB917727:TBE918486 TKX917727:TLA918486 TUT917727:TUW918486 UEP917727:UES918486 UOL917727:UOO918486 UYH917727:UYK918486 VID917727:VIG918486 VRZ917727:VSC918486 WBV917727:WBY918486 WLR917727:WLU918486 WVN917727:WVQ918486 F983263:I984022 JB983263:JE984022 SX983263:TA984022 ACT983263:ACW984022 AMP983263:AMS984022 AWL983263:AWO984022 BGH983263:BGK984022 BQD983263:BQG984022 BZZ983263:CAC984022 CJV983263:CJY984022 CTR983263:CTU984022 DDN983263:DDQ984022 DNJ983263:DNM984022 DXF983263:DXI984022 EHB983263:EHE984022 EQX983263:ERA984022 FAT983263:FAW984022 FKP983263:FKS984022 FUL983263:FUO984022 GEH983263:GEK984022 GOD983263:GOG984022 GXZ983263:GYC984022 HHV983263:HHY984022 HRR983263:HRU984022 IBN983263:IBQ984022 ILJ983263:ILM984022 IVF983263:IVI984022 JFB983263:JFE984022 JOX983263:JPA984022 JYT983263:JYW984022 KIP983263:KIS984022 KSL983263:KSO984022 LCH983263:LCK984022 LMD983263:LMG984022 LVZ983263:LWC984022 MFV983263:MFY984022 MPR983263:MPU984022 MZN983263:MZQ984022 NJJ983263:NJM984022 NTF983263:NTI984022 ODB983263:ODE984022 OMX983263:ONA984022 OWT983263:OWW984022 PGP983263:PGS984022 PQL983263:PQO984022 QAH983263:QAK984022 QKD983263:QKG984022 QTZ983263:QUC984022 RDV983263:RDY984022 RNR983263:RNU984022 RXN983263:RXQ984022 SHJ983263:SHM984022 SRF983263:SRI984022 TBB983263:TBE984022 TKX983263:TLA984022 TUT983263:TUW984022 UEP983263:UES984022 UOL983263:UOO984022 UYH983263:UYK984022 VID983263:VIG984022 VRZ983263:VSC984022 WBV983263:WBY984022 WLR983263:WLU984022 WVN983263:WVQ984022 F219 H65602:H65638 JD65602:JD65638 SZ65602:SZ65638 ACV65602:ACV65638 AMR65602:AMR65638 AWN65602:AWN65638 BGJ65602:BGJ65638 BQF65602:BQF65638 CAB65602:CAB65638 CJX65602:CJX65638 CTT65602:CTT65638 DDP65602:DDP65638 DNL65602:DNL65638 DXH65602:DXH65638 EHD65602:EHD65638 EQZ65602:EQZ65638 FAV65602:FAV65638 FKR65602:FKR65638 FUN65602:FUN65638 GEJ65602:GEJ65638 GOF65602:GOF65638 GYB65602:GYB65638 HHX65602:HHX65638 HRT65602:HRT65638 IBP65602:IBP65638 ILL65602:ILL65638 IVH65602:IVH65638 JFD65602:JFD65638 JOZ65602:JOZ65638 JYV65602:JYV65638 KIR65602:KIR65638 KSN65602:KSN65638 LCJ65602:LCJ65638 LMF65602:LMF65638 LWB65602:LWB65638 MFX65602:MFX65638 MPT65602:MPT65638 MZP65602:MZP65638 NJL65602:NJL65638 NTH65602:NTH65638 ODD65602:ODD65638 OMZ65602:OMZ65638 OWV65602:OWV65638 PGR65602:PGR65638 PQN65602:PQN65638 QAJ65602:QAJ65638 QKF65602:QKF65638 QUB65602:QUB65638 RDX65602:RDX65638 RNT65602:RNT65638 RXP65602:RXP65638 SHL65602:SHL65638 SRH65602:SRH65638 TBD65602:TBD65638 TKZ65602:TKZ65638 TUV65602:TUV65638 UER65602:UER65638 UON65602:UON65638 UYJ65602:UYJ65638 VIF65602:VIF65638 VSB65602:VSB65638 WBX65602:WBX65638 WLT65602:WLT65638 WVP65602:WVP65638 H131138:H131174 JD131138:JD131174 SZ131138:SZ131174 ACV131138:ACV131174 AMR131138:AMR131174 AWN131138:AWN131174 BGJ131138:BGJ131174 BQF131138:BQF131174 CAB131138:CAB131174 CJX131138:CJX131174 CTT131138:CTT131174 DDP131138:DDP131174 DNL131138:DNL131174 DXH131138:DXH131174 EHD131138:EHD131174 EQZ131138:EQZ131174 FAV131138:FAV131174 FKR131138:FKR131174 FUN131138:FUN131174 GEJ131138:GEJ131174 GOF131138:GOF131174 GYB131138:GYB131174 HHX131138:HHX131174 HRT131138:HRT131174 IBP131138:IBP131174 ILL131138:ILL131174 IVH131138:IVH131174 JFD131138:JFD131174 JOZ131138:JOZ131174 JYV131138:JYV131174 KIR131138:KIR131174 KSN131138:KSN131174 LCJ131138:LCJ131174 LMF131138:LMF131174 LWB131138:LWB131174 MFX131138:MFX131174 MPT131138:MPT131174 MZP131138:MZP131174 NJL131138:NJL131174 NTH131138:NTH131174 ODD131138:ODD131174 OMZ131138:OMZ131174 OWV131138:OWV131174 PGR131138:PGR131174 PQN131138:PQN131174 QAJ131138:QAJ131174 QKF131138:QKF131174 QUB131138:QUB131174 RDX131138:RDX131174 RNT131138:RNT131174 RXP131138:RXP131174 SHL131138:SHL131174 SRH131138:SRH131174 TBD131138:TBD131174 TKZ131138:TKZ131174 TUV131138:TUV131174 UER131138:UER131174 UON131138:UON131174 UYJ131138:UYJ131174 VIF131138:VIF131174 VSB131138:VSB131174 WBX131138:WBX131174 WLT131138:WLT131174 WVP131138:WVP131174 H196674:H196710 JD196674:JD196710 SZ196674:SZ196710 ACV196674:ACV196710 AMR196674:AMR196710 AWN196674:AWN196710 BGJ196674:BGJ196710 BQF196674:BQF196710 CAB196674:CAB196710 CJX196674:CJX196710 CTT196674:CTT196710 DDP196674:DDP196710 DNL196674:DNL196710 DXH196674:DXH196710 EHD196674:EHD196710 EQZ196674:EQZ196710 FAV196674:FAV196710 FKR196674:FKR196710 FUN196674:FUN196710 GEJ196674:GEJ196710 GOF196674:GOF196710 GYB196674:GYB196710 HHX196674:HHX196710 HRT196674:HRT196710 IBP196674:IBP196710 ILL196674:ILL196710 IVH196674:IVH196710 JFD196674:JFD196710 JOZ196674:JOZ196710 JYV196674:JYV196710 KIR196674:KIR196710 KSN196674:KSN196710 LCJ196674:LCJ196710 LMF196674:LMF196710 LWB196674:LWB196710 MFX196674:MFX196710 MPT196674:MPT196710 MZP196674:MZP196710 NJL196674:NJL196710 NTH196674:NTH196710 ODD196674:ODD196710 OMZ196674:OMZ196710 OWV196674:OWV196710 PGR196674:PGR196710 PQN196674:PQN196710 QAJ196674:QAJ196710 QKF196674:QKF196710 QUB196674:QUB196710 RDX196674:RDX196710 RNT196674:RNT196710 RXP196674:RXP196710 SHL196674:SHL196710 SRH196674:SRH196710 TBD196674:TBD196710 TKZ196674:TKZ196710 TUV196674:TUV196710 UER196674:UER196710 UON196674:UON196710 UYJ196674:UYJ196710 VIF196674:VIF196710 VSB196674:VSB196710 WBX196674:WBX196710 WLT196674:WLT196710 WVP196674:WVP196710 H262210:H262246 JD262210:JD262246 SZ262210:SZ262246 ACV262210:ACV262246 AMR262210:AMR262246 AWN262210:AWN262246 BGJ262210:BGJ262246 BQF262210:BQF262246 CAB262210:CAB262246 CJX262210:CJX262246 CTT262210:CTT262246 DDP262210:DDP262246 DNL262210:DNL262246 DXH262210:DXH262246 EHD262210:EHD262246 EQZ262210:EQZ262246 FAV262210:FAV262246 FKR262210:FKR262246 FUN262210:FUN262246 GEJ262210:GEJ262246 GOF262210:GOF262246 GYB262210:GYB262246 HHX262210:HHX262246 HRT262210:HRT262246 IBP262210:IBP262246 ILL262210:ILL262246 IVH262210:IVH262246 JFD262210:JFD262246 JOZ262210:JOZ262246 JYV262210:JYV262246 KIR262210:KIR262246 KSN262210:KSN262246 LCJ262210:LCJ262246 LMF262210:LMF262246 LWB262210:LWB262246 MFX262210:MFX262246 MPT262210:MPT262246 MZP262210:MZP262246 NJL262210:NJL262246 NTH262210:NTH262246 ODD262210:ODD262246 OMZ262210:OMZ262246 OWV262210:OWV262246 PGR262210:PGR262246 PQN262210:PQN262246 QAJ262210:QAJ262246 QKF262210:QKF262246 QUB262210:QUB262246 RDX262210:RDX262246 RNT262210:RNT262246 RXP262210:RXP262246 SHL262210:SHL262246 SRH262210:SRH262246 TBD262210:TBD262246 TKZ262210:TKZ262246 TUV262210:TUV262246 UER262210:UER262246 UON262210:UON262246 UYJ262210:UYJ262246 VIF262210:VIF262246 VSB262210:VSB262246 WBX262210:WBX262246 WLT262210:WLT262246 WVP262210:WVP262246 H327746:H327782 JD327746:JD327782 SZ327746:SZ327782 ACV327746:ACV327782 AMR327746:AMR327782 AWN327746:AWN327782 BGJ327746:BGJ327782 BQF327746:BQF327782 CAB327746:CAB327782 CJX327746:CJX327782 CTT327746:CTT327782 DDP327746:DDP327782 DNL327746:DNL327782 DXH327746:DXH327782 EHD327746:EHD327782 EQZ327746:EQZ327782 FAV327746:FAV327782 FKR327746:FKR327782 FUN327746:FUN327782 GEJ327746:GEJ327782 GOF327746:GOF327782 GYB327746:GYB327782 HHX327746:HHX327782 HRT327746:HRT327782 IBP327746:IBP327782 ILL327746:ILL327782 IVH327746:IVH327782 JFD327746:JFD327782 JOZ327746:JOZ327782 JYV327746:JYV327782 KIR327746:KIR327782 KSN327746:KSN327782 LCJ327746:LCJ327782 LMF327746:LMF327782 LWB327746:LWB327782 MFX327746:MFX327782 MPT327746:MPT327782 MZP327746:MZP327782 NJL327746:NJL327782 NTH327746:NTH327782 ODD327746:ODD327782 OMZ327746:OMZ327782 OWV327746:OWV327782 PGR327746:PGR327782 PQN327746:PQN327782 QAJ327746:QAJ327782 QKF327746:QKF327782 QUB327746:QUB327782 RDX327746:RDX327782 RNT327746:RNT327782 RXP327746:RXP327782 SHL327746:SHL327782 SRH327746:SRH327782 TBD327746:TBD327782 TKZ327746:TKZ327782 TUV327746:TUV327782 UER327746:UER327782 UON327746:UON327782 UYJ327746:UYJ327782 VIF327746:VIF327782 VSB327746:VSB327782 WBX327746:WBX327782 WLT327746:WLT327782 WVP327746:WVP327782 H393282:H393318 JD393282:JD393318 SZ393282:SZ393318 ACV393282:ACV393318 AMR393282:AMR393318 AWN393282:AWN393318 BGJ393282:BGJ393318 BQF393282:BQF393318 CAB393282:CAB393318 CJX393282:CJX393318 CTT393282:CTT393318 DDP393282:DDP393318 DNL393282:DNL393318 DXH393282:DXH393318 EHD393282:EHD393318 EQZ393282:EQZ393318 FAV393282:FAV393318 FKR393282:FKR393318 FUN393282:FUN393318 GEJ393282:GEJ393318 GOF393282:GOF393318 GYB393282:GYB393318 HHX393282:HHX393318 HRT393282:HRT393318 IBP393282:IBP393318 ILL393282:ILL393318 IVH393282:IVH393318 JFD393282:JFD393318 JOZ393282:JOZ393318 JYV393282:JYV393318 KIR393282:KIR393318 KSN393282:KSN393318 LCJ393282:LCJ393318 LMF393282:LMF393318 LWB393282:LWB393318 MFX393282:MFX393318 MPT393282:MPT393318 MZP393282:MZP393318 NJL393282:NJL393318 NTH393282:NTH393318 ODD393282:ODD393318 OMZ393282:OMZ393318 OWV393282:OWV393318 PGR393282:PGR393318 PQN393282:PQN393318 QAJ393282:QAJ393318 QKF393282:QKF393318 QUB393282:QUB393318 RDX393282:RDX393318 RNT393282:RNT393318 RXP393282:RXP393318 SHL393282:SHL393318 SRH393282:SRH393318 TBD393282:TBD393318 TKZ393282:TKZ393318 TUV393282:TUV393318 UER393282:UER393318 UON393282:UON393318 UYJ393282:UYJ393318 VIF393282:VIF393318 VSB393282:VSB393318 WBX393282:WBX393318 WLT393282:WLT393318 WVP393282:WVP393318 H458818:H458854 JD458818:JD458854 SZ458818:SZ458854 ACV458818:ACV458854 AMR458818:AMR458854 AWN458818:AWN458854 BGJ458818:BGJ458854 BQF458818:BQF458854 CAB458818:CAB458854 CJX458818:CJX458854 CTT458818:CTT458854 DDP458818:DDP458854 DNL458818:DNL458854 DXH458818:DXH458854 EHD458818:EHD458854 EQZ458818:EQZ458854 FAV458818:FAV458854 FKR458818:FKR458854 FUN458818:FUN458854 GEJ458818:GEJ458854 GOF458818:GOF458854 GYB458818:GYB458854 HHX458818:HHX458854 HRT458818:HRT458854 IBP458818:IBP458854 ILL458818:ILL458854 IVH458818:IVH458854 JFD458818:JFD458854 JOZ458818:JOZ458854 JYV458818:JYV458854 KIR458818:KIR458854 KSN458818:KSN458854 LCJ458818:LCJ458854 LMF458818:LMF458854 LWB458818:LWB458854 MFX458818:MFX458854 MPT458818:MPT458854 MZP458818:MZP458854 NJL458818:NJL458854 NTH458818:NTH458854 ODD458818:ODD458854 OMZ458818:OMZ458854 OWV458818:OWV458854 PGR458818:PGR458854 PQN458818:PQN458854 QAJ458818:QAJ458854 QKF458818:QKF458854 QUB458818:QUB458854 RDX458818:RDX458854 RNT458818:RNT458854 RXP458818:RXP458854 SHL458818:SHL458854 SRH458818:SRH458854 TBD458818:TBD458854 TKZ458818:TKZ458854 TUV458818:TUV458854 UER458818:UER458854 UON458818:UON458854 UYJ458818:UYJ458854 VIF458818:VIF458854 VSB458818:VSB458854 WBX458818:WBX458854 WLT458818:WLT458854 WVP458818:WVP458854 H524354:H524390 JD524354:JD524390 SZ524354:SZ524390 ACV524354:ACV524390 AMR524354:AMR524390 AWN524354:AWN524390 BGJ524354:BGJ524390 BQF524354:BQF524390 CAB524354:CAB524390 CJX524354:CJX524390 CTT524354:CTT524390 DDP524354:DDP524390 DNL524354:DNL524390 DXH524354:DXH524390 EHD524354:EHD524390 EQZ524354:EQZ524390 FAV524354:FAV524390 FKR524354:FKR524390 FUN524354:FUN524390 GEJ524354:GEJ524390 GOF524354:GOF524390 GYB524354:GYB524390 HHX524354:HHX524390 HRT524354:HRT524390 IBP524354:IBP524390 ILL524354:ILL524390 IVH524354:IVH524390 JFD524354:JFD524390 JOZ524354:JOZ524390 JYV524354:JYV524390 KIR524354:KIR524390 KSN524354:KSN524390 LCJ524354:LCJ524390 LMF524354:LMF524390 LWB524354:LWB524390 MFX524354:MFX524390 MPT524354:MPT524390 MZP524354:MZP524390 NJL524354:NJL524390 NTH524354:NTH524390 ODD524354:ODD524390 OMZ524354:OMZ524390 OWV524354:OWV524390 PGR524354:PGR524390 PQN524354:PQN524390 QAJ524354:QAJ524390 QKF524354:QKF524390 QUB524354:QUB524390 RDX524354:RDX524390 RNT524354:RNT524390 RXP524354:RXP524390 SHL524354:SHL524390 SRH524354:SRH524390 TBD524354:TBD524390 TKZ524354:TKZ524390 TUV524354:TUV524390 UER524354:UER524390 UON524354:UON524390 UYJ524354:UYJ524390 VIF524354:VIF524390 VSB524354:VSB524390 WBX524354:WBX524390 WLT524354:WLT524390 WVP524354:WVP524390 H589890:H589926 JD589890:JD589926 SZ589890:SZ589926 ACV589890:ACV589926 AMR589890:AMR589926 AWN589890:AWN589926 BGJ589890:BGJ589926 BQF589890:BQF589926 CAB589890:CAB589926 CJX589890:CJX589926 CTT589890:CTT589926 DDP589890:DDP589926 DNL589890:DNL589926 DXH589890:DXH589926 EHD589890:EHD589926 EQZ589890:EQZ589926 FAV589890:FAV589926 FKR589890:FKR589926 FUN589890:FUN589926 GEJ589890:GEJ589926 GOF589890:GOF589926 GYB589890:GYB589926 HHX589890:HHX589926 HRT589890:HRT589926 IBP589890:IBP589926 ILL589890:ILL589926 IVH589890:IVH589926 JFD589890:JFD589926 JOZ589890:JOZ589926 JYV589890:JYV589926 KIR589890:KIR589926 KSN589890:KSN589926 LCJ589890:LCJ589926 LMF589890:LMF589926 LWB589890:LWB589926 MFX589890:MFX589926 MPT589890:MPT589926 MZP589890:MZP589926 NJL589890:NJL589926 NTH589890:NTH589926 ODD589890:ODD589926 OMZ589890:OMZ589926 OWV589890:OWV589926 PGR589890:PGR589926 PQN589890:PQN589926 QAJ589890:QAJ589926 QKF589890:QKF589926 QUB589890:QUB589926 RDX589890:RDX589926 RNT589890:RNT589926 RXP589890:RXP589926 SHL589890:SHL589926 SRH589890:SRH589926 TBD589890:TBD589926 TKZ589890:TKZ589926 TUV589890:TUV589926 UER589890:UER589926 UON589890:UON589926 UYJ589890:UYJ589926 VIF589890:VIF589926 VSB589890:VSB589926 WBX589890:WBX589926 WLT589890:WLT589926 WVP589890:WVP589926 H655426:H655462 JD655426:JD655462 SZ655426:SZ655462 ACV655426:ACV655462 AMR655426:AMR655462 AWN655426:AWN655462 BGJ655426:BGJ655462 BQF655426:BQF655462 CAB655426:CAB655462 CJX655426:CJX655462 CTT655426:CTT655462 DDP655426:DDP655462 DNL655426:DNL655462 DXH655426:DXH655462 EHD655426:EHD655462 EQZ655426:EQZ655462 FAV655426:FAV655462 FKR655426:FKR655462 FUN655426:FUN655462 GEJ655426:GEJ655462 GOF655426:GOF655462 GYB655426:GYB655462 HHX655426:HHX655462 HRT655426:HRT655462 IBP655426:IBP655462 ILL655426:ILL655462 IVH655426:IVH655462 JFD655426:JFD655462 JOZ655426:JOZ655462 JYV655426:JYV655462 KIR655426:KIR655462 KSN655426:KSN655462 LCJ655426:LCJ655462 LMF655426:LMF655462 LWB655426:LWB655462 MFX655426:MFX655462 MPT655426:MPT655462 MZP655426:MZP655462 NJL655426:NJL655462 NTH655426:NTH655462 ODD655426:ODD655462 OMZ655426:OMZ655462 OWV655426:OWV655462 PGR655426:PGR655462 PQN655426:PQN655462 QAJ655426:QAJ655462 QKF655426:QKF655462 QUB655426:QUB655462 RDX655426:RDX655462 RNT655426:RNT655462 RXP655426:RXP655462 SHL655426:SHL655462 SRH655426:SRH655462 TBD655426:TBD655462 TKZ655426:TKZ655462 TUV655426:TUV655462 UER655426:UER655462 UON655426:UON655462 UYJ655426:UYJ655462 VIF655426:VIF655462 VSB655426:VSB655462 WBX655426:WBX655462 WLT655426:WLT655462 WVP655426:WVP655462 H720962:H720998 JD720962:JD720998 SZ720962:SZ720998 ACV720962:ACV720998 AMR720962:AMR720998 AWN720962:AWN720998 BGJ720962:BGJ720998 BQF720962:BQF720998 CAB720962:CAB720998 CJX720962:CJX720998 CTT720962:CTT720998 DDP720962:DDP720998 DNL720962:DNL720998 DXH720962:DXH720998 EHD720962:EHD720998 EQZ720962:EQZ720998 FAV720962:FAV720998 FKR720962:FKR720998 FUN720962:FUN720998 GEJ720962:GEJ720998 GOF720962:GOF720998 GYB720962:GYB720998 HHX720962:HHX720998 HRT720962:HRT720998 IBP720962:IBP720998 ILL720962:ILL720998 IVH720962:IVH720998 JFD720962:JFD720998 JOZ720962:JOZ720998 JYV720962:JYV720998 KIR720962:KIR720998 KSN720962:KSN720998 LCJ720962:LCJ720998 LMF720962:LMF720998 LWB720962:LWB720998 MFX720962:MFX720998 MPT720962:MPT720998 MZP720962:MZP720998 NJL720962:NJL720998 NTH720962:NTH720998 ODD720962:ODD720998 OMZ720962:OMZ720998 OWV720962:OWV720998 PGR720962:PGR720998 PQN720962:PQN720998 QAJ720962:QAJ720998 QKF720962:QKF720998 QUB720962:QUB720998 RDX720962:RDX720998 RNT720962:RNT720998 RXP720962:RXP720998 SHL720962:SHL720998 SRH720962:SRH720998 TBD720962:TBD720998 TKZ720962:TKZ720998 TUV720962:TUV720998 UER720962:UER720998 UON720962:UON720998 UYJ720962:UYJ720998 VIF720962:VIF720998 VSB720962:VSB720998 WBX720962:WBX720998 WLT720962:WLT720998 WVP720962:WVP720998 H786498:H786534 JD786498:JD786534 SZ786498:SZ786534 ACV786498:ACV786534 AMR786498:AMR786534 AWN786498:AWN786534 BGJ786498:BGJ786534 BQF786498:BQF786534 CAB786498:CAB786534 CJX786498:CJX786534 CTT786498:CTT786534 DDP786498:DDP786534 DNL786498:DNL786534 DXH786498:DXH786534 EHD786498:EHD786534 EQZ786498:EQZ786534 FAV786498:FAV786534 FKR786498:FKR786534 FUN786498:FUN786534 GEJ786498:GEJ786534 GOF786498:GOF786534 GYB786498:GYB786534 HHX786498:HHX786534 HRT786498:HRT786534 IBP786498:IBP786534 ILL786498:ILL786534 IVH786498:IVH786534 JFD786498:JFD786534 JOZ786498:JOZ786534 JYV786498:JYV786534 KIR786498:KIR786534 KSN786498:KSN786534 LCJ786498:LCJ786534 LMF786498:LMF786534 LWB786498:LWB786534 MFX786498:MFX786534 MPT786498:MPT786534 MZP786498:MZP786534 NJL786498:NJL786534 NTH786498:NTH786534 ODD786498:ODD786534 OMZ786498:OMZ786534 OWV786498:OWV786534 PGR786498:PGR786534 PQN786498:PQN786534 QAJ786498:QAJ786534 QKF786498:QKF786534 QUB786498:QUB786534 RDX786498:RDX786534 RNT786498:RNT786534 RXP786498:RXP786534 SHL786498:SHL786534 SRH786498:SRH786534 TBD786498:TBD786534 TKZ786498:TKZ786534 TUV786498:TUV786534 UER786498:UER786534 UON786498:UON786534 UYJ786498:UYJ786534 VIF786498:VIF786534 VSB786498:VSB786534 WBX786498:WBX786534 WLT786498:WLT786534 WVP786498:WVP786534 H852034:H852070 JD852034:JD852070 SZ852034:SZ852070 ACV852034:ACV852070 AMR852034:AMR852070 AWN852034:AWN852070 BGJ852034:BGJ852070 BQF852034:BQF852070 CAB852034:CAB852070 CJX852034:CJX852070 CTT852034:CTT852070 DDP852034:DDP852070 DNL852034:DNL852070 DXH852034:DXH852070 EHD852034:EHD852070 EQZ852034:EQZ852070 FAV852034:FAV852070 FKR852034:FKR852070 FUN852034:FUN852070 GEJ852034:GEJ852070 GOF852034:GOF852070 GYB852034:GYB852070 HHX852034:HHX852070 HRT852034:HRT852070 IBP852034:IBP852070 ILL852034:ILL852070 IVH852034:IVH852070 JFD852034:JFD852070 JOZ852034:JOZ852070 JYV852034:JYV852070 KIR852034:KIR852070 KSN852034:KSN852070 LCJ852034:LCJ852070 LMF852034:LMF852070 LWB852034:LWB852070 MFX852034:MFX852070 MPT852034:MPT852070 MZP852034:MZP852070 NJL852034:NJL852070 NTH852034:NTH852070 ODD852034:ODD852070 OMZ852034:OMZ852070 OWV852034:OWV852070 PGR852034:PGR852070 PQN852034:PQN852070 QAJ852034:QAJ852070 QKF852034:QKF852070 QUB852034:QUB852070 RDX852034:RDX852070 RNT852034:RNT852070 RXP852034:RXP852070 SHL852034:SHL852070 SRH852034:SRH852070 TBD852034:TBD852070 TKZ852034:TKZ852070 TUV852034:TUV852070 UER852034:UER852070 UON852034:UON852070 UYJ852034:UYJ852070 VIF852034:VIF852070 VSB852034:VSB852070 WBX852034:WBX852070 WLT852034:WLT852070 WVP852034:WVP852070 H917570:H917606 JD917570:JD917606 SZ917570:SZ917606 ACV917570:ACV917606 AMR917570:AMR917606 AWN917570:AWN917606 BGJ917570:BGJ917606 BQF917570:BQF917606 CAB917570:CAB917606 CJX917570:CJX917606 CTT917570:CTT917606 DDP917570:DDP917606 DNL917570:DNL917606 DXH917570:DXH917606 EHD917570:EHD917606 EQZ917570:EQZ917606 FAV917570:FAV917606 FKR917570:FKR917606 FUN917570:FUN917606 GEJ917570:GEJ917606 GOF917570:GOF917606 GYB917570:GYB917606 HHX917570:HHX917606 HRT917570:HRT917606 IBP917570:IBP917606 ILL917570:ILL917606 IVH917570:IVH917606 JFD917570:JFD917606 JOZ917570:JOZ917606 JYV917570:JYV917606 KIR917570:KIR917606 KSN917570:KSN917606 LCJ917570:LCJ917606 LMF917570:LMF917606 LWB917570:LWB917606 MFX917570:MFX917606 MPT917570:MPT917606 MZP917570:MZP917606 NJL917570:NJL917606 NTH917570:NTH917606 ODD917570:ODD917606 OMZ917570:OMZ917606 OWV917570:OWV917606 PGR917570:PGR917606 PQN917570:PQN917606 QAJ917570:QAJ917606 QKF917570:QKF917606 QUB917570:QUB917606 RDX917570:RDX917606 RNT917570:RNT917606 RXP917570:RXP917606 SHL917570:SHL917606 SRH917570:SRH917606 TBD917570:TBD917606 TKZ917570:TKZ917606 TUV917570:TUV917606 UER917570:UER917606 UON917570:UON917606 UYJ917570:UYJ917606 VIF917570:VIF917606 VSB917570:VSB917606 WBX917570:WBX917606 WLT917570:WLT917606 WVP917570:WVP917606 H983106:H983142 JD983106:JD983142 SZ983106:SZ983142 ACV983106:ACV983142 AMR983106:AMR983142 AWN983106:AWN983142 BGJ983106:BGJ983142 BQF983106:BQF983142 CAB983106:CAB983142 CJX983106:CJX983142 CTT983106:CTT983142 DDP983106:DDP983142 DNL983106:DNL983142 DXH983106:DXH983142 EHD983106:EHD983142 EQZ983106:EQZ983142 FAV983106:FAV983142 FKR983106:FKR983142 FUN983106:FUN983142 GEJ983106:GEJ983142 GOF983106:GOF983142 GYB983106:GYB983142 HHX983106:HHX983142 HRT983106:HRT983142 IBP983106:IBP983142 ILL983106:ILL983142 IVH983106:IVH983142 JFD983106:JFD983142 JOZ983106:JOZ983142 JYV983106:JYV983142 KIR983106:KIR983142 KSN983106:KSN983142 LCJ983106:LCJ983142 LMF983106:LMF983142 LWB983106:LWB983142 MFX983106:MFX983142 MPT983106:MPT983142 MZP983106:MZP983142 NJL983106:NJL983142 NTH983106:NTH983142 ODD983106:ODD983142 OMZ983106:OMZ983142 OWV983106:OWV983142 PGR983106:PGR983142 PQN983106:PQN983142 QAJ983106:QAJ983142 QKF983106:QKF983142 QUB983106:QUB983142 RDX983106:RDX983142 RNT983106:RNT983142 RXP983106:RXP983142 SHL983106:SHL983142 SRH983106:SRH983142 TBD983106:TBD983142 TKZ983106:TKZ983142 TUV983106:TUV983142 UER983106:UER983142 UON983106:UON983142 UYJ983106:UYJ983142 VIF983106:VIF983142 VSB983106:VSB983142 WBX983106:WBX983142 WLT983106:WLT983142 WVP983106:WVP983142 JD21:JD51 SZ21:SZ51 ACV21:ACV51 AMR21:AMR51 AWN21:AWN51 BGJ21:BGJ51 BQF21:BQF51 CAB21:CAB51 CJX21:CJX51 CTT21:CTT51 DDP21:DDP51 DNL21:DNL51 DXH21:DXH51 EHD21:EHD51 EQZ21:EQZ51 FAV21:FAV51 FKR21:FKR51 FUN21:FUN51 GEJ21:GEJ51 GOF21:GOF51 GYB21:GYB51 HHX21:HHX51 HRT21:HRT51 IBP21:IBP51 ILL21:ILL51 IVH21:IVH51 JFD21:JFD51 JOZ21:JOZ51 JYV21:JYV51 KIR21:KIR51 KSN21:KSN51 LCJ21:LCJ51 LMF21:LMF51 LWB21:LWB51 MFX21:MFX51 MPT21:MPT51 MZP21:MZP51 NJL21:NJL51 NTH21:NTH51 ODD21:ODD51 OMZ21:OMZ51 OWV21:OWV51 PGR21:PGR51 PQN21:PQN51 QAJ21:QAJ51 QKF21:QKF51 QUB21:QUB51 RDX21:RDX51 RNT21:RNT51 RXP21:RXP51 SHL21:SHL51 SRH21:SRH51 TBD21:TBD51 TKZ21:TKZ51 TUV21:TUV51 UER21:UER51 UON21:UON51 UYJ21:UYJ51 VIF21:VIF51 VSB21:VSB51 WBX21:WBX51 WLT21:WLT51 WVP21:WVP51 H65574:H65600 JD65574:JD65600 SZ65574:SZ65600 ACV65574:ACV65600 AMR65574:AMR65600 AWN65574:AWN65600 BGJ65574:BGJ65600 BQF65574:BQF65600 CAB65574:CAB65600 CJX65574:CJX65600 CTT65574:CTT65600 DDP65574:DDP65600 DNL65574:DNL65600 DXH65574:DXH65600 EHD65574:EHD65600 EQZ65574:EQZ65600 FAV65574:FAV65600 FKR65574:FKR65600 FUN65574:FUN65600 GEJ65574:GEJ65600 GOF65574:GOF65600 GYB65574:GYB65600 HHX65574:HHX65600 HRT65574:HRT65600 IBP65574:IBP65600 ILL65574:ILL65600 IVH65574:IVH65600 JFD65574:JFD65600 JOZ65574:JOZ65600 JYV65574:JYV65600 KIR65574:KIR65600 KSN65574:KSN65600 LCJ65574:LCJ65600 LMF65574:LMF65600 LWB65574:LWB65600 MFX65574:MFX65600 MPT65574:MPT65600 MZP65574:MZP65600 NJL65574:NJL65600 NTH65574:NTH65600 ODD65574:ODD65600 OMZ65574:OMZ65600 OWV65574:OWV65600 PGR65574:PGR65600 PQN65574:PQN65600 QAJ65574:QAJ65600 QKF65574:QKF65600 QUB65574:QUB65600 RDX65574:RDX65600 RNT65574:RNT65600 RXP65574:RXP65600 SHL65574:SHL65600 SRH65574:SRH65600 TBD65574:TBD65600 TKZ65574:TKZ65600 TUV65574:TUV65600 UER65574:UER65600 UON65574:UON65600 UYJ65574:UYJ65600 VIF65574:VIF65600 VSB65574:VSB65600 WBX65574:WBX65600 WLT65574:WLT65600 WVP65574:WVP65600 H131110:H131136 JD131110:JD131136 SZ131110:SZ131136 ACV131110:ACV131136 AMR131110:AMR131136 AWN131110:AWN131136 BGJ131110:BGJ131136 BQF131110:BQF131136 CAB131110:CAB131136 CJX131110:CJX131136 CTT131110:CTT131136 DDP131110:DDP131136 DNL131110:DNL131136 DXH131110:DXH131136 EHD131110:EHD131136 EQZ131110:EQZ131136 FAV131110:FAV131136 FKR131110:FKR131136 FUN131110:FUN131136 GEJ131110:GEJ131136 GOF131110:GOF131136 GYB131110:GYB131136 HHX131110:HHX131136 HRT131110:HRT131136 IBP131110:IBP131136 ILL131110:ILL131136 IVH131110:IVH131136 JFD131110:JFD131136 JOZ131110:JOZ131136 JYV131110:JYV131136 KIR131110:KIR131136 KSN131110:KSN131136 LCJ131110:LCJ131136 LMF131110:LMF131136 LWB131110:LWB131136 MFX131110:MFX131136 MPT131110:MPT131136 MZP131110:MZP131136 NJL131110:NJL131136 NTH131110:NTH131136 ODD131110:ODD131136 OMZ131110:OMZ131136 OWV131110:OWV131136 PGR131110:PGR131136 PQN131110:PQN131136 QAJ131110:QAJ131136 QKF131110:QKF131136 QUB131110:QUB131136 RDX131110:RDX131136 RNT131110:RNT131136 RXP131110:RXP131136 SHL131110:SHL131136 SRH131110:SRH131136 TBD131110:TBD131136 TKZ131110:TKZ131136 TUV131110:TUV131136 UER131110:UER131136 UON131110:UON131136 UYJ131110:UYJ131136 VIF131110:VIF131136 VSB131110:VSB131136 WBX131110:WBX131136 WLT131110:WLT131136 WVP131110:WVP131136 H196646:H196672 JD196646:JD196672 SZ196646:SZ196672 ACV196646:ACV196672 AMR196646:AMR196672 AWN196646:AWN196672 BGJ196646:BGJ196672 BQF196646:BQF196672 CAB196646:CAB196672 CJX196646:CJX196672 CTT196646:CTT196672 DDP196646:DDP196672 DNL196646:DNL196672 DXH196646:DXH196672 EHD196646:EHD196672 EQZ196646:EQZ196672 FAV196646:FAV196672 FKR196646:FKR196672 FUN196646:FUN196672 GEJ196646:GEJ196672 GOF196646:GOF196672 GYB196646:GYB196672 HHX196646:HHX196672 HRT196646:HRT196672 IBP196646:IBP196672 ILL196646:ILL196672 IVH196646:IVH196672 JFD196646:JFD196672 JOZ196646:JOZ196672 JYV196646:JYV196672 KIR196646:KIR196672 KSN196646:KSN196672 LCJ196646:LCJ196672 LMF196646:LMF196672 LWB196646:LWB196672 MFX196646:MFX196672 MPT196646:MPT196672 MZP196646:MZP196672 NJL196646:NJL196672 NTH196646:NTH196672 ODD196646:ODD196672 OMZ196646:OMZ196672 OWV196646:OWV196672 PGR196646:PGR196672 PQN196646:PQN196672 QAJ196646:QAJ196672 QKF196646:QKF196672 QUB196646:QUB196672 RDX196646:RDX196672 RNT196646:RNT196672 RXP196646:RXP196672 SHL196646:SHL196672 SRH196646:SRH196672 TBD196646:TBD196672 TKZ196646:TKZ196672 TUV196646:TUV196672 UER196646:UER196672 UON196646:UON196672 UYJ196646:UYJ196672 VIF196646:VIF196672 VSB196646:VSB196672 WBX196646:WBX196672 WLT196646:WLT196672 WVP196646:WVP196672 H262182:H262208 JD262182:JD262208 SZ262182:SZ262208 ACV262182:ACV262208 AMR262182:AMR262208 AWN262182:AWN262208 BGJ262182:BGJ262208 BQF262182:BQF262208 CAB262182:CAB262208 CJX262182:CJX262208 CTT262182:CTT262208 DDP262182:DDP262208 DNL262182:DNL262208 DXH262182:DXH262208 EHD262182:EHD262208 EQZ262182:EQZ262208 FAV262182:FAV262208 FKR262182:FKR262208 FUN262182:FUN262208 GEJ262182:GEJ262208 GOF262182:GOF262208 GYB262182:GYB262208 HHX262182:HHX262208 HRT262182:HRT262208 IBP262182:IBP262208 ILL262182:ILL262208 IVH262182:IVH262208 JFD262182:JFD262208 JOZ262182:JOZ262208 JYV262182:JYV262208 KIR262182:KIR262208 KSN262182:KSN262208 LCJ262182:LCJ262208 LMF262182:LMF262208 LWB262182:LWB262208 MFX262182:MFX262208 MPT262182:MPT262208 MZP262182:MZP262208 NJL262182:NJL262208 NTH262182:NTH262208 ODD262182:ODD262208 OMZ262182:OMZ262208 OWV262182:OWV262208 PGR262182:PGR262208 PQN262182:PQN262208 QAJ262182:QAJ262208 QKF262182:QKF262208 QUB262182:QUB262208 RDX262182:RDX262208 RNT262182:RNT262208 RXP262182:RXP262208 SHL262182:SHL262208 SRH262182:SRH262208 TBD262182:TBD262208 TKZ262182:TKZ262208 TUV262182:TUV262208 UER262182:UER262208 UON262182:UON262208 UYJ262182:UYJ262208 VIF262182:VIF262208 VSB262182:VSB262208 WBX262182:WBX262208 WLT262182:WLT262208 WVP262182:WVP262208 H327718:H327744 JD327718:JD327744 SZ327718:SZ327744 ACV327718:ACV327744 AMR327718:AMR327744 AWN327718:AWN327744 BGJ327718:BGJ327744 BQF327718:BQF327744 CAB327718:CAB327744 CJX327718:CJX327744 CTT327718:CTT327744 DDP327718:DDP327744 DNL327718:DNL327744 DXH327718:DXH327744 EHD327718:EHD327744 EQZ327718:EQZ327744 FAV327718:FAV327744 FKR327718:FKR327744 FUN327718:FUN327744 GEJ327718:GEJ327744 GOF327718:GOF327744 GYB327718:GYB327744 HHX327718:HHX327744 HRT327718:HRT327744 IBP327718:IBP327744 ILL327718:ILL327744 IVH327718:IVH327744 JFD327718:JFD327744 JOZ327718:JOZ327744 JYV327718:JYV327744 KIR327718:KIR327744 KSN327718:KSN327744 LCJ327718:LCJ327744 LMF327718:LMF327744 LWB327718:LWB327744 MFX327718:MFX327744 MPT327718:MPT327744 MZP327718:MZP327744 NJL327718:NJL327744 NTH327718:NTH327744 ODD327718:ODD327744 OMZ327718:OMZ327744 OWV327718:OWV327744 PGR327718:PGR327744 PQN327718:PQN327744 QAJ327718:QAJ327744 QKF327718:QKF327744 QUB327718:QUB327744 RDX327718:RDX327744 RNT327718:RNT327744 RXP327718:RXP327744 SHL327718:SHL327744 SRH327718:SRH327744 TBD327718:TBD327744 TKZ327718:TKZ327744 TUV327718:TUV327744 UER327718:UER327744 UON327718:UON327744 UYJ327718:UYJ327744 VIF327718:VIF327744 VSB327718:VSB327744 WBX327718:WBX327744 WLT327718:WLT327744 WVP327718:WVP327744 H393254:H393280 JD393254:JD393280 SZ393254:SZ393280 ACV393254:ACV393280 AMR393254:AMR393280 AWN393254:AWN393280 BGJ393254:BGJ393280 BQF393254:BQF393280 CAB393254:CAB393280 CJX393254:CJX393280 CTT393254:CTT393280 DDP393254:DDP393280 DNL393254:DNL393280 DXH393254:DXH393280 EHD393254:EHD393280 EQZ393254:EQZ393280 FAV393254:FAV393280 FKR393254:FKR393280 FUN393254:FUN393280 GEJ393254:GEJ393280 GOF393254:GOF393280 GYB393254:GYB393280 HHX393254:HHX393280 HRT393254:HRT393280 IBP393254:IBP393280 ILL393254:ILL393280 IVH393254:IVH393280 JFD393254:JFD393280 JOZ393254:JOZ393280 JYV393254:JYV393280 KIR393254:KIR393280 KSN393254:KSN393280 LCJ393254:LCJ393280 LMF393254:LMF393280 LWB393254:LWB393280 MFX393254:MFX393280 MPT393254:MPT393280 MZP393254:MZP393280 NJL393254:NJL393280 NTH393254:NTH393280 ODD393254:ODD393280 OMZ393254:OMZ393280 OWV393254:OWV393280 PGR393254:PGR393280 PQN393254:PQN393280 QAJ393254:QAJ393280 QKF393254:QKF393280 QUB393254:QUB393280 RDX393254:RDX393280 RNT393254:RNT393280 RXP393254:RXP393280 SHL393254:SHL393280 SRH393254:SRH393280 TBD393254:TBD393280 TKZ393254:TKZ393280 TUV393254:TUV393280 UER393254:UER393280 UON393254:UON393280 UYJ393254:UYJ393280 VIF393254:VIF393280 VSB393254:VSB393280 WBX393254:WBX393280 WLT393254:WLT393280 WVP393254:WVP393280 H458790:H458816 JD458790:JD458816 SZ458790:SZ458816 ACV458790:ACV458816 AMR458790:AMR458816 AWN458790:AWN458816 BGJ458790:BGJ458816 BQF458790:BQF458816 CAB458790:CAB458816 CJX458790:CJX458816 CTT458790:CTT458816 DDP458790:DDP458816 DNL458790:DNL458816 DXH458790:DXH458816 EHD458790:EHD458816 EQZ458790:EQZ458816 FAV458790:FAV458816 FKR458790:FKR458816 FUN458790:FUN458816 GEJ458790:GEJ458816 GOF458790:GOF458816 GYB458790:GYB458816 HHX458790:HHX458816 HRT458790:HRT458816 IBP458790:IBP458816 ILL458790:ILL458816 IVH458790:IVH458816 JFD458790:JFD458816 JOZ458790:JOZ458816 JYV458790:JYV458816 KIR458790:KIR458816 KSN458790:KSN458816 LCJ458790:LCJ458816 LMF458790:LMF458816 LWB458790:LWB458816 MFX458790:MFX458816 MPT458790:MPT458816 MZP458790:MZP458816 NJL458790:NJL458816 NTH458790:NTH458816 ODD458790:ODD458816 OMZ458790:OMZ458816 OWV458790:OWV458816 PGR458790:PGR458816 PQN458790:PQN458816 QAJ458790:QAJ458816 QKF458790:QKF458816 QUB458790:QUB458816 RDX458790:RDX458816 RNT458790:RNT458816 RXP458790:RXP458816 SHL458790:SHL458816 SRH458790:SRH458816 TBD458790:TBD458816 TKZ458790:TKZ458816 TUV458790:TUV458816 UER458790:UER458816 UON458790:UON458816 UYJ458790:UYJ458816 VIF458790:VIF458816 VSB458790:VSB458816 WBX458790:WBX458816 WLT458790:WLT458816 WVP458790:WVP458816 H524326:H524352 JD524326:JD524352 SZ524326:SZ524352 ACV524326:ACV524352 AMR524326:AMR524352 AWN524326:AWN524352 BGJ524326:BGJ524352 BQF524326:BQF524352 CAB524326:CAB524352 CJX524326:CJX524352 CTT524326:CTT524352 DDP524326:DDP524352 DNL524326:DNL524352 DXH524326:DXH524352 EHD524326:EHD524352 EQZ524326:EQZ524352 FAV524326:FAV524352 FKR524326:FKR524352 FUN524326:FUN524352 GEJ524326:GEJ524352 GOF524326:GOF524352 GYB524326:GYB524352 HHX524326:HHX524352 HRT524326:HRT524352 IBP524326:IBP524352 ILL524326:ILL524352 IVH524326:IVH524352 JFD524326:JFD524352 JOZ524326:JOZ524352 JYV524326:JYV524352 KIR524326:KIR524352 KSN524326:KSN524352 LCJ524326:LCJ524352 LMF524326:LMF524352 LWB524326:LWB524352 MFX524326:MFX524352 MPT524326:MPT524352 MZP524326:MZP524352 NJL524326:NJL524352 NTH524326:NTH524352 ODD524326:ODD524352 OMZ524326:OMZ524352 OWV524326:OWV524352 PGR524326:PGR524352 PQN524326:PQN524352 QAJ524326:QAJ524352 QKF524326:QKF524352 QUB524326:QUB524352 RDX524326:RDX524352 RNT524326:RNT524352 RXP524326:RXP524352 SHL524326:SHL524352 SRH524326:SRH524352 TBD524326:TBD524352 TKZ524326:TKZ524352 TUV524326:TUV524352 UER524326:UER524352 UON524326:UON524352 UYJ524326:UYJ524352 VIF524326:VIF524352 VSB524326:VSB524352 WBX524326:WBX524352 WLT524326:WLT524352 WVP524326:WVP524352 H589862:H589888 JD589862:JD589888 SZ589862:SZ589888 ACV589862:ACV589888 AMR589862:AMR589888 AWN589862:AWN589888 BGJ589862:BGJ589888 BQF589862:BQF589888 CAB589862:CAB589888 CJX589862:CJX589888 CTT589862:CTT589888 DDP589862:DDP589888 DNL589862:DNL589888 DXH589862:DXH589888 EHD589862:EHD589888 EQZ589862:EQZ589888 FAV589862:FAV589888 FKR589862:FKR589888 FUN589862:FUN589888 GEJ589862:GEJ589888 GOF589862:GOF589888 GYB589862:GYB589888 HHX589862:HHX589888 HRT589862:HRT589888 IBP589862:IBP589888 ILL589862:ILL589888 IVH589862:IVH589888 JFD589862:JFD589888 JOZ589862:JOZ589888 JYV589862:JYV589888 KIR589862:KIR589888 KSN589862:KSN589888 LCJ589862:LCJ589888 LMF589862:LMF589888 LWB589862:LWB589888 MFX589862:MFX589888 MPT589862:MPT589888 MZP589862:MZP589888 NJL589862:NJL589888 NTH589862:NTH589888 ODD589862:ODD589888 OMZ589862:OMZ589888 OWV589862:OWV589888 PGR589862:PGR589888 PQN589862:PQN589888 QAJ589862:QAJ589888 QKF589862:QKF589888 QUB589862:QUB589888 RDX589862:RDX589888 RNT589862:RNT589888 RXP589862:RXP589888 SHL589862:SHL589888 SRH589862:SRH589888 TBD589862:TBD589888 TKZ589862:TKZ589888 TUV589862:TUV589888 UER589862:UER589888 UON589862:UON589888 UYJ589862:UYJ589888 VIF589862:VIF589888 VSB589862:VSB589888 WBX589862:WBX589888 WLT589862:WLT589888 WVP589862:WVP589888 H655398:H655424 JD655398:JD655424 SZ655398:SZ655424 ACV655398:ACV655424 AMR655398:AMR655424 AWN655398:AWN655424 BGJ655398:BGJ655424 BQF655398:BQF655424 CAB655398:CAB655424 CJX655398:CJX655424 CTT655398:CTT655424 DDP655398:DDP655424 DNL655398:DNL655424 DXH655398:DXH655424 EHD655398:EHD655424 EQZ655398:EQZ655424 FAV655398:FAV655424 FKR655398:FKR655424 FUN655398:FUN655424 GEJ655398:GEJ655424 GOF655398:GOF655424 GYB655398:GYB655424 HHX655398:HHX655424 HRT655398:HRT655424 IBP655398:IBP655424 ILL655398:ILL655424 IVH655398:IVH655424 JFD655398:JFD655424 JOZ655398:JOZ655424 JYV655398:JYV655424 KIR655398:KIR655424 KSN655398:KSN655424 LCJ655398:LCJ655424 LMF655398:LMF655424 LWB655398:LWB655424 MFX655398:MFX655424 MPT655398:MPT655424 MZP655398:MZP655424 NJL655398:NJL655424 NTH655398:NTH655424 ODD655398:ODD655424 OMZ655398:OMZ655424 OWV655398:OWV655424 PGR655398:PGR655424 PQN655398:PQN655424 QAJ655398:QAJ655424 QKF655398:QKF655424 QUB655398:QUB655424 RDX655398:RDX655424 RNT655398:RNT655424 RXP655398:RXP655424 SHL655398:SHL655424 SRH655398:SRH655424 TBD655398:TBD655424 TKZ655398:TKZ655424 TUV655398:TUV655424 UER655398:UER655424 UON655398:UON655424 UYJ655398:UYJ655424 VIF655398:VIF655424 VSB655398:VSB655424 WBX655398:WBX655424 WLT655398:WLT655424 WVP655398:WVP655424 H720934:H720960 JD720934:JD720960 SZ720934:SZ720960 ACV720934:ACV720960 AMR720934:AMR720960 AWN720934:AWN720960 BGJ720934:BGJ720960 BQF720934:BQF720960 CAB720934:CAB720960 CJX720934:CJX720960 CTT720934:CTT720960 DDP720934:DDP720960 DNL720934:DNL720960 DXH720934:DXH720960 EHD720934:EHD720960 EQZ720934:EQZ720960 FAV720934:FAV720960 FKR720934:FKR720960 FUN720934:FUN720960 GEJ720934:GEJ720960 GOF720934:GOF720960 GYB720934:GYB720960 HHX720934:HHX720960 HRT720934:HRT720960 IBP720934:IBP720960 ILL720934:ILL720960 IVH720934:IVH720960 JFD720934:JFD720960 JOZ720934:JOZ720960 JYV720934:JYV720960 KIR720934:KIR720960 KSN720934:KSN720960 LCJ720934:LCJ720960 LMF720934:LMF720960 LWB720934:LWB720960 MFX720934:MFX720960 MPT720934:MPT720960 MZP720934:MZP720960 NJL720934:NJL720960 NTH720934:NTH720960 ODD720934:ODD720960 OMZ720934:OMZ720960 OWV720934:OWV720960 PGR720934:PGR720960 PQN720934:PQN720960 QAJ720934:QAJ720960 QKF720934:QKF720960 QUB720934:QUB720960 RDX720934:RDX720960 RNT720934:RNT720960 RXP720934:RXP720960 SHL720934:SHL720960 SRH720934:SRH720960 TBD720934:TBD720960 TKZ720934:TKZ720960 TUV720934:TUV720960 UER720934:UER720960 UON720934:UON720960 UYJ720934:UYJ720960 VIF720934:VIF720960 VSB720934:VSB720960 WBX720934:WBX720960 WLT720934:WLT720960 WVP720934:WVP720960 H786470:H786496 JD786470:JD786496 SZ786470:SZ786496 ACV786470:ACV786496 AMR786470:AMR786496 AWN786470:AWN786496 BGJ786470:BGJ786496 BQF786470:BQF786496 CAB786470:CAB786496 CJX786470:CJX786496 CTT786470:CTT786496 DDP786470:DDP786496 DNL786470:DNL786496 DXH786470:DXH786496 EHD786470:EHD786496 EQZ786470:EQZ786496 FAV786470:FAV786496 FKR786470:FKR786496 FUN786470:FUN786496 GEJ786470:GEJ786496 GOF786470:GOF786496 GYB786470:GYB786496 HHX786470:HHX786496 HRT786470:HRT786496 IBP786470:IBP786496 ILL786470:ILL786496 IVH786470:IVH786496 JFD786470:JFD786496 JOZ786470:JOZ786496 JYV786470:JYV786496 KIR786470:KIR786496 KSN786470:KSN786496 LCJ786470:LCJ786496 LMF786470:LMF786496 LWB786470:LWB786496 MFX786470:MFX786496 MPT786470:MPT786496 MZP786470:MZP786496 NJL786470:NJL786496 NTH786470:NTH786496 ODD786470:ODD786496 OMZ786470:OMZ786496 OWV786470:OWV786496 PGR786470:PGR786496 PQN786470:PQN786496 QAJ786470:QAJ786496 QKF786470:QKF786496 QUB786470:QUB786496 RDX786470:RDX786496 RNT786470:RNT786496 RXP786470:RXP786496 SHL786470:SHL786496 SRH786470:SRH786496 TBD786470:TBD786496 TKZ786470:TKZ786496 TUV786470:TUV786496 UER786470:UER786496 UON786470:UON786496 UYJ786470:UYJ786496 VIF786470:VIF786496 VSB786470:VSB786496 WBX786470:WBX786496 WLT786470:WLT786496 WVP786470:WVP786496 H852006:H852032 JD852006:JD852032 SZ852006:SZ852032 ACV852006:ACV852032 AMR852006:AMR852032 AWN852006:AWN852032 BGJ852006:BGJ852032 BQF852006:BQF852032 CAB852006:CAB852032 CJX852006:CJX852032 CTT852006:CTT852032 DDP852006:DDP852032 DNL852006:DNL852032 DXH852006:DXH852032 EHD852006:EHD852032 EQZ852006:EQZ852032 FAV852006:FAV852032 FKR852006:FKR852032 FUN852006:FUN852032 GEJ852006:GEJ852032 GOF852006:GOF852032 GYB852006:GYB852032 HHX852006:HHX852032 HRT852006:HRT852032 IBP852006:IBP852032 ILL852006:ILL852032 IVH852006:IVH852032 JFD852006:JFD852032 JOZ852006:JOZ852032 JYV852006:JYV852032 KIR852006:KIR852032 KSN852006:KSN852032 LCJ852006:LCJ852032 LMF852006:LMF852032 LWB852006:LWB852032 MFX852006:MFX852032 MPT852006:MPT852032 MZP852006:MZP852032 NJL852006:NJL852032 NTH852006:NTH852032 ODD852006:ODD852032 OMZ852006:OMZ852032 OWV852006:OWV852032 PGR852006:PGR852032 PQN852006:PQN852032 QAJ852006:QAJ852032 QKF852006:QKF852032 QUB852006:QUB852032 RDX852006:RDX852032 RNT852006:RNT852032 RXP852006:RXP852032 SHL852006:SHL852032 SRH852006:SRH852032 TBD852006:TBD852032 TKZ852006:TKZ852032 TUV852006:TUV852032 UER852006:UER852032 UON852006:UON852032 UYJ852006:UYJ852032 VIF852006:VIF852032 VSB852006:VSB852032 WBX852006:WBX852032 WLT852006:WLT852032 WVP852006:WVP852032 H917542:H917568 JD917542:JD917568 SZ917542:SZ917568 ACV917542:ACV917568 AMR917542:AMR917568 AWN917542:AWN917568 BGJ917542:BGJ917568 BQF917542:BQF917568 CAB917542:CAB917568 CJX917542:CJX917568 CTT917542:CTT917568 DDP917542:DDP917568 DNL917542:DNL917568 DXH917542:DXH917568 EHD917542:EHD917568 EQZ917542:EQZ917568 FAV917542:FAV917568 FKR917542:FKR917568 FUN917542:FUN917568 GEJ917542:GEJ917568 GOF917542:GOF917568 GYB917542:GYB917568 HHX917542:HHX917568 HRT917542:HRT917568 IBP917542:IBP917568 ILL917542:ILL917568 IVH917542:IVH917568 JFD917542:JFD917568 JOZ917542:JOZ917568 JYV917542:JYV917568 KIR917542:KIR917568 KSN917542:KSN917568 LCJ917542:LCJ917568 LMF917542:LMF917568 LWB917542:LWB917568 MFX917542:MFX917568 MPT917542:MPT917568 MZP917542:MZP917568 NJL917542:NJL917568 NTH917542:NTH917568 ODD917542:ODD917568 OMZ917542:OMZ917568 OWV917542:OWV917568 PGR917542:PGR917568 PQN917542:PQN917568 QAJ917542:QAJ917568 QKF917542:QKF917568 QUB917542:QUB917568 RDX917542:RDX917568 RNT917542:RNT917568 RXP917542:RXP917568 SHL917542:SHL917568 SRH917542:SRH917568 TBD917542:TBD917568 TKZ917542:TKZ917568 TUV917542:TUV917568 UER917542:UER917568 UON917542:UON917568 UYJ917542:UYJ917568 VIF917542:VIF917568 VSB917542:VSB917568 WBX917542:WBX917568 WLT917542:WLT917568 WVP917542:WVP917568 H983078:H983104 JD983078:JD983104 SZ983078:SZ983104 ACV983078:ACV983104 AMR983078:AMR983104 AWN983078:AWN983104 BGJ983078:BGJ983104 BQF983078:BQF983104 CAB983078:CAB983104 CJX983078:CJX983104 CTT983078:CTT983104 DDP983078:DDP983104 DNL983078:DNL983104 DXH983078:DXH983104 EHD983078:EHD983104 EQZ983078:EQZ983104 FAV983078:FAV983104 FKR983078:FKR983104 FUN983078:FUN983104 GEJ983078:GEJ983104 GOF983078:GOF983104 GYB983078:GYB983104 HHX983078:HHX983104 HRT983078:HRT983104 IBP983078:IBP983104 ILL983078:ILL983104 IVH983078:IVH983104 JFD983078:JFD983104 JOZ983078:JOZ983104 JYV983078:JYV983104 KIR983078:KIR983104 KSN983078:KSN983104 LCJ983078:LCJ983104 LMF983078:LMF983104 LWB983078:LWB983104 MFX983078:MFX983104 MPT983078:MPT983104 MZP983078:MZP983104 NJL983078:NJL983104 NTH983078:NTH983104 ODD983078:ODD983104 OMZ983078:OMZ983104 OWV983078:OWV983104 PGR983078:PGR983104 PQN983078:PQN983104 QAJ983078:QAJ983104 QKF983078:QKF983104 QUB983078:QUB983104 RDX983078:RDX983104 RNT983078:RNT983104 RXP983078:RXP983104 SHL983078:SHL983104 SRH983078:SRH983104 TBD983078:TBD983104 TKZ983078:TKZ983104 TUV983078:TUV983104 UER983078:UER983104 UON983078:UON983104 UYJ983078:UYJ983104 VIF983078:VIF983104 VSB983078:VSB983104 WBX983078:WBX983104 WLT983078:WLT983104 WVP983078:WVP983104 H65640:H65692 JD65640:JD65692 SZ65640:SZ65692 ACV65640:ACV65692 AMR65640:AMR65692 AWN65640:AWN65692 BGJ65640:BGJ65692 BQF65640:BQF65692 CAB65640:CAB65692 CJX65640:CJX65692 CTT65640:CTT65692 DDP65640:DDP65692 DNL65640:DNL65692 DXH65640:DXH65692 EHD65640:EHD65692 EQZ65640:EQZ65692 FAV65640:FAV65692 FKR65640:FKR65692 FUN65640:FUN65692 GEJ65640:GEJ65692 GOF65640:GOF65692 GYB65640:GYB65692 HHX65640:HHX65692 HRT65640:HRT65692 IBP65640:IBP65692 ILL65640:ILL65692 IVH65640:IVH65692 JFD65640:JFD65692 JOZ65640:JOZ65692 JYV65640:JYV65692 KIR65640:KIR65692 KSN65640:KSN65692 LCJ65640:LCJ65692 LMF65640:LMF65692 LWB65640:LWB65692 MFX65640:MFX65692 MPT65640:MPT65692 MZP65640:MZP65692 NJL65640:NJL65692 NTH65640:NTH65692 ODD65640:ODD65692 OMZ65640:OMZ65692 OWV65640:OWV65692 PGR65640:PGR65692 PQN65640:PQN65692 QAJ65640:QAJ65692 QKF65640:QKF65692 QUB65640:QUB65692 RDX65640:RDX65692 RNT65640:RNT65692 RXP65640:RXP65692 SHL65640:SHL65692 SRH65640:SRH65692 TBD65640:TBD65692 TKZ65640:TKZ65692 TUV65640:TUV65692 UER65640:UER65692 UON65640:UON65692 UYJ65640:UYJ65692 VIF65640:VIF65692 VSB65640:VSB65692 WBX65640:WBX65692 WLT65640:WLT65692 WVP65640:WVP65692 H131176:H131228 JD131176:JD131228 SZ131176:SZ131228 ACV131176:ACV131228 AMR131176:AMR131228 AWN131176:AWN131228 BGJ131176:BGJ131228 BQF131176:BQF131228 CAB131176:CAB131228 CJX131176:CJX131228 CTT131176:CTT131228 DDP131176:DDP131228 DNL131176:DNL131228 DXH131176:DXH131228 EHD131176:EHD131228 EQZ131176:EQZ131228 FAV131176:FAV131228 FKR131176:FKR131228 FUN131176:FUN131228 GEJ131176:GEJ131228 GOF131176:GOF131228 GYB131176:GYB131228 HHX131176:HHX131228 HRT131176:HRT131228 IBP131176:IBP131228 ILL131176:ILL131228 IVH131176:IVH131228 JFD131176:JFD131228 JOZ131176:JOZ131228 JYV131176:JYV131228 KIR131176:KIR131228 KSN131176:KSN131228 LCJ131176:LCJ131228 LMF131176:LMF131228 LWB131176:LWB131228 MFX131176:MFX131228 MPT131176:MPT131228 MZP131176:MZP131228 NJL131176:NJL131228 NTH131176:NTH131228 ODD131176:ODD131228 OMZ131176:OMZ131228 OWV131176:OWV131228 PGR131176:PGR131228 PQN131176:PQN131228 QAJ131176:QAJ131228 QKF131176:QKF131228 QUB131176:QUB131228 RDX131176:RDX131228 RNT131176:RNT131228 RXP131176:RXP131228 SHL131176:SHL131228 SRH131176:SRH131228 TBD131176:TBD131228 TKZ131176:TKZ131228 TUV131176:TUV131228 UER131176:UER131228 UON131176:UON131228 UYJ131176:UYJ131228 VIF131176:VIF131228 VSB131176:VSB131228 WBX131176:WBX131228 WLT131176:WLT131228 WVP131176:WVP131228 H196712:H196764 JD196712:JD196764 SZ196712:SZ196764 ACV196712:ACV196764 AMR196712:AMR196764 AWN196712:AWN196764 BGJ196712:BGJ196764 BQF196712:BQF196764 CAB196712:CAB196764 CJX196712:CJX196764 CTT196712:CTT196764 DDP196712:DDP196764 DNL196712:DNL196764 DXH196712:DXH196764 EHD196712:EHD196764 EQZ196712:EQZ196764 FAV196712:FAV196764 FKR196712:FKR196764 FUN196712:FUN196764 GEJ196712:GEJ196764 GOF196712:GOF196764 GYB196712:GYB196764 HHX196712:HHX196764 HRT196712:HRT196764 IBP196712:IBP196764 ILL196712:ILL196764 IVH196712:IVH196764 JFD196712:JFD196764 JOZ196712:JOZ196764 JYV196712:JYV196764 KIR196712:KIR196764 KSN196712:KSN196764 LCJ196712:LCJ196764 LMF196712:LMF196764 LWB196712:LWB196764 MFX196712:MFX196764 MPT196712:MPT196764 MZP196712:MZP196764 NJL196712:NJL196764 NTH196712:NTH196764 ODD196712:ODD196764 OMZ196712:OMZ196764 OWV196712:OWV196764 PGR196712:PGR196764 PQN196712:PQN196764 QAJ196712:QAJ196764 QKF196712:QKF196764 QUB196712:QUB196764 RDX196712:RDX196764 RNT196712:RNT196764 RXP196712:RXP196764 SHL196712:SHL196764 SRH196712:SRH196764 TBD196712:TBD196764 TKZ196712:TKZ196764 TUV196712:TUV196764 UER196712:UER196764 UON196712:UON196764 UYJ196712:UYJ196764 VIF196712:VIF196764 VSB196712:VSB196764 WBX196712:WBX196764 WLT196712:WLT196764 WVP196712:WVP196764 H262248:H262300 JD262248:JD262300 SZ262248:SZ262300 ACV262248:ACV262300 AMR262248:AMR262300 AWN262248:AWN262300 BGJ262248:BGJ262300 BQF262248:BQF262300 CAB262248:CAB262300 CJX262248:CJX262300 CTT262248:CTT262300 DDP262248:DDP262300 DNL262248:DNL262300 DXH262248:DXH262300 EHD262248:EHD262300 EQZ262248:EQZ262300 FAV262248:FAV262300 FKR262248:FKR262300 FUN262248:FUN262300 GEJ262248:GEJ262300 GOF262248:GOF262300 GYB262248:GYB262300 HHX262248:HHX262300 HRT262248:HRT262300 IBP262248:IBP262300 ILL262248:ILL262300 IVH262248:IVH262300 JFD262248:JFD262300 JOZ262248:JOZ262300 JYV262248:JYV262300 KIR262248:KIR262300 KSN262248:KSN262300 LCJ262248:LCJ262300 LMF262248:LMF262300 LWB262248:LWB262300 MFX262248:MFX262300 MPT262248:MPT262300 MZP262248:MZP262300 NJL262248:NJL262300 NTH262248:NTH262300 ODD262248:ODD262300 OMZ262248:OMZ262300 OWV262248:OWV262300 PGR262248:PGR262300 PQN262248:PQN262300 QAJ262248:QAJ262300 QKF262248:QKF262300 QUB262248:QUB262300 RDX262248:RDX262300 RNT262248:RNT262300 RXP262248:RXP262300 SHL262248:SHL262300 SRH262248:SRH262300 TBD262248:TBD262300 TKZ262248:TKZ262300 TUV262248:TUV262300 UER262248:UER262300 UON262248:UON262300 UYJ262248:UYJ262300 VIF262248:VIF262300 VSB262248:VSB262300 WBX262248:WBX262300 WLT262248:WLT262300 WVP262248:WVP262300 H327784:H327836 JD327784:JD327836 SZ327784:SZ327836 ACV327784:ACV327836 AMR327784:AMR327836 AWN327784:AWN327836 BGJ327784:BGJ327836 BQF327784:BQF327836 CAB327784:CAB327836 CJX327784:CJX327836 CTT327784:CTT327836 DDP327784:DDP327836 DNL327784:DNL327836 DXH327784:DXH327836 EHD327784:EHD327836 EQZ327784:EQZ327836 FAV327784:FAV327836 FKR327784:FKR327836 FUN327784:FUN327836 GEJ327784:GEJ327836 GOF327784:GOF327836 GYB327784:GYB327836 HHX327784:HHX327836 HRT327784:HRT327836 IBP327784:IBP327836 ILL327784:ILL327836 IVH327784:IVH327836 JFD327784:JFD327836 JOZ327784:JOZ327836 JYV327784:JYV327836 KIR327784:KIR327836 KSN327784:KSN327836 LCJ327784:LCJ327836 LMF327784:LMF327836 LWB327784:LWB327836 MFX327784:MFX327836 MPT327784:MPT327836 MZP327784:MZP327836 NJL327784:NJL327836 NTH327784:NTH327836 ODD327784:ODD327836 OMZ327784:OMZ327836 OWV327784:OWV327836 PGR327784:PGR327836 PQN327784:PQN327836 QAJ327784:QAJ327836 QKF327784:QKF327836 QUB327784:QUB327836 RDX327784:RDX327836 RNT327784:RNT327836 RXP327784:RXP327836 SHL327784:SHL327836 SRH327784:SRH327836 TBD327784:TBD327836 TKZ327784:TKZ327836 TUV327784:TUV327836 UER327784:UER327836 UON327784:UON327836 UYJ327784:UYJ327836 VIF327784:VIF327836 VSB327784:VSB327836 WBX327784:WBX327836 WLT327784:WLT327836 WVP327784:WVP327836 H393320:H393372 JD393320:JD393372 SZ393320:SZ393372 ACV393320:ACV393372 AMR393320:AMR393372 AWN393320:AWN393372 BGJ393320:BGJ393372 BQF393320:BQF393372 CAB393320:CAB393372 CJX393320:CJX393372 CTT393320:CTT393372 DDP393320:DDP393372 DNL393320:DNL393372 DXH393320:DXH393372 EHD393320:EHD393372 EQZ393320:EQZ393372 FAV393320:FAV393372 FKR393320:FKR393372 FUN393320:FUN393372 GEJ393320:GEJ393372 GOF393320:GOF393372 GYB393320:GYB393372 HHX393320:HHX393372 HRT393320:HRT393372 IBP393320:IBP393372 ILL393320:ILL393372 IVH393320:IVH393372 JFD393320:JFD393372 JOZ393320:JOZ393372 JYV393320:JYV393372 KIR393320:KIR393372 KSN393320:KSN393372 LCJ393320:LCJ393372 LMF393320:LMF393372 LWB393320:LWB393372 MFX393320:MFX393372 MPT393320:MPT393372 MZP393320:MZP393372 NJL393320:NJL393372 NTH393320:NTH393372 ODD393320:ODD393372 OMZ393320:OMZ393372 OWV393320:OWV393372 PGR393320:PGR393372 PQN393320:PQN393372 QAJ393320:QAJ393372 QKF393320:QKF393372 QUB393320:QUB393372 RDX393320:RDX393372 RNT393320:RNT393372 RXP393320:RXP393372 SHL393320:SHL393372 SRH393320:SRH393372 TBD393320:TBD393372 TKZ393320:TKZ393372 TUV393320:TUV393372 UER393320:UER393372 UON393320:UON393372 UYJ393320:UYJ393372 VIF393320:VIF393372 VSB393320:VSB393372 WBX393320:WBX393372 WLT393320:WLT393372 WVP393320:WVP393372 H458856:H458908 JD458856:JD458908 SZ458856:SZ458908 ACV458856:ACV458908 AMR458856:AMR458908 AWN458856:AWN458908 BGJ458856:BGJ458908 BQF458856:BQF458908 CAB458856:CAB458908 CJX458856:CJX458908 CTT458856:CTT458908 DDP458856:DDP458908 DNL458856:DNL458908 DXH458856:DXH458908 EHD458856:EHD458908 EQZ458856:EQZ458908 FAV458856:FAV458908 FKR458856:FKR458908 FUN458856:FUN458908 GEJ458856:GEJ458908 GOF458856:GOF458908 GYB458856:GYB458908 HHX458856:HHX458908 HRT458856:HRT458908 IBP458856:IBP458908 ILL458856:ILL458908 IVH458856:IVH458908 JFD458856:JFD458908 JOZ458856:JOZ458908 JYV458856:JYV458908 KIR458856:KIR458908 KSN458856:KSN458908 LCJ458856:LCJ458908 LMF458856:LMF458908 LWB458856:LWB458908 MFX458856:MFX458908 MPT458856:MPT458908 MZP458856:MZP458908 NJL458856:NJL458908 NTH458856:NTH458908 ODD458856:ODD458908 OMZ458856:OMZ458908 OWV458856:OWV458908 PGR458856:PGR458908 PQN458856:PQN458908 QAJ458856:QAJ458908 QKF458856:QKF458908 QUB458856:QUB458908 RDX458856:RDX458908 RNT458856:RNT458908 RXP458856:RXP458908 SHL458856:SHL458908 SRH458856:SRH458908 TBD458856:TBD458908 TKZ458856:TKZ458908 TUV458856:TUV458908 UER458856:UER458908 UON458856:UON458908 UYJ458856:UYJ458908 VIF458856:VIF458908 VSB458856:VSB458908 WBX458856:WBX458908 WLT458856:WLT458908 WVP458856:WVP458908 H524392:H524444 JD524392:JD524444 SZ524392:SZ524444 ACV524392:ACV524444 AMR524392:AMR524444 AWN524392:AWN524444 BGJ524392:BGJ524444 BQF524392:BQF524444 CAB524392:CAB524444 CJX524392:CJX524444 CTT524392:CTT524444 DDP524392:DDP524444 DNL524392:DNL524444 DXH524392:DXH524444 EHD524392:EHD524444 EQZ524392:EQZ524444 FAV524392:FAV524444 FKR524392:FKR524444 FUN524392:FUN524444 GEJ524392:GEJ524444 GOF524392:GOF524444 GYB524392:GYB524444 HHX524392:HHX524444 HRT524392:HRT524444 IBP524392:IBP524444 ILL524392:ILL524444 IVH524392:IVH524444 JFD524392:JFD524444 JOZ524392:JOZ524444 JYV524392:JYV524444 KIR524392:KIR524444 KSN524392:KSN524444 LCJ524392:LCJ524444 LMF524392:LMF524444 LWB524392:LWB524444 MFX524392:MFX524444 MPT524392:MPT524444 MZP524392:MZP524444 NJL524392:NJL524444 NTH524392:NTH524444 ODD524392:ODD524444 OMZ524392:OMZ524444 OWV524392:OWV524444 PGR524392:PGR524444 PQN524392:PQN524444 QAJ524392:QAJ524444 QKF524392:QKF524444 QUB524392:QUB524444 RDX524392:RDX524444 RNT524392:RNT524444 RXP524392:RXP524444 SHL524392:SHL524444 SRH524392:SRH524444 TBD524392:TBD524444 TKZ524392:TKZ524444 TUV524392:TUV524444 UER524392:UER524444 UON524392:UON524444 UYJ524392:UYJ524444 VIF524392:VIF524444 VSB524392:VSB524444 WBX524392:WBX524444 WLT524392:WLT524444 WVP524392:WVP524444 H589928:H589980 JD589928:JD589980 SZ589928:SZ589980 ACV589928:ACV589980 AMR589928:AMR589980 AWN589928:AWN589980 BGJ589928:BGJ589980 BQF589928:BQF589980 CAB589928:CAB589980 CJX589928:CJX589980 CTT589928:CTT589980 DDP589928:DDP589980 DNL589928:DNL589980 DXH589928:DXH589980 EHD589928:EHD589980 EQZ589928:EQZ589980 FAV589928:FAV589980 FKR589928:FKR589980 FUN589928:FUN589980 GEJ589928:GEJ589980 GOF589928:GOF589980 GYB589928:GYB589980 HHX589928:HHX589980 HRT589928:HRT589980 IBP589928:IBP589980 ILL589928:ILL589980 IVH589928:IVH589980 JFD589928:JFD589980 JOZ589928:JOZ589980 JYV589928:JYV589980 KIR589928:KIR589980 KSN589928:KSN589980 LCJ589928:LCJ589980 LMF589928:LMF589980 LWB589928:LWB589980 MFX589928:MFX589980 MPT589928:MPT589980 MZP589928:MZP589980 NJL589928:NJL589980 NTH589928:NTH589980 ODD589928:ODD589980 OMZ589928:OMZ589980 OWV589928:OWV589980 PGR589928:PGR589980 PQN589928:PQN589980 QAJ589928:QAJ589980 QKF589928:QKF589980 QUB589928:QUB589980 RDX589928:RDX589980 RNT589928:RNT589980 RXP589928:RXP589980 SHL589928:SHL589980 SRH589928:SRH589980 TBD589928:TBD589980 TKZ589928:TKZ589980 TUV589928:TUV589980 UER589928:UER589980 UON589928:UON589980 UYJ589928:UYJ589980 VIF589928:VIF589980 VSB589928:VSB589980 WBX589928:WBX589980 WLT589928:WLT589980 WVP589928:WVP589980 H655464:H655516 JD655464:JD655516 SZ655464:SZ655516 ACV655464:ACV655516 AMR655464:AMR655516 AWN655464:AWN655516 BGJ655464:BGJ655516 BQF655464:BQF655516 CAB655464:CAB655516 CJX655464:CJX655516 CTT655464:CTT655516 DDP655464:DDP655516 DNL655464:DNL655516 DXH655464:DXH655516 EHD655464:EHD655516 EQZ655464:EQZ655516 FAV655464:FAV655516 FKR655464:FKR655516 FUN655464:FUN655516 GEJ655464:GEJ655516 GOF655464:GOF655516 GYB655464:GYB655516 HHX655464:HHX655516 HRT655464:HRT655516 IBP655464:IBP655516 ILL655464:ILL655516 IVH655464:IVH655516 JFD655464:JFD655516 JOZ655464:JOZ655516 JYV655464:JYV655516 KIR655464:KIR655516 KSN655464:KSN655516 LCJ655464:LCJ655516 LMF655464:LMF655516 LWB655464:LWB655516 MFX655464:MFX655516 MPT655464:MPT655516 MZP655464:MZP655516 NJL655464:NJL655516 NTH655464:NTH655516 ODD655464:ODD655516 OMZ655464:OMZ655516 OWV655464:OWV655516 PGR655464:PGR655516 PQN655464:PQN655516 QAJ655464:QAJ655516 QKF655464:QKF655516 QUB655464:QUB655516 RDX655464:RDX655516 RNT655464:RNT655516 RXP655464:RXP655516 SHL655464:SHL655516 SRH655464:SRH655516 TBD655464:TBD655516 TKZ655464:TKZ655516 TUV655464:TUV655516 UER655464:UER655516 UON655464:UON655516 UYJ655464:UYJ655516 VIF655464:VIF655516 VSB655464:VSB655516 WBX655464:WBX655516 WLT655464:WLT655516 WVP655464:WVP655516 H721000:H721052 JD721000:JD721052 SZ721000:SZ721052 ACV721000:ACV721052 AMR721000:AMR721052 AWN721000:AWN721052 BGJ721000:BGJ721052 BQF721000:BQF721052 CAB721000:CAB721052 CJX721000:CJX721052 CTT721000:CTT721052 DDP721000:DDP721052 DNL721000:DNL721052 DXH721000:DXH721052 EHD721000:EHD721052 EQZ721000:EQZ721052 FAV721000:FAV721052 FKR721000:FKR721052 FUN721000:FUN721052 GEJ721000:GEJ721052 GOF721000:GOF721052 GYB721000:GYB721052 HHX721000:HHX721052 HRT721000:HRT721052 IBP721000:IBP721052 ILL721000:ILL721052 IVH721000:IVH721052 JFD721000:JFD721052 JOZ721000:JOZ721052 JYV721000:JYV721052 KIR721000:KIR721052 KSN721000:KSN721052 LCJ721000:LCJ721052 LMF721000:LMF721052 LWB721000:LWB721052 MFX721000:MFX721052 MPT721000:MPT721052 MZP721000:MZP721052 NJL721000:NJL721052 NTH721000:NTH721052 ODD721000:ODD721052 OMZ721000:OMZ721052 OWV721000:OWV721052 PGR721000:PGR721052 PQN721000:PQN721052 QAJ721000:QAJ721052 QKF721000:QKF721052 QUB721000:QUB721052 RDX721000:RDX721052 RNT721000:RNT721052 RXP721000:RXP721052 SHL721000:SHL721052 SRH721000:SRH721052 TBD721000:TBD721052 TKZ721000:TKZ721052 TUV721000:TUV721052 UER721000:UER721052 UON721000:UON721052 UYJ721000:UYJ721052 VIF721000:VIF721052 VSB721000:VSB721052 WBX721000:WBX721052 WLT721000:WLT721052 WVP721000:WVP721052 H786536:H786588 JD786536:JD786588 SZ786536:SZ786588 ACV786536:ACV786588 AMR786536:AMR786588 AWN786536:AWN786588 BGJ786536:BGJ786588 BQF786536:BQF786588 CAB786536:CAB786588 CJX786536:CJX786588 CTT786536:CTT786588 DDP786536:DDP786588 DNL786536:DNL786588 DXH786536:DXH786588 EHD786536:EHD786588 EQZ786536:EQZ786588 FAV786536:FAV786588 FKR786536:FKR786588 FUN786536:FUN786588 GEJ786536:GEJ786588 GOF786536:GOF786588 GYB786536:GYB786588 HHX786536:HHX786588 HRT786536:HRT786588 IBP786536:IBP786588 ILL786536:ILL786588 IVH786536:IVH786588 JFD786536:JFD786588 JOZ786536:JOZ786588 JYV786536:JYV786588 KIR786536:KIR786588 KSN786536:KSN786588 LCJ786536:LCJ786588 LMF786536:LMF786588 LWB786536:LWB786588 MFX786536:MFX786588 MPT786536:MPT786588 MZP786536:MZP786588 NJL786536:NJL786588 NTH786536:NTH786588 ODD786536:ODD786588 OMZ786536:OMZ786588 OWV786536:OWV786588 PGR786536:PGR786588 PQN786536:PQN786588 QAJ786536:QAJ786588 QKF786536:QKF786588 QUB786536:QUB786588 RDX786536:RDX786588 RNT786536:RNT786588 RXP786536:RXP786588 SHL786536:SHL786588 SRH786536:SRH786588 TBD786536:TBD786588 TKZ786536:TKZ786588 TUV786536:TUV786588 UER786536:UER786588 UON786536:UON786588 UYJ786536:UYJ786588 VIF786536:VIF786588 VSB786536:VSB786588 WBX786536:WBX786588 WLT786536:WLT786588 WVP786536:WVP786588 H852072:H852124 JD852072:JD852124 SZ852072:SZ852124 ACV852072:ACV852124 AMR852072:AMR852124 AWN852072:AWN852124 BGJ852072:BGJ852124 BQF852072:BQF852124 CAB852072:CAB852124 CJX852072:CJX852124 CTT852072:CTT852124 DDP852072:DDP852124 DNL852072:DNL852124 DXH852072:DXH852124 EHD852072:EHD852124 EQZ852072:EQZ852124 FAV852072:FAV852124 FKR852072:FKR852124 FUN852072:FUN852124 GEJ852072:GEJ852124 GOF852072:GOF852124 GYB852072:GYB852124 HHX852072:HHX852124 HRT852072:HRT852124 IBP852072:IBP852124 ILL852072:ILL852124 IVH852072:IVH852124 JFD852072:JFD852124 JOZ852072:JOZ852124 JYV852072:JYV852124 KIR852072:KIR852124 KSN852072:KSN852124 LCJ852072:LCJ852124 LMF852072:LMF852124 LWB852072:LWB852124 MFX852072:MFX852124 MPT852072:MPT852124 MZP852072:MZP852124 NJL852072:NJL852124 NTH852072:NTH852124 ODD852072:ODD852124 OMZ852072:OMZ852124 OWV852072:OWV852124 PGR852072:PGR852124 PQN852072:PQN852124 QAJ852072:QAJ852124 QKF852072:QKF852124 QUB852072:QUB852124 RDX852072:RDX852124 RNT852072:RNT852124 RXP852072:RXP852124 SHL852072:SHL852124 SRH852072:SRH852124 TBD852072:TBD852124 TKZ852072:TKZ852124 TUV852072:TUV852124 UER852072:UER852124 UON852072:UON852124 UYJ852072:UYJ852124 VIF852072:VIF852124 VSB852072:VSB852124 WBX852072:WBX852124 WLT852072:WLT852124 WVP852072:WVP852124 H917608:H917660 JD917608:JD917660 SZ917608:SZ917660 ACV917608:ACV917660 AMR917608:AMR917660 AWN917608:AWN917660 BGJ917608:BGJ917660 BQF917608:BQF917660 CAB917608:CAB917660 CJX917608:CJX917660 CTT917608:CTT917660 DDP917608:DDP917660 DNL917608:DNL917660 DXH917608:DXH917660 EHD917608:EHD917660 EQZ917608:EQZ917660 FAV917608:FAV917660 FKR917608:FKR917660 FUN917608:FUN917660 GEJ917608:GEJ917660 GOF917608:GOF917660 GYB917608:GYB917660 HHX917608:HHX917660 HRT917608:HRT917660 IBP917608:IBP917660 ILL917608:ILL917660 IVH917608:IVH917660 JFD917608:JFD917660 JOZ917608:JOZ917660 JYV917608:JYV917660 KIR917608:KIR917660 KSN917608:KSN917660 LCJ917608:LCJ917660 LMF917608:LMF917660 LWB917608:LWB917660 MFX917608:MFX917660 MPT917608:MPT917660 MZP917608:MZP917660 NJL917608:NJL917660 NTH917608:NTH917660 ODD917608:ODD917660 OMZ917608:OMZ917660 OWV917608:OWV917660 PGR917608:PGR917660 PQN917608:PQN917660 QAJ917608:QAJ917660 QKF917608:QKF917660 QUB917608:QUB917660 RDX917608:RDX917660 RNT917608:RNT917660 RXP917608:RXP917660 SHL917608:SHL917660 SRH917608:SRH917660 TBD917608:TBD917660 TKZ917608:TKZ917660 TUV917608:TUV917660 UER917608:UER917660 UON917608:UON917660 UYJ917608:UYJ917660 VIF917608:VIF917660 VSB917608:VSB917660 WBX917608:WBX917660 WLT917608:WLT917660 WVP917608:WVP917660 H983144:H983196 JD983144:JD983196 SZ983144:SZ983196 ACV983144:ACV983196 AMR983144:AMR983196 AWN983144:AWN983196 BGJ983144:BGJ983196 BQF983144:BQF983196 CAB983144:CAB983196 CJX983144:CJX983196 CTT983144:CTT983196 DDP983144:DDP983196 DNL983144:DNL983196 DXH983144:DXH983196 EHD983144:EHD983196 EQZ983144:EQZ983196 FAV983144:FAV983196 FKR983144:FKR983196 FUN983144:FUN983196 GEJ983144:GEJ983196 GOF983144:GOF983196 GYB983144:GYB983196 HHX983144:HHX983196 HRT983144:HRT983196 IBP983144:IBP983196 ILL983144:ILL983196 IVH983144:IVH983196 JFD983144:JFD983196 JOZ983144:JOZ983196 JYV983144:JYV983196 KIR983144:KIR983196 KSN983144:KSN983196 LCJ983144:LCJ983196 LMF983144:LMF983196 LWB983144:LWB983196 MFX983144:MFX983196 MPT983144:MPT983196 MZP983144:MZP983196 NJL983144:NJL983196 NTH983144:NTH983196 ODD983144:ODD983196 OMZ983144:OMZ983196 OWV983144:OWV983196 PGR983144:PGR983196 PQN983144:PQN983196 QAJ983144:QAJ983196 QKF983144:QKF983196 QUB983144:QUB983196 RDX983144:RDX983196 RNT983144:RNT983196 RXP983144:RXP983196 SHL983144:SHL983196 SRH983144:SRH983196 TBD983144:TBD983196 TKZ983144:TKZ983196 TUV983144:TUV983196 UER983144:UER983196 UON983144:UON983196 UYJ983144:UYJ983196 VIF983144:VIF983196 VSB983144:VSB983196 WBX983144:WBX983196 WLT983144:WLT983196 WVP983144:WVP983196 H65694:H65752 JD65694:JD65752 SZ65694:SZ65752 ACV65694:ACV65752 AMR65694:AMR65752 AWN65694:AWN65752 BGJ65694:BGJ65752 BQF65694:BQF65752 CAB65694:CAB65752 CJX65694:CJX65752 CTT65694:CTT65752 DDP65694:DDP65752 DNL65694:DNL65752 DXH65694:DXH65752 EHD65694:EHD65752 EQZ65694:EQZ65752 FAV65694:FAV65752 FKR65694:FKR65752 FUN65694:FUN65752 GEJ65694:GEJ65752 GOF65694:GOF65752 GYB65694:GYB65752 HHX65694:HHX65752 HRT65694:HRT65752 IBP65694:IBP65752 ILL65694:ILL65752 IVH65694:IVH65752 JFD65694:JFD65752 JOZ65694:JOZ65752 JYV65694:JYV65752 KIR65694:KIR65752 KSN65694:KSN65752 LCJ65694:LCJ65752 LMF65694:LMF65752 LWB65694:LWB65752 MFX65694:MFX65752 MPT65694:MPT65752 MZP65694:MZP65752 NJL65694:NJL65752 NTH65694:NTH65752 ODD65694:ODD65752 OMZ65694:OMZ65752 OWV65694:OWV65752 PGR65694:PGR65752 PQN65694:PQN65752 QAJ65694:QAJ65752 QKF65694:QKF65752 QUB65694:QUB65752 RDX65694:RDX65752 RNT65694:RNT65752 RXP65694:RXP65752 SHL65694:SHL65752 SRH65694:SRH65752 TBD65694:TBD65752 TKZ65694:TKZ65752 TUV65694:TUV65752 UER65694:UER65752 UON65694:UON65752 UYJ65694:UYJ65752 VIF65694:VIF65752 VSB65694:VSB65752 WBX65694:WBX65752 WLT65694:WLT65752 WVP65694:WVP65752 H131230:H131288 JD131230:JD131288 SZ131230:SZ131288 ACV131230:ACV131288 AMR131230:AMR131288 AWN131230:AWN131288 BGJ131230:BGJ131288 BQF131230:BQF131288 CAB131230:CAB131288 CJX131230:CJX131288 CTT131230:CTT131288 DDP131230:DDP131288 DNL131230:DNL131288 DXH131230:DXH131288 EHD131230:EHD131288 EQZ131230:EQZ131288 FAV131230:FAV131288 FKR131230:FKR131288 FUN131230:FUN131288 GEJ131230:GEJ131288 GOF131230:GOF131288 GYB131230:GYB131288 HHX131230:HHX131288 HRT131230:HRT131288 IBP131230:IBP131288 ILL131230:ILL131288 IVH131230:IVH131288 JFD131230:JFD131288 JOZ131230:JOZ131288 JYV131230:JYV131288 KIR131230:KIR131288 KSN131230:KSN131288 LCJ131230:LCJ131288 LMF131230:LMF131288 LWB131230:LWB131288 MFX131230:MFX131288 MPT131230:MPT131288 MZP131230:MZP131288 NJL131230:NJL131288 NTH131230:NTH131288 ODD131230:ODD131288 OMZ131230:OMZ131288 OWV131230:OWV131288 PGR131230:PGR131288 PQN131230:PQN131288 QAJ131230:QAJ131288 QKF131230:QKF131288 QUB131230:QUB131288 RDX131230:RDX131288 RNT131230:RNT131288 RXP131230:RXP131288 SHL131230:SHL131288 SRH131230:SRH131288 TBD131230:TBD131288 TKZ131230:TKZ131288 TUV131230:TUV131288 UER131230:UER131288 UON131230:UON131288 UYJ131230:UYJ131288 VIF131230:VIF131288 VSB131230:VSB131288 WBX131230:WBX131288 WLT131230:WLT131288 WVP131230:WVP131288 H196766:H196824 JD196766:JD196824 SZ196766:SZ196824 ACV196766:ACV196824 AMR196766:AMR196824 AWN196766:AWN196824 BGJ196766:BGJ196824 BQF196766:BQF196824 CAB196766:CAB196824 CJX196766:CJX196824 CTT196766:CTT196824 DDP196766:DDP196824 DNL196766:DNL196824 DXH196766:DXH196824 EHD196766:EHD196824 EQZ196766:EQZ196824 FAV196766:FAV196824 FKR196766:FKR196824 FUN196766:FUN196824 GEJ196766:GEJ196824 GOF196766:GOF196824 GYB196766:GYB196824 HHX196766:HHX196824 HRT196766:HRT196824 IBP196766:IBP196824 ILL196766:ILL196824 IVH196766:IVH196824 JFD196766:JFD196824 JOZ196766:JOZ196824 JYV196766:JYV196824 KIR196766:KIR196824 KSN196766:KSN196824 LCJ196766:LCJ196824 LMF196766:LMF196824 LWB196766:LWB196824 MFX196766:MFX196824 MPT196766:MPT196824 MZP196766:MZP196824 NJL196766:NJL196824 NTH196766:NTH196824 ODD196766:ODD196824 OMZ196766:OMZ196824 OWV196766:OWV196824 PGR196766:PGR196824 PQN196766:PQN196824 QAJ196766:QAJ196824 QKF196766:QKF196824 QUB196766:QUB196824 RDX196766:RDX196824 RNT196766:RNT196824 RXP196766:RXP196824 SHL196766:SHL196824 SRH196766:SRH196824 TBD196766:TBD196824 TKZ196766:TKZ196824 TUV196766:TUV196824 UER196766:UER196824 UON196766:UON196824 UYJ196766:UYJ196824 VIF196766:VIF196824 VSB196766:VSB196824 WBX196766:WBX196824 WLT196766:WLT196824 WVP196766:WVP196824 H262302:H262360 JD262302:JD262360 SZ262302:SZ262360 ACV262302:ACV262360 AMR262302:AMR262360 AWN262302:AWN262360 BGJ262302:BGJ262360 BQF262302:BQF262360 CAB262302:CAB262360 CJX262302:CJX262360 CTT262302:CTT262360 DDP262302:DDP262360 DNL262302:DNL262360 DXH262302:DXH262360 EHD262302:EHD262360 EQZ262302:EQZ262360 FAV262302:FAV262360 FKR262302:FKR262360 FUN262302:FUN262360 GEJ262302:GEJ262360 GOF262302:GOF262360 GYB262302:GYB262360 HHX262302:HHX262360 HRT262302:HRT262360 IBP262302:IBP262360 ILL262302:ILL262360 IVH262302:IVH262360 JFD262302:JFD262360 JOZ262302:JOZ262360 JYV262302:JYV262360 KIR262302:KIR262360 KSN262302:KSN262360 LCJ262302:LCJ262360 LMF262302:LMF262360 LWB262302:LWB262360 MFX262302:MFX262360 MPT262302:MPT262360 MZP262302:MZP262360 NJL262302:NJL262360 NTH262302:NTH262360 ODD262302:ODD262360 OMZ262302:OMZ262360 OWV262302:OWV262360 PGR262302:PGR262360 PQN262302:PQN262360 QAJ262302:QAJ262360 QKF262302:QKF262360 QUB262302:QUB262360 RDX262302:RDX262360 RNT262302:RNT262360 RXP262302:RXP262360 SHL262302:SHL262360 SRH262302:SRH262360 TBD262302:TBD262360 TKZ262302:TKZ262360 TUV262302:TUV262360 UER262302:UER262360 UON262302:UON262360 UYJ262302:UYJ262360 VIF262302:VIF262360 VSB262302:VSB262360 WBX262302:WBX262360 WLT262302:WLT262360 WVP262302:WVP262360 H327838:H327896 JD327838:JD327896 SZ327838:SZ327896 ACV327838:ACV327896 AMR327838:AMR327896 AWN327838:AWN327896 BGJ327838:BGJ327896 BQF327838:BQF327896 CAB327838:CAB327896 CJX327838:CJX327896 CTT327838:CTT327896 DDP327838:DDP327896 DNL327838:DNL327896 DXH327838:DXH327896 EHD327838:EHD327896 EQZ327838:EQZ327896 FAV327838:FAV327896 FKR327838:FKR327896 FUN327838:FUN327896 GEJ327838:GEJ327896 GOF327838:GOF327896 GYB327838:GYB327896 HHX327838:HHX327896 HRT327838:HRT327896 IBP327838:IBP327896 ILL327838:ILL327896 IVH327838:IVH327896 JFD327838:JFD327896 JOZ327838:JOZ327896 JYV327838:JYV327896 KIR327838:KIR327896 KSN327838:KSN327896 LCJ327838:LCJ327896 LMF327838:LMF327896 LWB327838:LWB327896 MFX327838:MFX327896 MPT327838:MPT327896 MZP327838:MZP327896 NJL327838:NJL327896 NTH327838:NTH327896 ODD327838:ODD327896 OMZ327838:OMZ327896 OWV327838:OWV327896 PGR327838:PGR327896 PQN327838:PQN327896 QAJ327838:QAJ327896 QKF327838:QKF327896 QUB327838:QUB327896 RDX327838:RDX327896 RNT327838:RNT327896 RXP327838:RXP327896 SHL327838:SHL327896 SRH327838:SRH327896 TBD327838:TBD327896 TKZ327838:TKZ327896 TUV327838:TUV327896 UER327838:UER327896 UON327838:UON327896 UYJ327838:UYJ327896 VIF327838:VIF327896 VSB327838:VSB327896 WBX327838:WBX327896 WLT327838:WLT327896 WVP327838:WVP327896 H393374:H393432 JD393374:JD393432 SZ393374:SZ393432 ACV393374:ACV393432 AMR393374:AMR393432 AWN393374:AWN393432 BGJ393374:BGJ393432 BQF393374:BQF393432 CAB393374:CAB393432 CJX393374:CJX393432 CTT393374:CTT393432 DDP393374:DDP393432 DNL393374:DNL393432 DXH393374:DXH393432 EHD393374:EHD393432 EQZ393374:EQZ393432 FAV393374:FAV393432 FKR393374:FKR393432 FUN393374:FUN393432 GEJ393374:GEJ393432 GOF393374:GOF393432 GYB393374:GYB393432 HHX393374:HHX393432 HRT393374:HRT393432 IBP393374:IBP393432 ILL393374:ILL393432 IVH393374:IVH393432 JFD393374:JFD393432 JOZ393374:JOZ393432 JYV393374:JYV393432 KIR393374:KIR393432 KSN393374:KSN393432 LCJ393374:LCJ393432 LMF393374:LMF393432 LWB393374:LWB393432 MFX393374:MFX393432 MPT393374:MPT393432 MZP393374:MZP393432 NJL393374:NJL393432 NTH393374:NTH393432 ODD393374:ODD393432 OMZ393374:OMZ393432 OWV393374:OWV393432 PGR393374:PGR393432 PQN393374:PQN393432 QAJ393374:QAJ393432 QKF393374:QKF393432 QUB393374:QUB393432 RDX393374:RDX393432 RNT393374:RNT393432 RXP393374:RXP393432 SHL393374:SHL393432 SRH393374:SRH393432 TBD393374:TBD393432 TKZ393374:TKZ393432 TUV393374:TUV393432 UER393374:UER393432 UON393374:UON393432 UYJ393374:UYJ393432 VIF393374:VIF393432 VSB393374:VSB393432 WBX393374:WBX393432 WLT393374:WLT393432 WVP393374:WVP393432 H458910:H458968 JD458910:JD458968 SZ458910:SZ458968 ACV458910:ACV458968 AMR458910:AMR458968 AWN458910:AWN458968 BGJ458910:BGJ458968 BQF458910:BQF458968 CAB458910:CAB458968 CJX458910:CJX458968 CTT458910:CTT458968 DDP458910:DDP458968 DNL458910:DNL458968 DXH458910:DXH458968 EHD458910:EHD458968 EQZ458910:EQZ458968 FAV458910:FAV458968 FKR458910:FKR458968 FUN458910:FUN458968 GEJ458910:GEJ458968 GOF458910:GOF458968 GYB458910:GYB458968 HHX458910:HHX458968 HRT458910:HRT458968 IBP458910:IBP458968 ILL458910:ILL458968 IVH458910:IVH458968 JFD458910:JFD458968 JOZ458910:JOZ458968 JYV458910:JYV458968 KIR458910:KIR458968 KSN458910:KSN458968 LCJ458910:LCJ458968 LMF458910:LMF458968 LWB458910:LWB458968 MFX458910:MFX458968 MPT458910:MPT458968 MZP458910:MZP458968 NJL458910:NJL458968 NTH458910:NTH458968 ODD458910:ODD458968 OMZ458910:OMZ458968 OWV458910:OWV458968 PGR458910:PGR458968 PQN458910:PQN458968 QAJ458910:QAJ458968 QKF458910:QKF458968 QUB458910:QUB458968 RDX458910:RDX458968 RNT458910:RNT458968 RXP458910:RXP458968 SHL458910:SHL458968 SRH458910:SRH458968 TBD458910:TBD458968 TKZ458910:TKZ458968 TUV458910:TUV458968 UER458910:UER458968 UON458910:UON458968 UYJ458910:UYJ458968 VIF458910:VIF458968 VSB458910:VSB458968 WBX458910:WBX458968 WLT458910:WLT458968 WVP458910:WVP458968 H524446:H524504 JD524446:JD524504 SZ524446:SZ524504 ACV524446:ACV524504 AMR524446:AMR524504 AWN524446:AWN524504 BGJ524446:BGJ524504 BQF524446:BQF524504 CAB524446:CAB524504 CJX524446:CJX524504 CTT524446:CTT524504 DDP524446:DDP524504 DNL524446:DNL524504 DXH524446:DXH524504 EHD524446:EHD524504 EQZ524446:EQZ524504 FAV524446:FAV524504 FKR524446:FKR524504 FUN524446:FUN524504 GEJ524446:GEJ524504 GOF524446:GOF524504 GYB524446:GYB524504 HHX524446:HHX524504 HRT524446:HRT524504 IBP524446:IBP524504 ILL524446:ILL524504 IVH524446:IVH524504 JFD524446:JFD524504 JOZ524446:JOZ524504 JYV524446:JYV524504 KIR524446:KIR524504 KSN524446:KSN524504 LCJ524446:LCJ524504 LMF524446:LMF524504 LWB524446:LWB524504 MFX524446:MFX524504 MPT524446:MPT524504 MZP524446:MZP524504 NJL524446:NJL524504 NTH524446:NTH524504 ODD524446:ODD524504 OMZ524446:OMZ524504 OWV524446:OWV524504 PGR524446:PGR524504 PQN524446:PQN524504 QAJ524446:QAJ524504 QKF524446:QKF524504 QUB524446:QUB524504 RDX524446:RDX524504 RNT524446:RNT524504 RXP524446:RXP524504 SHL524446:SHL524504 SRH524446:SRH524504 TBD524446:TBD524504 TKZ524446:TKZ524504 TUV524446:TUV524504 UER524446:UER524504 UON524446:UON524504 UYJ524446:UYJ524504 VIF524446:VIF524504 VSB524446:VSB524504 WBX524446:WBX524504 WLT524446:WLT524504 WVP524446:WVP524504 H589982:H590040 JD589982:JD590040 SZ589982:SZ590040 ACV589982:ACV590040 AMR589982:AMR590040 AWN589982:AWN590040 BGJ589982:BGJ590040 BQF589982:BQF590040 CAB589982:CAB590040 CJX589982:CJX590040 CTT589982:CTT590040 DDP589982:DDP590040 DNL589982:DNL590040 DXH589982:DXH590040 EHD589982:EHD590040 EQZ589982:EQZ590040 FAV589982:FAV590040 FKR589982:FKR590040 FUN589982:FUN590040 GEJ589982:GEJ590040 GOF589982:GOF590040 GYB589982:GYB590040 HHX589982:HHX590040 HRT589982:HRT590040 IBP589982:IBP590040 ILL589982:ILL590040 IVH589982:IVH590040 JFD589982:JFD590040 JOZ589982:JOZ590040 JYV589982:JYV590040 KIR589982:KIR590040 KSN589982:KSN590040 LCJ589982:LCJ590040 LMF589982:LMF590040 LWB589982:LWB590040 MFX589982:MFX590040 MPT589982:MPT590040 MZP589982:MZP590040 NJL589982:NJL590040 NTH589982:NTH590040 ODD589982:ODD590040 OMZ589982:OMZ590040 OWV589982:OWV590040 PGR589982:PGR590040 PQN589982:PQN590040 QAJ589982:QAJ590040 QKF589982:QKF590040 QUB589982:QUB590040 RDX589982:RDX590040 RNT589982:RNT590040 RXP589982:RXP590040 SHL589982:SHL590040 SRH589982:SRH590040 TBD589982:TBD590040 TKZ589982:TKZ590040 TUV589982:TUV590040 UER589982:UER590040 UON589982:UON590040 UYJ589982:UYJ590040 VIF589982:VIF590040 VSB589982:VSB590040 WBX589982:WBX590040 WLT589982:WLT590040 WVP589982:WVP590040 H655518:H655576 JD655518:JD655576 SZ655518:SZ655576 ACV655518:ACV655576 AMR655518:AMR655576 AWN655518:AWN655576 BGJ655518:BGJ655576 BQF655518:BQF655576 CAB655518:CAB655576 CJX655518:CJX655576 CTT655518:CTT655576 DDP655518:DDP655576 DNL655518:DNL655576 DXH655518:DXH655576 EHD655518:EHD655576 EQZ655518:EQZ655576 FAV655518:FAV655576 FKR655518:FKR655576 FUN655518:FUN655576 GEJ655518:GEJ655576 GOF655518:GOF655576 GYB655518:GYB655576 HHX655518:HHX655576 HRT655518:HRT655576 IBP655518:IBP655576 ILL655518:ILL655576 IVH655518:IVH655576 JFD655518:JFD655576 JOZ655518:JOZ655576 JYV655518:JYV655576 KIR655518:KIR655576 KSN655518:KSN655576 LCJ655518:LCJ655576 LMF655518:LMF655576 LWB655518:LWB655576 MFX655518:MFX655576 MPT655518:MPT655576 MZP655518:MZP655576 NJL655518:NJL655576 NTH655518:NTH655576 ODD655518:ODD655576 OMZ655518:OMZ655576 OWV655518:OWV655576 PGR655518:PGR655576 PQN655518:PQN655576 QAJ655518:QAJ655576 QKF655518:QKF655576 QUB655518:QUB655576 RDX655518:RDX655576 RNT655518:RNT655576 RXP655518:RXP655576 SHL655518:SHL655576 SRH655518:SRH655576 TBD655518:TBD655576 TKZ655518:TKZ655576 TUV655518:TUV655576 UER655518:UER655576 UON655518:UON655576 UYJ655518:UYJ655576 VIF655518:VIF655576 VSB655518:VSB655576 WBX655518:WBX655576 WLT655518:WLT655576 WVP655518:WVP655576 H721054:H721112 JD721054:JD721112 SZ721054:SZ721112 ACV721054:ACV721112 AMR721054:AMR721112 AWN721054:AWN721112 BGJ721054:BGJ721112 BQF721054:BQF721112 CAB721054:CAB721112 CJX721054:CJX721112 CTT721054:CTT721112 DDP721054:DDP721112 DNL721054:DNL721112 DXH721054:DXH721112 EHD721054:EHD721112 EQZ721054:EQZ721112 FAV721054:FAV721112 FKR721054:FKR721112 FUN721054:FUN721112 GEJ721054:GEJ721112 GOF721054:GOF721112 GYB721054:GYB721112 HHX721054:HHX721112 HRT721054:HRT721112 IBP721054:IBP721112 ILL721054:ILL721112 IVH721054:IVH721112 JFD721054:JFD721112 JOZ721054:JOZ721112 JYV721054:JYV721112 KIR721054:KIR721112 KSN721054:KSN721112 LCJ721054:LCJ721112 LMF721054:LMF721112 LWB721054:LWB721112 MFX721054:MFX721112 MPT721054:MPT721112 MZP721054:MZP721112 NJL721054:NJL721112 NTH721054:NTH721112 ODD721054:ODD721112 OMZ721054:OMZ721112 OWV721054:OWV721112 PGR721054:PGR721112 PQN721054:PQN721112 QAJ721054:QAJ721112 QKF721054:QKF721112 QUB721054:QUB721112 RDX721054:RDX721112 RNT721054:RNT721112 RXP721054:RXP721112 SHL721054:SHL721112 SRH721054:SRH721112 TBD721054:TBD721112 TKZ721054:TKZ721112 TUV721054:TUV721112 UER721054:UER721112 UON721054:UON721112 UYJ721054:UYJ721112 VIF721054:VIF721112 VSB721054:VSB721112 WBX721054:WBX721112 WLT721054:WLT721112 WVP721054:WVP721112 H786590:H786648 JD786590:JD786648 SZ786590:SZ786648 ACV786590:ACV786648 AMR786590:AMR786648 AWN786590:AWN786648 BGJ786590:BGJ786648 BQF786590:BQF786648 CAB786590:CAB786648 CJX786590:CJX786648 CTT786590:CTT786648 DDP786590:DDP786648 DNL786590:DNL786648 DXH786590:DXH786648 EHD786590:EHD786648 EQZ786590:EQZ786648 FAV786590:FAV786648 FKR786590:FKR786648 FUN786590:FUN786648 GEJ786590:GEJ786648 GOF786590:GOF786648 GYB786590:GYB786648 HHX786590:HHX786648 HRT786590:HRT786648 IBP786590:IBP786648 ILL786590:ILL786648 IVH786590:IVH786648 JFD786590:JFD786648 JOZ786590:JOZ786648 JYV786590:JYV786648 KIR786590:KIR786648 KSN786590:KSN786648 LCJ786590:LCJ786648 LMF786590:LMF786648 LWB786590:LWB786648 MFX786590:MFX786648 MPT786590:MPT786648 MZP786590:MZP786648 NJL786590:NJL786648 NTH786590:NTH786648 ODD786590:ODD786648 OMZ786590:OMZ786648 OWV786590:OWV786648 PGR786590:PGR786648 PQN786590:PQN786648 QAJ786590:QAJ786648 QKF786590:QKF786648 QUB786590:QUB786648 RDX786590:RDX786648 RNT786590:RNT786648 RXP786590:RXP786648 SHL786590:SHL786648 SRH786590:SRH786648 TBD786590:TBD786648 TKZ786590:TKZ786648 TUV786590:TUV786648 UER786590:UER786648 UON786590:UON786648 UYJ786590:UYJ786648 VIF786590:VIF786648 VSB786590:VSB786648 WBX786590:WBX786648 WLT786590:WLT786648 WVP786590:WVP786648 H852126:H852184 JD852126:JD852184 SZ852126:SZ852184 ACV852126:ACV852184 AMR852126:AMR852184 AWN852126:AWN852184 BGJ852126:BGJ852184 BQF852126:BQF852184 CAB852126:CAB852184 CJX852126:CJX852184 CTT852126:CTT852184 DDP852126:DDP852184 DNL852126:DNL852184 DXH852126:DXH852184 EHD852126:EHD852184 EQZ852126:EQZ852184 FAV852126:FAV852184 FKR852126:FKR852184 FUN852126:FUN852184 GEJ852126:GEJ852184 GOF852126:GOF852184 GYB852126:GYB852184 HHX852126:HHX852184 HRT852126:HRT852184 IBP852126:IBP852184 ILL852126:ILL852184 IVH852126:IVH852184 JFD852126:JFD852184 JOZ852126:JOZ852184 JYV852126:JYV852184 KIR852126:KIR852184 KSN852126:KSN852184 LCJ852126:LCJ852184 LMF852126:LMF852184 LWB852126:LWB852184 MFX852126:MFX852184 MPT852126:MPT852184 MZP852126:MZP852184 NJL852126:NJL852184 NTH852126:NTH852184 ODD852126:ODD852184 OMZ852126:OMZ852184 OWV852126:OWV852184 PGR852126:PGR852184 PQN852126:PQN852184 QAJ852126:QAJ852184 QKF852126:QKF852184 QUB852126:QUB852184 RDX852126:RDX852184 RNT852126:RNT852184 RXP852126:RXP852184 SHL852126:SHL852184 SRH852126:SRH852184 TBD852126:TBD852184 TKZ852126:TKZ852184 TUV852126:TUV852184 UER852126:UER852184 UON852126:UON852184 UYJ852126:UYJ852184 VIF852126:VIF852184 VSB852126:VSB852184 WBX852126:WBX852184 WLT852126:WLT852184 WVP852126:WVP852184 H917662:H917720 JD917662:JD917720 SZ917662:SZ917720 ACV917662:ACV917720 AMR917662:AMR917720 AWN917662:AWN917720 BGJ917662:BGJ917720 BQF917662:BQF917720 CAB917662:CAB917720 CJX917662:CJX917720 CTT917662:CTT917720 DDP917662:DDP917720 DNL917662:DNL917720 DXH917662:DXH917720 EHD917662:EHD917720 EQZ917662:EQZ917720 FAV917662:FAV917720 FKR917662:FKR917720 FUN917662:FUN917720 GEJ917662:GEJ917720 GOF917662:GOF917720 GYB917662:GYB917720 HHX917662:HHX917720 HRT917662:HRT917720 IBP917662:IBP917720 ILL917662:ILL917720 IVH917662:IVH917720 JFD917662:JFD917720 JOZ917662:JOZ917720 JYV917662:JYV917720 KIR917662:KIR917720 KSN917662:KSN917720 LCJ917662:LCJ917720 LMF917662:LMF917720 LWB917662:LWB917720 MFX917662:MFX917720 MPT917662:MPT917720 MZP917662:MZP917720 NJL917662:NJL917720 NTH917662:NTH917720 ODD917662:ODD917720 OMZ917662:OMZ917720 OWV917662:OWV917720 PGR917662:PGR917720 PQN917662:PQN917720 QAJ917662:QAJ917720 QKF917662:QKF917720 QUB917662:QUB917720 RDX917662:RDX917720 RNT917662:RNT917720 RXP917662:RXP917720 SHL917662:SHL917720 SRH917662:SRH917720 TBD917662:TBD917720 TKZ917662:TKZ917720 TUV917662:TUV917720 UER917662:UER917720 UON917662:UON917720 UYJ917662:UYJ917720 VIF917662:VIF917720 VSB917662:VSB917720 WBX917662:WBX917720 WLT917662:WLT917720 WVP917662:WVP917720 H983198:H983256 JD983198:JD983256 SZ983198:SZ983256 ACV983198:ACV983256 AMR983198:AMR983256 AWN983198:AWN983256 BGJ983198:BGJ983256 BQF983198:BQF983256 CAB983198:CAB983256 CJX983198:CJX983256 CTT983198:CTT983256 DDP983198:DDP983256 DNL983198:DNL983256 DXH983198:DXH983256 EHD983198:EHD983256 EQZ983198:EQZ983256 FAV983198:FAV983256 FKR983198:FKR983256 FUN983198:FUN983256 GEJ983198:GEJ983256 GOF983198:GOF983256 GYB983198:GYB983256 HHX983198:HHX983256 HRT983198:HRT983256 IBP983198:IBP983256 ILL983198:ILL983256 IVH983198:IVH983256 JFD983198:JFD983256 JOZ983198:JOZ983256 JYV983198:JYV983256 KIR983198:KIR983256 KSN983198:KSN983256 LCJ983198:LCJ983256 LMF983198:LMF983256 LWB983198:LWB983256 MFX983198:MFX983256 MPT983198:MPT983256 MZP983198:MZP983256 NJL983198:NJL983256 NTH983198:NTH983256 ODD983198:ODD983256 OMZ983198:OMZ983256 OWV983198:OWV983256 PGR983198:PGR983256 PQN983198:PQN983256 QAJ983198:QAJ983256 QKF983198:QKF983256 QUB983198:QUB983256 RDX983198:RDX983256 RNT983198:RNT983256 RXP983198:RXP983256 SHL983198:SHL983256 SRH983198:SRH983256 TBD983198:TBD983256 TKZ983198:TKZ983256 TUV983198:TUV983256 UER983198:UER983256 UON983198:UON983256 UYJ983198:UYJ983256 VIF983198:VIF983256 VSB983198:VSB983256 WBX983198:WBX983256 WLT983198:WLT983256 WVP983198:WVP983256 WVN983064:WVN983259 F65560:F65755 JB65560:JB65755 SX65560:SX65755 ACT65560:ACT65755 AMP65560:AMP65755 AWL65560:AWL65755 BGH65560:BGH65755 BQD65560:BQD65755 BZZ65560:BZZ65755 CJV65560:CJV65755 CTR65560:CTR65755 DDN65560:DDN65755 DNJ65560:DNJ65755 DXF65560:DXF65755 EHB65560:EHB65755 EQX65560:EQX65755 FAT65560:FAT65755 FKP65560:FKP65755 FUL65560:FUL65755 GEH65560:GEH65755 GOD65560:GOD65755 GXZ65560:GXZ65755 HHV65560:HHV65755 HRR65560:HRR65755 IBN65560:IBN65755 ILJ65560:ILJ65755 IVF65560:IVF65755 JFB65560:JFB65755 JOX65560:JOX65755 JYT65560:JYT65755 KIP65560:KIP65755 KSL65560:KSL65755 LCH65560:LCH65755 LMD65560:LMD65755 LVZ65560:LVZ65755 MFV65560:MFV65755 MPR65560:MPR65755 MZN65560:MZN65755 NJJ65560:NJJ65755 NTF65560:NTF65755 ODB65560:ODB65755 OMX65560:OMX65755 OWT65560:OWT65755 PGP65560:PGP65755 PQL65560:PQL65755 QAH65560:QAH65755 QKD65560:QKD65755 QTZ65560:QTZ65755 RDV65560:RDV65755 RNR65560:RNR65755 RXN65560:RXN65755 SHJ65560:SHJ65755 SRF65560:SRF65755 TBB65560:TBB65755 TKX65560:TKX65755 TUT65560:TUT65755 UEP65560:UEP65755 UOL65560:UOL65755 UYH65560:UYH65755 VID65560:VID65755 VRZ65560:VRZ65755 WBV65560:WBV65755 WLR65560:WLR65755 WVN65560:WVN65755 F131096:F131291 JB131096:JB131291 SX131096:SX131291 ACT131096:ACT131291 AMP131096:AMP131291 AWL131096:AWL131291 BGH131096:BGH131291 BQD131096:BQD131291 BZZ131096:BZZ131291 CJV131096:CJV131291 CTR131096:CTR131291 DDN131096:DDN131291 DNJ131096:DNJ131291 DXF131096:DXF131291 EHB131096:EHB131291 EQX131096:EQX131291 FAT131096:FAT131291 FKP131096:FKP131291 FUL131096:FUL131291 GEH131096:GEH131291 GOD131096:GOD131291 GXZ131096:GXZ131291 HHV131096:HHV131291 HRR131096:HRR131291 IBN131096:IBN131291 ILJ131096:ILJ131291 IVF131096:IVF131291 JFB131096:JFB131291 JOX131096:JOX131291 JYT131096:JYT131291 KIP131096:KIP131291 KSL131096:KSL131291 LCH131096:LCH131291 LMD131096:LMD131291 LVZ131096:LVZ131291 MFV131096:MFV131291 MPR131096:MPR131291 MZN131096:MZN131291 NJJ131096:NJJ131291 NTF131096:NTF131291 ODB131096:ODB131291 OMX131096:OMX131291 OWT131096:OWT131291 PGP131096:PGP131291 PQL131096:PQL131291 QAH131096:QAH131291 QKD131096:QKD131291 QTZ131096:QTZ131291 RDV131096:RDV131291 RNR131096:RNR131291 RXN131096:RXN131291 SHJ131096:SHJ131291 SRF131096:SRF131291 TBB131096:TBB131291 TKX131096:TKX131291 TUT131096:TUT131291 UEP131096:UEP131291 UOL131096:UOL131291 UYH131096:UYH131291 VID131096:VID131291 VRZ131096:VRZ131291 WBV131096:WBV131291 WLR131096:WLR131291 WVN131096:WVN131291 F196632:F196827 JB196632:JB196827 SX196632:SX196827 ACT196632:ACT196827 AMP196632:AMP196827 AWL196632:AWL196827 BGH196632:BGH196827 BQD196632:BQD196827 BZZ196632:BZZ196827 CJV196632:CJV196827 CTR196632:CTR196827 DDN196632:DDN196827 DNJ196632:DNJ196827 DXF196632:DXF196827 EHB196632:EHB196827 EQX196632:EQX196827 FAT196632:FAT196827 FKP196632:FKP196827 FUL196632:FUL196827 GEH196632:GEH196827 GOD196632:GOD196827 GXZ196632:GXZ196827 HHV196632:HHV196827 HRR196632:HRR196827 IBN196632:IBN196827 ILJ196632:ILJ196827 IVF196632:IVF196827 JFB196632:JFB196827 JOX196632:JOX196827 JYT196632:JYT196827 KIP196632:KIP196827 KSL196632:KSL196827 LCH196632:LCH196827 LMD196632:LMD196827 LVZ196632:LVZ196827 MFV196632:MFV196827 MPR196632:MPR196827 MZN196632:MZN196827 NJJ196632:NJJ196827 NTF196632:NTF196827 ODB196632:ODB196827 OMX196632:OMX196827 OWT196632:OWT196827 PGP196632:PGP196827 PQL196632:PQL196827 QAH196632:QAH196827 QKD196632:QKD196827 QTZ196632:QTZ196827 RDV196632:RDV196827 RNR196632:RNR196827 RXN196632:RXN196827 SHJ196632:SHJ196827 SRF196632:SRF196827 TBB196632:TBB196827 TKX196632:TKX196827 TUT196632:TUT196827 UEP196632:UEP196827 UOL196632:UOL196827 UYH196632:UYH196827 VID196632:VID196827 VRZ196632:VRZ196827 WBV196632:WBV196827 WLR196632:WLR196827 WVN196632:WVN196827 F262168:F262363 JB262168:JB262363 SX262168:SX262363 ACT262168:ACT262363 AMP262168:AMP262363 AWL262168:AWL262363 BGH262168:BGH262363 BQD262168:BQD262363 BZZ262168:BZZ262363 CJV262168:CJV262363 CTR262168:CTR262363 DDN262168:DDN262363 DNJ262168:DNJ262363 DXF262168:DXF262363 EHB262168:EHB262363 EQX262168:EQX262363 FAT262168:FAT262363 FKP262168:FKP262363 FUL262168:FUL262363 GEH262168:GEH262363 GOD262168:GOD262363 GXZ262168:GXZ262363 HHV262168:HHV262363 HRR262168:HRR262363 IBN262168:IBN262363 ILJ262168:ILJ262363 IVF262168:IVF262363 JFB262168:JFB262363 JOX262168:JOX262363 JYT262168:JYT262363 KIP262168:KIP262363 KSL262168:KSL262363 LCH262168:LCH262363 LMD262168:LMD262363 LVZ262168:LVZ262363 MFV262168:MFV262363 MPR262168:MPR262363 MZN262168:MZN262363 NJJ262168:NJJ262363 NTF262168:NTF262363 ODB262168:ODB262363 OMX262168:OMX262363 OWT262168:OWT262363 PGP262168:PGP262363 PQL262168:PQL262363 QAH262168:QAH262363 QKD262168:QKD262363 QTZ262168:QTZ262363 RDV262168:RDV262363 RNR262168:RNR262363 RXN262168:RXN262363 SHJ262168:SHJ262363 SRF262168:SRF262363 TBB262168:TBB262363 TKX262168:TKX262363 TUT262168:TUT262363 UEP262168:UEP262363 UOL262168:UOL262363 UYH262168:UYH262363 VID262168:VID262363 VRZ262168:VRZ262363 WBV262168:WBV262363 WLR262168:WLR262363 WVN262168:WVN262363 F327704:F327899 JB327704:JB327899 SX327704:SX327899 ACT327704:ACT327899 AMP327704:AMP327899 AWL327704:AWL327899 BGH327704:BGH327899 BQD327704:BQD327899 BZZ327704:BZZ327899 CJV327704:CJV327899 CTR327704:CTR327899 DDN327704:DDN327899 DNJ327704:DNJ327899 DXF327704:DXF327899 EHB327704:EHB327899 EQX327704:EQX327899 FAT327704:FAT327899 FKP327704:FKP327899 FUL327704:FUL327899 GEH327704:GEH327899 GOD327704:GOD327899 GXZ327704:GXZ327899 HHV327704:HHV327899 HRR327704:HRR327899 IBN327704:IBN327899 ILJ327704:ILJ327899 IVF327704:IVF327899 JFB327704:JFB327899 JOX327704:JOX327899 JYT327704:JYT327899 KIP327704:KIP327899 KSL327704:KSL327899 LCH327704:LCH327899 LMD327704:LMD327899 LVZ327704:LVZ327899 MFV327704:MFV327899 MPR327704:MPR327899 MZN327704:MZN327899 NJJ327704:NJJ327899 NTF327704:NTF327899 ODB327704:ODB327899 OMX327704:OMX327899 OWT327704:OWT327899 PGP327704:PGP327899 PQL327704:PQL327899 QAH327704:QAH327899 QKD327704:QKD327899 QTZ327704:QTZ327899 RDV327704:RDV327899 RNR327704:RNR327899 RXN327704:RXN327899 SHJ327704:SHJ327899 SRF327704:SRF327899 TBB327704:TBB327899 TKX327704:TKX327899 TUT327704:TUT327899 UEP327704:UEP327899 UOL327704:UOL327899 UYH327704:UYH327899 VID327704:VID327899 VRZ327704:VRZ327899 WBV327704:WBV327899 WLR327704:WLR327899 WVN327704:WVN327899 F393240:F393435 JB393240:JB393435 SX393240:SX393435 ACT393240:ACT393435 AMP393240:AMP393435 AWL393240:AWL393435 BGH393240:BGH393435 BQD393240:BQD393435 BZZ393240:BZZ393435 CJV393240:CJV393435 CTR393240:CTR393435 DDN393240:DDN393435 DNJ393240:DNJ393435 DXF393240:DXF393435 EHB393240:EHB393435 EQX393240:EQX393435 FAT393240:FAT393435 FKP393240:FKP393435 FUL393240:FUL393435 GEH393240:GEH393435 GOD393240:GOD393435 GXZ393240:GXZ393435 HHV393240:HHV393435 HRR393240:HRR393435 IBN393240:IBN393435 ILJ393240:ILJ393435 IVF393240:IVF393435 JFB393240:JFB393435 JOX393240:JOX393435 JYT393240:JYT393435 KIP393240:KIP393435 KSL393240:KSL393435 LCH393240:LCH393435 LMD393240:LMD393435 LVZ393240:LVZ393435 MFV393240:MFV393435 MPR393240:MPR393435 MZN393240:MZN393435 NJJ393240:NJJ393435 NTF393240:NTF393435 ODB393240:ODB393435 OMX393240:OMX393435 OWT393240:OWT393435 PGP393240:PGP393435 PQL393240:PQL393435 QAH393240:QAH393435 QKD393240:QKD393435 QTZ393240:QTZ393435 RDV393240:RDV393435 RNR393240:RNR393435 RXN393240:RXN393435 SHJ393240:SHJ393435 SRF393240:SRF393435 TBB393240:TBB393435 TKX393240:TKX393435 TUT393240:TUT393435 UEP393240:UEP393435 UOL393240:UOL393435 UYH393240:UYH393435 VID393240:VID393435 VRZ393240:VRZ393435 WBV393240:WBV393435 WLR393240:WLR393435 WVN393240:WVN393435 F458776:F458971 JB458776:JB458971 SX458776:SX458971 ACT458776:ACT458971 AMP458776:AMP458971 AWL458776:AWL458971 BGH458776:BGH458971 BQD458776:BQD458971 BZZ458776:BZZ458971 CJV458776:CJV458971 CTR458776:CTR458971 DDN458776:DDN458971 DNJ458776:DNJ458971 DXF458776:DXF458971 EHB458776:EHB458971 EQX458776:EQX458971 FAT458776:FAT458971 FKP458776:FKP458971 FUL458776:FUL458971 GEH458776:GEH458971 GOD458776:GOD458971 GXZ458776:GXZ458971 HHV458776:HHV458971 HRR458776:HRR458971 IBN458776:IBN458971 ILJ458776:ILJ458971 IVF458776:IVF458971 JFB458776:JFB458971 JOX458776:JOX458971 JYT458776:JYT458971 KIP458776:KIP458971 KSL458776:KSL458971 LCH458776:LCH458971 LMD458776:LMD458971 LVZ458776:LVZ458971 MFV458776:MFV458971 MPR458776:MPR458971 MZN458776:MZN458971 NJJ458776:NJJ458971 NTF458776:NTF458971 ODB458776:ODB458971 OMX458776:OMX458971 OWT458776:OWT458971 PGP458776:PGP458971 PQL458776:PQL458971 QAH458776:QAH458971 QKD458776:QKD458971 QTZ458776:QTZ458971 RDV458776:RDV458971 RNR458776:RNR458971 RXN458776:RXN458971 SHJ458776:SHJ458971 SRF458776:SRF458971 TBB458776:TBB458971 TKX458776:TKX458971 TUT458776:TUT458971 UEP458776:UEP458971 UOL458776:UOL458971 UYH458776:UYH458971 VID458776:VID458971 VRZ458776:VRZ458971 WBV458776:WBV458971 WLR458776:WLR458971 WVN458776:WVN458971 F524312:F524507 JB524312:JB524507 SX524312:SX524507 ACT524312:ACT524507 AMP524312:AMP524507 AWL524312:AWL524507 BGH524312:BGH524507 BQD524312:BQD524507 BZZ524312:BZZ524507 CJV524312:CJV524507 CTR524312:CTR524507 DDN524312:DDN524507 DNJ524312:DNJ524507 DXF524312:DXF524507 EHB524312:EHB524507 EQX524312:EQX524507 FAT524312:FAT524507 FKP524312:FKP524507 FUL524312:FUL524507 GEH524312:GEH524507 GOD524312:GOD524507 GXZ524312:GXZ524507 HHV524312:HHV524507 HRR524312:HRR524507 IBN524312:IBN524507 ILJ524312:ILJ524507 IVF524312:IVF524507 JFB524312:JFB524507 JOX524312:JOX524507 JYT524312:JYT524507 KIP524312:KIP524507 KSL524312:KSL524507 LCH524312:LCH524507 LMD524312:LMD524507 LVZ524312:LVZ524507 MFV524312:MFV524507 MPR524312:MPR524507 MZN524312:MZN524507 NJJ524312:NJJ524507 NTF524312:NTF524507 ODB524312:ODB524507 OMX524312:OMX524507 OWT524312:OWT524507 PGP524312:PGP524507 PQL524312:PQL524507 QAH524312:QAH524507 QKD524312:QKD524507 QTZ524312:QTZ524507 RDV524312:RDV524507 RNR524312:RNR524507 RXN524312:RXN524507 SHJ524312:SHJ524507 SRF524312:SRF524507 TBB524312:TBB524507 TKX524312:TKX524507 TUT524312:TUT524507 UEP524312:UEP524507 UOL524312:UOL524507 UYH524312:UYH524507 VID524312:VID524507 VRZ524312:VRZ524507 WBV524312:WBV524507 WLR524312:WLR524507 WVN524312:WVN524507 F589848:F590043 JB589848:JB590043 SX589848:SX590043 ACT589848:ACT590043 AMP589848:AMP590043 AWL589848:AWL590043 BGH589848:BGH590043 BQD589848:BQD590043 BZZ589848:BZZ590043 CJV589848:CJV590043 CTR589848:CTR590043 DDN589848:DDN590043 DNJ589848:DNJ590043 DXF589848:DXF590043 EHB589848:EHB590043 EQX589848:EQX590043 FAT589848:FAT590043 FKP589848:FKP590043 FUL589848:FUL590043 GEH589848:GEH590043 GOD589848:GOD590043 GXZ589848:GXZ590043 HHV589848:HHV590043 HRR589848:HRR590043 IBN589848:IBN590043 ILJ589848:ILJ590043 IVF589848:IVF590043 JFB589848:JFB590043 JOX589848:JOX590043 JYT589848:JYT590043 KIP589848:KIP590043 KSL589848:KSL590043 LCH589848:LCH590043 LMD589848:LMD590043 LVZ589848:LVZ590043 MFV589848:MFV590043 MPR589848:MPR590043 MZN589848:MZN590043 NJJ589848:NJJ590043 NTF589848:NTF590043 ODB589848:ODB590043 OMX589848:OMX590043 OWT589848:OWT590043 PGP589848:PGP590043 PQL589848:PQL590043 QAH589848:QAH590043 QKD589848:QKD590043 QTZ589848:QTZ590043 RDV589848:RDV590043 RNR589848:RNR590043 RXN589848:RXN590043 SHJ589848:SHJ590043 SRF589848:SRF590043 TBB589848:TBB590043 TKX589848:TKX590043 TUT589848:TUT590043 UEP589848:UEP590043 UOL589848:UOL590043 UYH589848:UYH590043 VID589848:VID590043 VRZ589848:VRZ590043 WBV589848:WBV590043 WLR589848:WLR590043 WVN589848:WVN590043 F655384:F655579 JB655384:JB655579 SX655384:SX655579 ACT655384:ACT655579 AMP655384:AMP655579 AWL655384:AWL655579 BGH655384:BGH655579 BQD655384:BQD655579 BZZ655384:BZZ655579 CJV655384:CJV655579 CTR655384:CTR655579 DDN655384:DDN655579 DNJ655384:DNJ655579 DXF655384:DXF655579 EHB655384:EHB655579 EQX655384:EQX655579 FAT655384:FAT655579 FKP655384:FKP655579 FUL655384:FUL655579 GEH655384:GEH655579 GOD655384:GOD655579 GXZ655384:GXZ655579 HHV655384:HHV655579 HRR655384:HRR655579 IBN655384:IBN655579 ILJ655384:ILJ655579 IVF655384:IVF655579 JFB655384:JFB655579 JOX655384:JOX655579 JYT655384:JYT655579 KIP655384:KIP655579 KSL655384:KSL655579 LCH655384:LCH655579 LMD655384:LMD655579 LVZ655384:LVZ655579 MFV655384:MFV655579 MPR655384:MPR655579 MZN655384:MZN655579 NJJ655384:NJJ655579 NTF655384:NTF655579 ODB655384:ODB655579 OMX655384:OMX655579 OWT655384:OWT655579 PGP655384:PGP655579 PQL655384:PQL655579 QAH655384:QAH655579 QKD655384:QKD655579 QTZ655384:QTZ655579 RDV655384:RDV655579 RNR655384:RNR655579 RXN655384:RXN655579 SHJ655384:SHJ655579 SRF655384:SRF655579 TBB655384:TBB655579 TKX655384:TKX655579 TUT655384:TUT655579 UEP655384:UEP655579 UOL655384:UOL655579 UYH655384:UYH655579 VID655384:VID655579 VRZ655384:VRZ655579 WBV655384:WBV655579 WLR655384:WLR655579 WVN655384:WVN655579 F720920:F721115 JB720920:JB721115 SX720920:SX721115 ACT720920:ACT721115 AMP720920:AMP721115 AWL720920:AWL721115 BGH720920:BGH721115 BQD720920:BQD721115 BZZ720920:BZZ721115 CJV720920:CJV721115 CTR720920:CTR721115 DDN720920:DDN721115 DNJ720920:DNJ721115 DXF720920:DXF721115 EHB720920:EHB721115 EQX720920:EQX721115 FAT720920:FAT721115 FKP720920:FKP721115 FUL720920:FUL721115 GEH720920:GEH721115 GOD720920:GOD721115 GXZ720920:GXZ721115 HHV720920:HHV721115 HRR720920:HRR721115 IBN720920:IBN721115 ILJ720920:ILJ721115 IVF720920:IVF721115 JFB720920:JFB721115 JOX720920:JOX721115 JYT720920:JYT721115 KIP720920:KIP721115 KSL720920:KSL721115 LCH720920:LCH721115 LMD720920:LMD721115 LVZ720920:LVZ721115 MFV720920:MFV721115 MPR720920:MPR721115 MZN720920:MZN721115 NJJ720920:NJJ721115 NTF720920:NTF721115 ODB720920:ODB721115 OMX720920:OMX721115 OWT720920:OWT721115 PGP720920:PGP721115 PQL720920:PQL721115 QAH720920:QAH721115 QKD720920:QKD721115 QTZ720920:QTZ721115 RDV720920:RDV721115 RNR720920:RNR721115 RXN720920:RXN721115 SHJ720920:SHJ721115 SRF720920:SRF721115 TBB720920:TBB721115 TKX720920:TKX721115 TUT720920:TUT721115 UEP720920:UEP721115 UOL720920:UOL721115 UYH720920:UYH721115 VID720920:VID721115 VRZ720920:VRZ721115 WBV720920:WBV721115 WLR720920:WLR721115 WVN720920:WVN721115 F786456:F786651 JB786456:JB786651 SX786456:SX786651 ACT786456:ACT786651 AMP786456:AMP786651 AWL786456:AWL786651 BGH786456:BGH786651 BQD786456:BQD786651 BZZ786456:BZZ786651 CJV786456:CJV786651 CTR786456:CTR786651 DDN786456:DDN786651 DNJ786456:DNJ786651 DXF786456:DXF786651 EHB786456:EHB786651 EQX786456:EQX786651 FAT786456:FAT786651 FKP786456:FKP786651 FUL786456:FUL786651 GEH786456:GEH786651 GOD786456:GOD786651 GXZ786456:GXZ786651 HHV786456:HHV786651 HRR786456:HRR786651 IBN786456:IBN786651 ILJ786456:ILJ786651 IVF786456:IVF786651 JFB786456:JFB786651 JOX786456:JOX786651 JYT786456:JYT786651 KIP786456:KIP786651 KSL786456:KSL786651 LCH786456:LCH786651 LMD786456:LMD786651 LVZ786456:LVZ786651 MFV786456:MFV786651 MPR786456:MPR786651 MZN786456:MZN786651 NJJ786456:NJJ786651 NTF786456:NTF786651 ODB786456:ODB786651 OMX786456:OMX786651 OWT786456:OWT786651 PGP786456:PGP786651 PQL786456:PQL786651 QAH786456:QAH786651 QKD786456:QKD786651 QTZ786456:QTZ786651 RDV786456:RDV786651 RNR786456:RNR786651 RXN786456:RXN786651 SHJ786456:SHJ786651 SRF786456:SRF786651 TBB786456:TBB786651 TKX786456:TKX786651 TUT786456:TUT786651 UEP786456:UEP786651 UOL786456:UOL786651 UYH786456:UYH786651 VID786456:VID786651 VRZ786456:VRZ786651 WBV786456:WBV786651 WLR786456:WLR786651 WVN786456:WVN786651 F851992:F852187 JB851992:JB852187 SX851992:SX852187 ACT851992:ACT852187 AMP851992:AMP852187 AWL851992:AWL852187 BGH851992:BGH852187 BQD851992:BQD852187 BZZ851992:BZZ852187 CJV851992:CJV852187 CTR851992:CTR852187 DDN851992:DDN852187 DNJ851992:DNJ852187 DXF851992:DXF852187 EHB851992:EHB852187 EQX851992:EQX852187 FAT851992:FAT852187 FKP851992:FKP852187 FUL851992:FUL852187 GEH851992:GEH852187 GOD851992:GOD852187 GXZ851992:GXZ852187 HHV851992:HHV852187 HRR851992:HRR852187 IBN851992:IBN852187 ILJ851992:ILJ852187 IVF851992:IVF852187 JFB851992:JFB852187 JOX851992:JOX852187 JYT851992:JYT852187 KIP851992:KIP852187 KSL851992:KSL852187 LCH851992:LCH852187 LMD851992:LMD852187 LVZ851992:LVZ852187 MFV851992:MFV852187 MPR851992:MPR852187 MZN851992:MZN852187 NJJ851992:NJJ852187 NTF851992:NTF852187 ODB851992:ODB852187 OMX851992:OMX852187 OWT851992:OWT852187 PGP851992:PGP852187 PQL851992:PQL852187 QAH851992:QAH852187 QKD851992:QKD852187 QTZ851992:QTZ852187 RDV851992:RDV852187 RNR851992:RNR852187 RXN851992:RXN852187 SHJ851992:SHJ852187 SRF851992:SRF852187 TBB851992:TBB852187 TKX851992:TKX852187 TUT851992:TUT852187 UEP851992:UEP852187 UOL851992:UOL852187 UYH851992:UYH852187 VID851992:VID852187 VRZ851992:VRZ852187 WBV851992:WBV852187 WLR851992:WLR852187 WVN851992:WVN852187 F917528:F917723 JB917528:JB917723 SX917528:SX917723 ACT917528:ACT917723 AMP917528:AMP917723 AWL917528:AWL917723 BGH917528:BGH917723 BQD917528:BQD917723 BZZ917528:BZZ917723 CJV917528:CJV917723 CTR917528:CTR917723 DDN917528:DDN917723 DNJ917528:DNJ917723 DXF917528:DXF917723 EHB917528:EHB917723 EQX917528:EQX917723 FAT917528:FAT917723 FKP917528:FKP917723 FUL917528:FUL917723 GEH917528:GEH917723 GOD917528:GOD917723 GXZ917528:GXZ917723 HHV917528:HHV917723 HRR917528:HRR917723 IBN917528:IBN917723 ILJ917528:ILJ917723 IVF917528:IVF917723 JFB917528:JFB917723 JOX917528:JOX917723 JYT917528:JYT917723 KIP917528:KIP917723 KSL917528:KSL917723 LCH917528:LCH917723 LMD917528:LMD917723 LVZ917528:LVZ917723 MFV917528:MFV917723 MPR917528:MPR917723 MZN917528:MZN917723 NJJ917528:NJJ917723 NTF917528:NTF917723 ODB917528:ODB917723 OMX917528:OMX917723 OWT917528:OWT917723 PGP917528:PGP917723 PQL917528:PQL917723 QAH917528:QAH917723 QKD917528:QKD917723 QTZ917528:QTZ917723 RDV917528:RDV917723 RNR917528:RNR917723 RXN917528:RXN917723 SHJ917528:SHJ917723 SRF917528:SRF917723 TBB917528:TBB917723 TKX917528:TKX917723 TUT917528:TUT917723 UEP917528:UEP917723 UOL917528:UOL917723 UYH917528:UYH917723 VID917528:VID917723 VRZ917528:VRZ917723 WBV917528:WBV917723 WLR917528:WLR917723 WVN917528:WVN917723 F983064:F983259 JB983064:JB983259 SX983064:SX983259 ACT983064:ACT983259 AMP983064:AMP983259 AWL983064:AWL983259 BGH983064:BGH983259 BQD983064:BQD983259 BZZ983064:BZZ983259 CJV983064:CJV983259 CTR983064:CTR983259 DDN983064:DDN983259 DNJ983064:DNJ983259 DXF983064:DXF983259 EHB983064:EHB983259 EQX983064:EQX983259 FAT983064:FAT983259 FKP983064:FKP983259 FUL983064:FUL983259 GEH983064:GEH983259 GOD983064:GOD983259 GXZ983064:GXZ983259 HHV983064:HHV983259 HRR983064:HRR983259 IBN983064:IBN983259 ILJ983064:ILJ983259 IVF983064:IVF983259 JFB983064:JFB983259 JOX983064:JOX983259 JYT983064:JYT983259 KIP983064:KIP983259 KSL983064:KSL983259 LCH983064:LCH983259 LMD983064:LMD983259 LVZ983064:LVZ983259 MFV983064:MFV983259 MPR983064:MPR983259 MZN983064:MZN983259 NJJ983064:NJJ983259 NTF983064:NTF983259 ODB983064:ODB983259 OMX983064:OMX983259 OWT983064:OWT983259 PGP983064:PGP983259 PQL983064:PQL983259 QAH983064:QAH983259 QKD983064:QKD983259 QTZ983064:QTZ983259 RDV983064:RDV983259 RNR983064:RNR983259 RXN983064:RXN983259 SHJ983064:SHJ983259 SRF983064:SRF983259 TBB983064:TBB983259 TKX983064:TKX983259 TUT983064:TUT983259 UEP983064:UEP983259 UOL983064:UOL983259 UYH983064:UYH983259 VID983064:VID983259 VRZ983064:VRZ983259 WBV983064:WBV983259 WLR983064:WLR983259 C179 JD94:JD144 WVP94:WVP144 WLT94:WLT144 WBX94:WBX144 VSB94:VSB144 VIF94:VIF144 UYJ94:UYJ144 UON94:UON144 UER94:UER144 TUV94:TUV144 TKZ94:TKZ144 TBD94:TBD144 SRH94:SRH144 SHL94:SHL144 RXP94:RXP144 RNT94:RNT144 RDX94:RDX144 QUB94:QUB144 QKF94:QKF144 QAJ94:QAJ144 PQN94:PQN144 PGR94:PGR144 OWV94:OWV144 OMZ94:OMZ144 ODD94:ODD144 NTH94:NTH144 NJL94:NJL144 MZP94:MZP144 MPT94:MPT144 MFX94:MFX144 LWB94:LWB144 LMF94:LMF144 LCJ94:LCJ144 KSN94:KSN144 KIR94:KIR144 JYV94:JYV144 JOZ94:JOZ144 JFD94:JFD144 IVH94:IVH144 ILL94:ILL144 IBP94:IBP144 HRT94:HRT144 HHX94:HHX144 GYB94:GYB144 GOF94:GOF144 GEJ94:GEJ144 FUN94:FUN144 FKR94:FKR144 FAV94:FAV144 EQZ94:EQZ144 EHD94:EHD144 DXH94:DXH144 DNL94:DNL144 DDP94:DDP144 CTT94:CTT144 CJX94:CJX144 CAB94:CAB144 BQF94:BQF144 BGJ94:BGJ144 AWN94:AWN144 AMR94:AMR144 ACV94:ACV144 SZ94:SZ144 WVP146:WVP216 JD146:JD216 SZ146:SZ216 ACV146:ACV216 AMR146:AMR216 AWN146:AWN216 BGJ146:BGJ216 BQF146:BQF216 CAB146:CAB216 CJX146:CJX216 CTT146:CTT216 DDP146:DDP216 DNL146:DNL216 DXH146:DXH216 EHD146:EHD216 EQZ146:EQZ216 FAV146:FAV216 FKR146:FKR216 FUN146:FUN216 GEJ146:GEJ216 GOF146:GOF216 GYB146:GYB216 HHX146:HHX216 HRT146:HRT216 IBP146:IBP216 ILL146:ILL216 IVH146:IVH216 JFD146:JFD216 JOZ146:JOZ216 JYV146:JYV216 KIR146:KIR216 KSN146:KSN216 LCJ146:LCJ216 LMF146:LMF216 LWB146:LWB216 MFX146:MFX216 MPT146:MPT216 MZP146:MZP216 NJL146:NJL216 NTH146:NTH216 ODD146:ODD216 OMZ146:OMZ216 OWV146:OWV216 PGR146:PGR216 PQN146:PQN216 QAJ146:QAJ216 QKF146:QKF216 QUB146:QUB216 RDX146:RDX216 RNT146:RNT216 RXP146:RXP216 SHL146:SHL216 SRH146:SRH216 TBD146:TBD216 TKZ146:TKZ216 TUV146:TUV216 UER146:UER216 UON146:UON216 UYJ146:UYJ216 VIF146:VIF216 VSB146:VSB216 WBX146:WBX216 WLT146:WLT216 JD9:JD19 H6:H51 SZ9:SZ19 ACV9:ACV19 AMR9:AMR19 AWN9:AWN19 BGJ9:BGJ19 BQF9:BQF19 CAB9:CAB19 CJX9:CJX19 CTT9:CTT19 DDP9:DDP19 DNL9:DNL19 DXH9:DXH19 EHD9:EHD19 EQZ9:EQZ19 FAV9:FAV19 FKR9:FKR19 FUN9:FUN19 GEJ9:GEJ19 GOF9:GOF19 GYB9:GYB19 HHX9:HHX19 HRT9:HRT19 IBP9:IBP19 ILL9:ILL19 IVH9:IVH19 JFD9:JFD19 JOZ9:JOZ19 JYV9:JYV19 KIR9:KIR19 KSN9:KSN19 LCJ9:LCJ19 LMF9:LMF19 LWB9:LWB19 MFX9:MFX19 MPT9:MPT19 MZP9:MZP19 NJL9:NJL19 NTH9:NTH19 ODD9:ODD19 OMZ9:OMZ19 OWV9:OWV19 PGR9:PGR19 PQN9:PQN19 QAJ9:QAJ19 QKF9:QKF19 QUB9:QUB19 RDX9:RDX19 RNT9:RNT19 RXP9:RXP19 SHL9:SHL19 SRH9:SRH19 TBD9:TBD19 TKZ9:TKZ19 TUV9:TUV19 UER9:UER19 UON9:UON19 UYJ9:UYJ19 VIF9:VIF19 VSB9:VSB19 WBX9:WBX19 WLT9:WLT19 WVP9:WVP19 H53:H216 SX7:SX219 JB7:JB219 F7:F217 WVN7:WVN219 WLR7:WLR219 WBV7:WBV219 VRZ7:VRZ219 VID7:VID219 UYH7:UYH219 UOL7:UOL219 UEP7:UEP219 TUT7:TUT219 TKX7:TKX219 TBB7:TBB219 SRF7:SRF219 SHJ7:SHJ219 RXN7:RXN219 RNR7:RNR219 RDV7:RDV219 QTZ7:QTZ219 QKD7:QKD219 QAH7:QAH219 PQL7:PQL219 PGP7:PGP219 OWT7:OWT219 OMX7:OMX219 ODB7:ODB219 NTF7:NTF219 NJJ7:NJJ219 MZN7:MZN219 MPR7:MPR219 MFV7:MFV219 LVZ7:LVZ219 LMD7:LMD219 LCH7:LCH219 KSL7:KSL219 KIP7:KIP219 JYT7:JYT219 JOX7:JOX219 JFB7:JFB219 IVF7:IVF219 ILJ7:ILJ219 IBN7:IBN219 HRR7:HRR219 HHV7:HHV219 GXZ7:GXZ219 GOD7:GOD219 GEH7:GEH219 FUL7:FUL219 FKP7:FKP219 FAT7:FAT219 EQX7:EQX219 EHB7:EHB219 DXF7:DXF219 DNJ7:DNJ219 DDN7:DDN219 CTR7:CTR219 CJV7:CJV219 BZZ7:BZZ219 BQD7:BQD219 BGH7:BGH219 AWL7:AWL219 AMP7:AMP219 ACT7:ACT219 JD54:JD92 WVP54:WVP92 WLT54:WLT92 WBX54:WBX92 VSB54:VSB92 VIF54:VIF92 UYJ54:UYJ92 UON54:UON92 UER54:UER92 TUV54:TUV92 TKZ54:TKZ92 TBD54:TBD92 SRH54:SRH92 SHL54:SHL92 RXP54:RXP92 RNT54:RNT92 RDX54:RDX92 QUB54:QUB92 QKF54:QKF92 QAJ54:QAJ92 PQN54:PQN92 PGR54:PGR92 OWV54:OWV92 OMZ54:OMZ92 ODD54:ODD92 NTH54:NTH92 NJL54:NJL92 MZP54:MZP92 MPT54:MPT92 MFX54:MFX92 LWB54:LWB92 LMF54:LMF92 LCJ54:LCJ92 KSN54:KSN92 KIR54:KIR92 JYV54:JYV92 JOZ54:JOZ92 JFD54:JFD92 IVH54:IVH92 ILL54:ILL92 IBP54:IBP92 HRT54:HRT92 HHX54:HHX92 GYB54:GYB92 GOF54:GOF92 GEJ54:GEJ92 FUN54:FUN92 FKR54:FKR92 FAV54:FAV92 EQZ54:EQZ92 EHD54:EHD92 DXH54:DXH92 DNL54:DNL92 DDP54:DDP92 CTT54:CTT92 CJX54:CJX92 CAB54:CAB92 BQF54:BQF92 BGJ54:BGJ92 AWN54:AWN92 AMR54:AMR92 ACV54:ACV92 SZ54:SZ92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Listy</vt:lpstr>
      </vt:variant>
      <vt:variant>
        <vt:i4>2</vt:i4>
      </vt:variant>
      <vt:variant>
        <vt:lpstr>Pojmenované oblasti</vt:lpstr>
      </vt:variant>
      <vt:variant>
        <vt:i4>1</vt:i4>
      </vt:variant>
    </vt:vector>
  </HeadingPairs>
  <TitlesOfParts>
    <vt:vector size="3" baseType="lpstr">
      <vt:lpstr>Spotřebitelská balení</vt:lpstr>
      <vt:lpstr>Velká balení</vt:lpstr>
      <vt:lpstr>'Velká balení'!Oblast_tisku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Katka</dc:creator>
  <cp:lastModifiedBy>Petra Jarešová</cp:lastModifiedBy>
  <cp:lastPrinted>2022-12-13T11:36:14Z</cp:lastPrinted>
  <dcterms:created xsi:type="dcterms:W3CDTF">2022-12-13T08:15:03Z</dcterms:created>
  <dcterms:modified xsi:type="dcterms:W3CDTF">2024-03-01T13:30:07Z</dcterms:modified>
</cp:coreProperties>
</file>