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80" yWindow="1080" windowWidth="21600" windowHeight="11388"/>
  </bookViews>
  <sheets>
    <sheet name="Spotřebitelská balení" sheetId="2" r:id="rId1"/>
    <sheet name="Velká balení" sheetId="3" r:id="rId2"/>
  </sheets>
  <definedNames>
    <definedName name="_xlnm.Print_Area" localSheetId="1">'Velká balení'!$A$1:$HS$1127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75" i="2" l="1"/>
  <c r="M375" i="2" s="1"/>
  <c r="F376" i="2"/>
  <c r="F375" i="2"/>
  <c r="F377" i="2"/>
  <c r="G375" i="2"/>
  <c r="N375" i="2" s="1"/>
  <c r="O375" i="2" l="1"/>
  <c r="E24" i="3"/>
  <c r="G24" i="3"/>
  <c r="L1094" i="2"/>
  <c r="M1094" i="2" s="1"/>
  <c r="F1094" i="2"/>
  <c r="G1094" i="2"/>
  <c r="O1094" i="2" s="1"/>
  <c r="L1093" i="2"/>
  <c r="M1093" i="2" s="1"/>
  <c r="F1093" i="2"/>
  <c r="G1093" i="2"/>
  <c r="O1093" i="2" s="1"/>
  <c r="L1092" i="2"/>
  <c r="M1092" i="2" s="1"/>
  <c r="F1092" i="2"/>
  <c r="G1092" i="2"/>
  <c r="N1092" i="2" s="1"/>
  <c r="L1091" i="2"/>
  <c r="M1091" i="2" s="1"/>
  <c r="F1091" i="2"/>
  <c r="G1091" i="2"/>
  <c r="O1091" i="2" s="1"/>
  <c r="L904" i="2"/>
  <c r="M904" i="2" s="1"/>
  <c r="F904" i="2"/>
  <c r="G904" i="2"/>
  <c r="O904" i="2" s="1"/>
  <c r="L885" i="2"/>
  <c r="M885" i="2" s="1"/>
  <c r="F885" i="2"/>
  <c r="G885" i="2"/>
  <c r="O885" i="2" s="1"/>
  <c r="L884" i="2"/>
  <c r="M884" i="2" s="1"/>
  <c r="F884" i="2"/>
  <c r="G884" i="2"/>
  <c r="N884" i="2" s="1"/>
  <c r="L883" i="2"/>
  <c r="M883" i="2" s="1"/>
  <c r="F883" i="2"/>
  <c r="G883" i="2"/>
  <c r="O883" i="2" s="1"/>
  <c r="L779" i="2"/>
  <c r="M779" i="2" s="1"/>
  <c r="F779" i="2"/>
  <c r="G779" i="2"/>
  <c r="O779" i="2" s="1"/>
  <c r="L619" i="2"/>
  <c r="M619" i="2" s="1"/>
  <c r="F619" i="2"/>
  <c r="G619" i="2"/>
  <c r="O619" i="2" s="1"/>
  <c r="L272" i="2"/>
  <c r="M272" i="2" s="1"/>
  <c r="F272" i="2"/>
  <c r="G272" i="2"/>
  <c r="O272" i="2" s="1"/>
  <c r="L178" i="2"/>
  <c r="M178" i="2" s="1"/>
  <c r="F178" i="2"/>
  <c r="G178" i="2"/>
  <c r="O178" i="2" s="1"/>
  <c r="N1094" i="2" l="1"/>
  <c r="N904" i="2"/>
  <c r="N779" i="2"/>
  <c r="O1092" i="2"/>
  <c r="O884" i="2"/>
  <c r="N883" i="2"/>
  <c r="N1091" i="2"/>
  <c r="N272" i="2"/>
  <c r="N619" i="2"/>
  <c r="N885" i="2"/>
  <c r="N1093" i="2"/>
  <c r="N178" i="2"/>
  <c r="L232" i="2"/>
  <c r="M232" i="2" s="1"/>
  <c r="G232" i="2"/>
  <c r="O232" i="2" s="1"/>
  <c r="F232" i="2"/>
  <c r="L1142" i="2"/>
  <c r="M1142" i="2" s="1"/>
  <c r="F1142" i="2"/>
  <c r="G1142" i="2"/>
  <c r="O1142" i="2" s="1"/>
  <c r="G954" i="2"/>
  <c r="N232" i="2" l="1"/>
  <c r="N1142" i="2"/>
  <c r="L1056" i="2"/>
  <c r="M1056" i="2" s="1"/>
  <c r="F1056" i="2"/>
  <c r="G1056" i="2"/>
  <c r="O1056" i="2" s="1"/>
  <c r="L305" i="2"/>
  <c r="M305" i="2" s="1"/>
  <c r="F305" i="2"/>
  <c r="G305" i="2"/>
  <c r="N305" i="2" s="1"/>
  <c r="N1056" i="2" l="1"/>
  <c r="O305" i="2"/>
  <c r="G80" i="3"/>
  <c r="E80" i="3"/>
  <c r="E42" i="3"/>
  <c r="G42" i="3"/>
  <c r="E165" i="3"/>
  <c r="G165" i="3"/>
  <c r="G162" i="3"/>
  <c r="E162" i="3"/>
  <c r="L938" i="2"/>
  <c r="M938" i="2" s="1"/>
  <c r="F938" i="2"/>
  <c r="G938" i="2"/>
  <c r="N938" i="2" s="1"/>
  <c r="L1068" i="2"/>
  <c r="M1068" i="2" s="1"/>
  <c r="F1068" i="2"/>
  <c r="G1068" i="2"/>
  <c r="N1068" i="2" s="1"/>
  <c r="O1068" i="2" l="1"/>
  <c r="O938" i="2"/>
  <c r="G10" i="3"/>
  <c r="E10" i="3"/>
  <c r="L602" i="2"/>
  <c r="M602" i="2" s="1"/>
  <c r="F602" i="2"/>
  <c r="G602" i="2"/>
  <c r="N602" i="2" s="1"/>
  <c r="L162" i="2"/>
  <c r="M162" i="2" s="1"/>
  <c r="F162" i="2"/>
  <c r="G162" i="2"/>
  <c r="N162" i="2" s="1"/>
  <c r="L161" i="2"/>
  <c r="M161" i="2" s="1"/>
  <c r="F161" i="2"/>
  <c r="G161" i="2"/>
  <c r="N161" i="2" s="1"/>
  <c r="O602" i="2" l="1"/>
  <c r="O161" i="2"/>
  <c r="O162" i="2"/>
  <c r="L1046" i="2"/>
  <c r="M1046" i="2" s="1"/>
  <c r="F1046" i="2"/>
  <c r="G1046" i="2"/>
  <c r="O1046" i="2" s="1"/>
  <c r="L1045" i="2"/>
  <c r="M1045" i="2" s="1"/>
  <c r="F1045" i="2"/>
  <c r="G1045" i="2"/>
  <c r="O1045" i="2" s="1"/>
  <c r="L655" i="2"/>
  <c r="M655" i="2" s="1"/>
  <c r="F655" i="2"/>
  <c r="G655" i="2"/>
  <c r="O655" i="2" s="1"/>
  <c r="L588" i="2"/>
  <c r="M588" i="2" s="1"/>
  <c r="L354" i="2"/>
  <c r="G354" i="2"/>
  <c r="O354" i="2" s="1"/>
  <c r="L103" i="2"/>
  <c r="M103" i="2" s="1"/>
  <c r="F103" i="2"/>
  <c r="G103" i="2"/>
  <c r="N103" i="2" s="1"/>
  <c r="L102" i="2"/>
  <c r="M102" i="2" s="1"/>
  <c r="F102" i="2"/>
  <c r="G102" i="2"/>
  <c r="O102" i="2" s="1"/>
  <c r="L101" i="2"/>
  <c r="M101" i="2" s="1"/>
  <c r="F101" i="2"/>
  <c r="G101" i="2"/>
  <c r="N101" i="2" s="1"/>
  <c r="N1046" i="2" l="1"/>
  <c r="O101" i="2"/>
  <c r="N354" i="2"/>
  <c r="O103" i="2"/>
  <c r="N102" i="2"/>
  <c r="N655" i="2"/>
  <c r="N1045" i="2"/>
  <c r="G204" i="3"/>
  <c r="G205" i="3"/>
  <c r="G206" i="3"/>
  <c r="G203" i="3"/>
  <c r="G202" i="3"/>
  <c r="G201" i="3"/>
  <c r="G198" i="3"/>
  <c r="G199" i="3"/>
  <c r="G200" i="3"/>
  <c r="G195" i="3"/>
  <c r="G196" i="3"/>
  <c r="G197" i="3"/>
  <c r="G192" i="3"/>
  <c r="G193" i="3"/>
  <c r="G194" i="3"/>
  <c r="G191" i="3"/>
  <c r="G190" i="3"/>
  <c r="G189" i="3"/>
  <c r="G188" i="3"/>
  <c r="G187" i="3"/>
  <c r="G186" i="3"/>
  <c r="G185" i="3"/>
  <c r="G184" i="3"/>
  <c r="G183" i="3"/>
  <c r="G182" i="3"/>
  <c r="G181" i="3"/>
  <c r="G180" i="3"/>
  <c r="G179" i="3"/>
  <c r="G178" i="3"/>
  <c r="G177" i="3"/>
  <c r="G175" i="3"/>
  <c r="G176" i="3"/>
  <c r="G174" i="3"/>
  <c r="G173" i="3"/>
  <c r="G172" i="3"/>
  <c r="G163" i="3"/>
  <c r="G164" i="3"/>
  <c r="G166" i="3"/>
  <c r="G167" i="3"/>
  <c r="G168" i="3"/>
  <c r="G169" i="3"/>
  <c r="G170" i="3"/>
  <c r="G171" i="3"/>
  <c r="G161" i="3"/>
  <c r="G160" i="3"/>
  <c r="G159" i="3"/>
  <c r="G158" i="3"/>
  <c r="G157" i="3"/>
  <c r="G156" i="3"/>
  <c r="G155" i="3"/>
  <c r="G154" i="3"/>
  <c r="G152" i="3"/>
  <c r="G153" i="3"/>
  <c r="G151" i="3"/>
  <c r="G150" i="3"/>
  <c r="G145" i="3"/>
  <c r="G146" i="3"/>
  <c r="G147" i="3"/>
  <c r="G148" i="3"/>
  <c r="G149" i="3"/>
  <c r="G144" i="3"/>
  <c r="G143" i="3"/>
  <c r="G142" i="3"/>
  <c r="G141" i="3"/>
  <c r="G139" i="3"/>
  <c r="G140" i="3"/>
  <c r="G136" i="3"/>
  <c r="G137" i="3"/>
  <c r="G138" i="3"/>
  <c r="G132" i="3"/>
  <c r="G133" i="3"/>
  <c r="G134" i="3"/>
  <c r="G135" i="3"/>
  <c r="G131" i="3"/>
  <c r="G129" i="3"/>
  <c r="G130" i="3"/>
  <c r="G128" i="3"/>
  <c r="G127" i="3"/>
  <c r="G126" i="3"/>
  <c r="G125" i="3"/>
  <c r="G124" i="3"/>
  <c r="G123" i="3"/>
  <c r="G122" i="3"/>
  <c r="G121" i="3"/>
  <c r="G120" i="3"/>
  <c r="G119" i="3"/>
  <c r="G118" i="3"/>
  <c r="G117" i="3"/>
  <c r="G116" i="3"/>
  <c r="G115" i="3"/>
  <c r="G114" i="3"/>
  <c r="G113" i="3"/>
  <c r="G112" i="3"/>
  <c r="G111" i="3"/>
  <c r="G110" i="3"/>
  <c r="G109" i="3"/>
  <c r="G108" i="3"/>
  <c r="G106" i="3"/>
  <c r="G107" i="3"/>
  <c r="G105" i="3"/>
  <c r="G104" i="3"/>
  <c r="G103" i="3"/>
  <c r="G102" i="3"/>
  <c r="G101" i="3"/>
  <c r="G100" i="3"/>
  <c r="G99" i="3"/>
  <c r="G98" i="3"/>
  <c r="G97" i="3"/>
  <c r="G96" i="3"/>
  <c r="G95" i="3"/>
  <c r="G94" i="3"/>
  <c r="G93" i="3"/>
  <c r="G92" i="3"/>
  <c r="G91" i="3"/>
  <c r="G90" i="3"/>
  <c r="G89" i="3"/>
  <c r="G88" i="3"/>
  <c r="G87" i="3"/>
  <c r="G86" i="3"/>
  <c r="G85" i="3"/>
  <c r="G84" i="3"/>
  <c r="G83" i="3"/>
  <c r="G82" i="3"/>
  <c r="G81"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0" i="3"/>
  <c r="G41" i="3"/>
  <c r="G43" i="3"/>
  <c r="G39" i="3"/>
  <c r="G38" i="3"/>
  <c r="G37" i="3"/>
  <c r="G36" i="3"/>
  <c r="G35" i="3"/>
  <c r="G34" i="3"/>
  <c r="G33" i="3"/>
  <c r="G32" i="3"/>
  <c r="G31" i="3"/>
  <c r="G30" i="3"/>
  <c r="G29" i="3"/>
  <c r="G28" i="3"/>
  <c r="G27" i="3"/>
  <c r="G26" i="3"/>
  <c r="G25" i="3"/>
  <c r="G23" i="3"/>
  <c r="G22" i="3"/>
  <c r="G21" i="3"/>
  <c r="G20" i="3"/>
  <c r="G19" i="3"/>
  <c r="G18" i="3"/>
  <c r="G17" i="3"/>
  <c r="G16" i="3"/>
  <c r="G15" i="3"/>
  <c r="G14" i="3"/>
  <c r="G13" i="3"/>
  <c r="G7" i="3"/>
  <c r="L1090" i="2"/>
  <c r="M1090" i="2" s="1"/>
  <c r="F1090" i="2"/>
  <c r="G1090" i="2"/>
  <c r="O1090" i="2" s="1"/>
  <c r="L1089" i="2"/>
  <c r="M1089" i="2" s="1"/>
  <c r="F1089" i="2"/>
  <c r="G1089" i="2"/>
  <c r="O1089" i="2" s="1"/>
  <c r="L1088" i="2"/>
  <c r="M1088" i="2" s="1"/>
  <c r="F1088" i="2"/>
  <c r="G1088" i="2"/>
  <c r="N1088" i="2" s="1"/>
  <c r="L1087" i="2"/>
  <c r="M1087" i="2" s="1"/>
  <c r="F1087" i="2"/>
  <c r="G1087" i="2"/>
  <c r="O1087" i="2" s="1"/>
  <c r="L1086" i="2"/>
  <c r="M1086" i="2" s="1"/>
  <c r="F1086" i="2"/>
  <c r="G1086" i="2"/>
  <c r="N1086" i="2" s="1"/>
  <c r="L1085" i="2"/>
  <c r="M1085" i="2" s="1"/>
  <c r="F1085" i="2"/>
  <c r="G1085" i="2"/>
  <c r="O1085" i="2" s="1"/>
  <c r="O1088" i="2" l="1"/>
  <c r="O1086" i="2"/>
  <c r="N1090" i="2"/>
  <c r="N1087" i="2"/>
  <c r="N1085" i="2"/>
  <c r="N1089" i="2"/>
  <c r="G8" i="3"/>
  <c r="G9" i="3"/>
  <c r="G11" i="3"/>
  <c r="G12" i="3"/>
  <c r="E163" i="3"/>
  <c r="F658" i="2"/>
  <c r="G658" i="2"/>
  <c r="O658" i="2" s="1"/>
  <c r="L658" i="2"/>
  <c r="M658" i="2" s="1"/>
  <c r="F657" i="2"/>
  <c r="G657" i="2"/>
  <c r="N657" i="2" s="1"/>
  <c r="L657" i="2"/>
  <c r="M657" i="2" s="1"/>
  <c r="F656" i="2"/>
  <c r="G656" i="2"/>
  <c r="O656" i="2" s="1"/>
  <c r="L656" i="2"/>
  <c r="M656" i="2" s="1"/>
  <c r="L654" i="2"/>
  <c r="M654" i="2" s="1"/>
  <c r="F654" i="2"/>
  <c r="G654" i="2"/>
  <c r="O654" i="2" s="1"/>
  <c r="L233" i="2"/>
  <c r="M233" i="2" s="1"/>
  <c r="F233" i="2"/>
  <c r="G233" i="2"/>
  <c r="N233" i="2" s="1"/>
  <c r="O233" i="2" l="1"/>
  <c r="N656" i="2"/>
  <c r="O657" i="2"/>
  <c r="N658" i="2"/>
  <c r="N654" i="2"/>
  <c r="L1144" i="2"/>
  <c r="M1144" i="2" s="1"/>
  <c r="F1144" i="2"/>
  <c r="G1144" i="2"/>
  <c r="N1144" i="2" s="1"/>
  <c r="L993" i="2"/>
  <c r="M993" i="2" s="1"/>
  <c r="F993" i="2"/>
  <c r="G993" i="2"/>
  <c r="O993" i="2" s="1"/>
  <c r="L992" i="2"/>
  <c r="M992" i="2" s="1"/>
  <c r="F992" i="2"/>
  <c r="G992" i="2"/>
  <c r="N992" i="2" s="1"/>
  <c r="L991" i="2"/>
  <c r="M991" i="2" s="1"/>
  <c r="F991" i="2"/>
  <c r="G991" i="2"/>
  <c r="O991" i="2" s="1"/>
  <c r="L765" i="2"/>
  <c r="M765" i="2" s="1"/>
  <c r="F765" i="2"/>
  <c r="G765" i="2"/>
  <c r="O765" i="2" s="1"/>
  <c r="L747" i="2"/>
  <c r="M747" i="2" s="1"/>
  <c r="F747" i="2"/>
  <c r="G747" i="2"/>
  <c r="N747" i="2" s="1"/>
  <c r="L746" i="2"/>
  <c r="M746" i="2" s="1"/>
  <c r="F746" i="2"/>
  <c r="G746" i="2"/>
  <c r="O746" i="2" s="1"/>
  <c r="L739" i="2"/>
  <c r="M739" i="2" s="1"/>
  <c r="F739" i="2"/>
  <c r="G739" i="2"/>
  <c r="N739" i="2" s="1"/>
  <c r="L738" i="2"/>
  <c r="M738" i="2" s="1"/>
  <c r="F738" i="2"/>
  <c r="G738" i="2"/>
  <c r="O738" i="2" s="1"/>
  <c r="L456" i="2"/>
  <c r="M456" i="2" s="1"/>
  <c r="F456" i="2"/>
  <c r="G456" i="2"/>
  <c r="O456" i="2" s="1"/>
  <c r="L310" i="2"/>
  <c r="M310" i="2" s="1"/>
  <c r="F310" i="2"/>
  <c r="G310" i="2"/>
  <c r="N310" i="2" s="1"/>
  <c r="L174" i="2"/>
  <c r="M174" i="2" s="1"/>
  <c r="F174" i="2"/>
  <c r="G174" i="2"/>
  <c r="O174" i="2" s="1"/>
  <c r="L69" i="2"/>
  <c r="M69" i="2" s="1"/>
  <c r="F69" i="2"/>
  <c r="G69" i="2"/>
  <c r="N69" i="2" s="1"/>
  <c r="L68" i="2"/>
  <c r="M68" i="2" s="1"/>
  <c r="F68" i="2"/>
  <c r="G68" i="2"/>
  <c r="N68" i="2" s="1"/>
  <c r="O310" i="2" l="1"/>
  <c r="O739" i="2"/>
  <c r="O68" i="2"/>
  <c r="O69" i="2"/>
  <c r="O747" i="2"/>
  <c r="N456" i="2"/>
  <c r="N738" i="2"/>
  <c r="N765" i="2"/>
  <c r="O1144" i="2"/>
  <c r="O992" i="2"/>
  <c r="N991" i="2"/>
  <c r="N174" i="2"/>
  <c r="N746" i="2"/>
  <c r="N993" i="2"/>
  <c r="L1055" i="2"/>
  <c r="M1055" i="2" s="1"/>
  <c r="F1055" i="2"/>
  <c r="G1055" i="2"/>
  <c r="O1055" i="2" s="1"/>
  <c r="L1054" i="2"/>
  <c r="M1054" i="2" s="1"/>
  <c r="F1054" i="2"/>
  <c r="G1054" i="2"/>
  <c r="N1054" i="2" s="1"/>
  <c r="L1053" i="2"/>
  <c r="M1053" i="2" s="1"/>
  <c r="F1053" i="2"/>
  <c r="G1053" i="2"/>
  <c r="L1052" i="2"/>
  <c r="M1052" i="2" s="1"/>
  <c r="F1052" i="2"/>
  <c r="G1052" i="2"/>
  <c r="N1052" i="2" s="1"/>
  <c r="L1049" i="2"/>
  <c r="M1049" i="2" s="1"/>
  <c r="F1049" i="2"/>
  <c r="G1049" i="2"/>
  <c r="O1049" i="2" s="1"/>
  <c r="L1048" i="2"/>
  <c r="M1048" i="2" s="1"/>
  <c r="F1048" i="2"/>
  <c r="G1048" i="2"/>
  <c r="N1048" i="2" s="1"/>
  <c r="L1035" i="2"/>
  <c r="M1035" i="2" s="1"/>
  <c r="F1035" i="2"/>
  <c r="G1035" i="2"/>
  <c r="L1034" i="2"/>
  <c r="M1034" i="2" s="1"/>
  <c r="F1034" i="2"/>
  <c r="G1034" i="2"/>
  <c r="N1034" i="2" s="1"/>
  <c r="L1033" i="2"/>
  <c r="M1033" i="2" s="1"/>
  <c r="F1033" i="2"/>
  <c r="G1033" i="2"/>
  <c r="O1033" i="2" s="1"/>
  <c r="L966" i="2"/>
  <c r="M966" i="2" s="1"/>
  <c r="F966" i="2"/>
  <c r="G966" i="2"/>
  <c r="N966" i="2" s="1"/>
  <c r="L965" i="2"/>
  <c r="M965" i="2" s="1"/>
  <c r="F965" i="2"/>
  <c r="G965" i="2"/>
  <c r="O965" i="2" s="1"/>
  <c r="O954" i="2"/>
  <c r="N954" i="2"/>
  <c r="L954" i="2"/>
  <c r="M954" i="2" s="1"/>
  <c r="F954" i="2"/>
  <c r="L950" i="2"/>
  <c r="M950" i="2" s="1"/>
  <c r="F950" i="2"/>
  <c r="G950" i="2"/>
  <c r="O950" i="2" s="1"/>
  <c r="L699" i="2"/>
  <c r="M699" i="2" s="1"/>
  <c r="F699" i="2"/>
  <c r="G699" i="2"/>
  <c r="N699" i="2" s="1"/>
  <c r="L698" i="2"/>
  <c r="M698" i="2" s="1"/>
  <c r="F698" i="2"/>
  <c r="G698" i="2"/>
  <c r="O698" i="2" s="1"/>
  <c r="L697" i="2"/>
  <c r="M697" i="2" s="1"/>
  <c r="F697" i="2"/>
  <c r="G697" i="2"/>
  <c r="O697" i="2" s="1"/>
  <c r="L696" i="2"/>
  <c r="M696" i="2" s="1"/>
  <c r="F696" i="2"/>
  <c r="G696" i="2"/>
  <c r="O696" i="2" s="1"/>
  <c r="L491" i="2"/>
  <c r="M491" i="2" s="1"/>
  <c r="F491" i="2"/>
  <c r="G491" i="2"/>
  <c r="N491" i="2" s="1"/>
  <c r="O1054" i="2" l="1"/>
  <c r="O1052" i="2"/>
  <c r="O1035" i="2"/>
  <c r="N1035" i="2"/>
  <c r="O1053" i="2"/>
  <c r="N1053" i="2"/>
  <c r="N696" i="2"/>
  <c r="N950" i="2"/>
  <c r="N965" i="2"/>
  <c r="N697" i="2"/>
  <c r="O1034" i="2"/>
  <c r="O1048" i="2"/>
  <c r="O491" i="2"/>
  <c r="O699" i="2"/>
  <c r="O966" i="2"/>
  <c r="N1033" i="2"/>
  <c r="N1049" i="2"/>
  <c r="N1055" i="2"/>
  <c r="N698" i="2"/>
  <c r="E64" i="3"/>
  <c r="E85" i="3"/>
  <c r="L894" i="2"/>
  <c r="M894" i="2" s="1"/>
  <c r="F894" i="2"/>
  <c r="G894" i="2"/>
  <c r="O894" i="2" s="1"/>
  <c r="L474" i="2"/>
  <c r="M474" i="2" s="1"/>
  <c r="F474" i="2"/>
  <c r="G474" i="2"/>
  <c r="O474" i="2" s="1"/>
  <c r="L473" i="2"/>
  <c r="M473" i="2" s="1"/>
  <c r="F473" i="2"/>
  <c r="G473" i="2"/>
  <c r="N473" i="2" s="1"/>
  <c r="L472" i="2"/>
  <c r="M472" i="2" s="1"/>
  <c r="F472" i="2"/>
  <c r="G472" i="2"/>
  <c r="O472" i="2" s="1"/>
  <c r="L471" i="2"/>
  <c r="M471" i="2" s="1"/>
  <c r="F471" i="2"/>
  <c r="G471" i="2"/>
  <c r="O471" i="2" s="1"/>
  <c r="L470" i="2"/>
  <c r="M470" i="2" s="1"/>
  <c r="F470" i="2"/>
  <c r="G470" i="2"/>
  <c r="L469" i="2"/>
  <c r="M469" i="2" s="1"/>
  <c r="F469" i="2"/>
  <c r="G469" i="2"/>
  <c r="L468" i="2"/>
  <c r="M468" i="2" s="1"/>
  <c r="F468" i="2"/>
  <c r="G468" i="2"/>
  <c r="N468" i="2" s="1"/>
  <c r="L467" i="2"/>
  <c r="M467" i="2" s="1"/>
  <c r="F467" i="2"/>
  <c r="G467" i="2"/>
  <c r="O467" i="2" s="1"/>
  <c r="L466" i="2"/>
  <c r="M466" i="2" s="1"/>
  <c r="F466" i="2"/>
  <c r="G466" i="2"/>
  <c r="N466" i="2" s="1"/>
  <c r="L465" i="2"/>
  <c r="M465" i="2" s="1"/>
  <c r="F465" i="2"/>
  <c r="G465" i="2"/>
  <c r="O465" i="2" s="1"/>
  <c r="L464" i="2"/>
  <c r="M464" i="2" s="1"/>
  <c r="L463" i="2"/>
  <c r="M463" i="2" s="1"/>
  <c r="F464" i="2"/>
  <c r="G464" i="2"/>
  <c r="O464" i="2" s="1"/>
  <c r="F463" i="2"/>
  <c r="G463" i="2"/>
  <c r="L462" i="2"/>
  <c r="M462" i="2" s="1"/>
  <c r="F462" i="2"/>
  <c r="G462" i="2"/>
  <c r="O462" i="2" s="1"/>
  <c r="L461" i="2"/>
  <c r="M461" i="2" s="1"/>
  <c r="F461" i="2"/>
  <c r="G461" i="2"/>
  <c r="N461" i="2" s="1"/>
  <c r="L460" i="2"/>
  <c r="M460" i="2" s="1"/>
  <c r="F460" i="2"/>
  <c r="G460" i="2"/>
  <c r="N460" i="2" s="1"/>
  <c r="L459" i="2"/>
  <c r="M459" i="2" s="1"/>
  <c r="F459" i="2"/>
  <c r="G459" i="2"/>
  <c r="O459" i="2" s="1"/>
  <c r="L458" i="2"/>
  <c r="M458" i="2" s="1"/>
  <c r="F458" i="2"/>
  <c r="G458" i="2"/>
  <c r="O458" i="2" s="1"/>
  <c r="L457" i="2"/>
  <c r="M457" i="2" s="1"/>
  <c r="F457" i="2"/>
  <c r="G457" i="2"/>
  <c r="N457" i="2" s="1"/>
  <c r="L132" i="2"/>
  <c r="M132" i="2" s="1"/>
  <c r="F132" i="2"/>
  <c r="G132" i="2"/>
  <c r="O132" i="2" s="1"/>
  <c r="L113" i="2"/>
  <c r="M113" i="2" s="1"/>
  <c r="F113" i="2"/>
  <c r="G113" i="2"/>
  <c r="O113" i="2" s="1"/>
  <c r="L112" i="2"/>
  <c r="M112" i="2" s="1"/>
  <c r="F112" i="2"/>
  <c r="G112" i="2"/>
  <c r="O112" i="2" s="1"/>
  <c r="L111" i="2"/>
  <c r="M111" i="2" s="1"/>
  <c r="F111" i="2"/>
  <c r="G111" i="2"/>
  <c r="N111" i="2" s="1"/>
  <c r="L110" i="2"/>
  <c r="M110" i="2" s="1"/>
  <c r="F110" i="2"/>
  <c r="G110" i="2"/>
  <c r="O110" i="2" s="1"/>
  <c r="L109" i="2"/>
  <c r="M109" i="2" s="1"/>
  <c r="F109" i="2"/>
  <c r="G109" i="2"/>
  <c r="O109" i="2" s="1"/>
  <c r="L108" i="2"/>
  <c r="M108" i="2" s="1"/>
  <c r="F108" i="2"/>
  <c r="G108" i="2"/>
  <c r="O108" i="2" s="1"/>
  <c r="L107" i="2"/>
  <c r="M107" i="2" s="1"/>
  <c r="F107" i="2"/>
  <c r="G107" i="2"/>
  <c r="N107" i="2" s="1"/>
  <c r="L106" i="2"/>
  <c r="M106" i="2" s="1"/>
  <c r="F106" i="2"/>
  <c r="G106" i="2"/>
  <c r="L105" i="2"/>
  <c r="M105" i="2" s="1"/>
  <c r="F105" i="2"/>
  <c r="G105" i="2"/>
  <c r="L104" i="2"/>
  <c r="M104" i="2" s="1"/>
  <c r="F104" i="2"/>
  <c r="G104" i="2"/>
  <c r="N104" i="2" s="1"/>
  <c r="O473" i="2" l="1"/>
  <c r="O105" i="2"/>
  <c r="N105" i="2"/>
  <c r="O106" i="2"/>
  <c r="N106" i="2"/>
  <c r="O463" i="2"/>
  <c r="N463" i="2"/>
  <c r="O469" i="2"/>
  <c r="N469" i="2"/>
  <c r="O470" i="2"/>
  <c r="N470" i="2"/>
  <c r="O104" i="2"/>
  <c r="N108" i="2"/>
  <c r="N112" i="2"/>
  <c r="N458" i="2"/>
  <c r="N462" i="2"/>
  <c r="N113" i="2"/>
  <c r="N459" i="2"/>
  <c r="N474" i="2"/>
  <c r="N894" i="2"/>
  <c r="N109" i="2"/>
  <c r="O107" i="2"/>
  <c r="O111" i="2"/>
  <c r="O457" i="2"/>
  <c r="O461" i="2"/>
  <c r="N464" i="2"/>
  <c r="O466" i="2"/>
  <c r="N110" i="2"/>
  <c r="N132" i="2"/>
  <c r="O460" i="2"/>
  <c r="O468" i="2"/>
  <c r="N471" i="2"/>
  <c r="N465" i="2"/>
  <c r="N472" i="2"/>
  <c r="N467" i="2"/>
  <c r="G6" i="3"/>
  <c r="G207" i="3" s="1"/>
  <c r="E147" i="3"/>
  <c r="E145" i="3"/>
  <c r="L1100" i="2"/>
  <c r="M1100" i="2" s="1"/>
  <c r="F1100" i="2"/>
  <c r="G1100" i="2"/>
  <c r="O1100" i="2" s="1"/>
  <c r="L1099" i="2"/>
  <c r="M1099" i="2" s="1"/>
  <c r="F1099" i="2"/>
  <c r="G1099" i="2"/>
  <c r="O1099" i="2" s="1"/>
  <c r="L1098" i="2"/>
  <c r="M1098" i="2" s="1"/>
  <c r="F1098" i="2"/>
  <c r="G1098" i="2"/>
  <c r="N1098" i="2" s="1"/>
  <c r="L1097" i="2"/>
  <c r="M1097" i="2" s="1"/>
  <c r="F1097" i="2"/>
  <c r="G1097" i="2"/>
  <c r="O1097" i="2" s="1"/>
  <c r="L1096" i="2"/>
  <c r="M1096" i="2" s="1"/>
  <c r="F1096" i="2"/>
  <c r="G1096" i="2"/>
  <c r="O1096" i="2" s="1"/>
  <c r="L1095" i="2"/>
  <c r="M1095" i="2" s="1"/>
  <c r="F1095" i="2"/>
  <c r="G1095" i="2"/>
  <c r="O1095" i="2" s="1"/>
  <c r="L901" i="2"/>
  <c r="M901" i="2" s="1"/>
  <c r="F901" i="2"/>
  <c r="G901" i="2"/>
  <c r="O901" i="2" s="1"/>
  <c r="L592" i="2"/>
  <c r="M592" i="2" s="1"/>
  <c r="F592" i="2"/>
  <c r="G592" i="2"/>
  <c r="N592" i="2" s="1"/>
  <c r="L554" i="2"/>
  <c r="M554" i="2" s="1"/>
  <c r="F554" i="2"/>
  <c r="G554" i="2"/>
  <c r="N554" i="2" s="1"/>
  <c r="L553" i="2"/>
  <c r="M553" i="2" s="1"/>
  <c r="F553" i="2"/>
  <c r="G553" i="2"/>
  <c r="N553" i="2" s="1"/>
  <c r="L552" i="2"/>
  <c r="M552" i="2" s="1"/>
  <c r="F552" i="2"/>
  <c r="G552" i="2"/>
  <c r="O552" i="2" s="1"/>
  <c r="L551" i="2"/>
  <c r="M551" i="2" s="1"/>
  <c r="F551" i="2"/>
  <c r="G551" i="2"/>
  <c r="N551" i="2" s="1"/>
  <c r="L549" i="2"/>
  <c r="M549" i="2" s="1"/>
  <c r="F549" i="2"/>
  <c r="G549" i="2"/>
  <c r="N549" i="2" s="1"/>
  <c r="L548" i="2"/>
  <c r="M548" i="2" s="1"/>
  <c r="F548" i="2"/>
  <c r="G548" i="2"/>
  <c r="O548" i="2" s="1"/>
  <c r="L547" i="2"/>
  <c r="M547" i="2" s="1"/>
  <c r="G547" i="2"/>
  <c r="O547" i="2" s="1"/>
  <c r="F547" i="2"/>
  <c r="L545" i="2"/>
  <c r="M545" i="2" s="1"/>
  <c r="F545" i="2"/>
  <c r="G545" i="2"/>
  <c r="O545" i="2" s="1"/>
  <c r="L544" i="2"/>
  <c r="M544" i="2" s="1"/>
  <c r="F544" i="2"/>
  <c r="G544" i="2"/>
  <c r="N544" i="2" s="1"/>
  <c r="L543" i="2"/>
  <c r="M543" i="2" s="1"/>
  <c r="F543" i="2"/>
  <c r="G543" i="2"/>
  <c r="N543" i="2" s="1"/>
  <c r="L343" i="2"/>
  <c r="G343" i="2"/>
  <c r="O343" i="2" s="1"/>
  <c r="L350" i="2"/>
  <c r="G350" i="2"/>
  <c r="O350" i="2" s="1"/>
  <c r="L342" i="2"/>
  <c r="G342" i="2"/>
  <c r="O342" i="2" s="1"/>
  <c r="L341" i="2"/>
  <c r="G341" i="2"/>
  <c r="O341" i="2" s="1"/>
  <c r="L340" i="2"/>
  <c r="G340" i="2"/>
  <c r="O340" i="2" s="1"/>
  <c r="L339" i="2"/>
  <c r="G339" i="2"/>
  <c r="O339" i="2" s="1"/>
  <c r="L330" i="2"/>
  <c r="G330" i="2"/>
  <c r="O330" i="2" s="1"/>
  <c r="L329" i="2"/>
  <c r="G329" i="2"/>
  <c r="O329" i="2" s="1"/>
  <c r="L328" i="2"/>
  <c r="G328" i="2"/>
  <c r="O328" i="2" s="1"/>
  <c r="L271" i="2"/>
  <c r="M271" i="2" s="1"/>
  <c r="F271" i="2"/>
  <c r="G271" i="2"/>
  <c r="N271" i="2" s="1"/>
  <c r="L260" i="2"/>
  <c r="M260" i="2" s="1"/>
  <c r="F260" i="2"/>
  <c r="G260" i="2"/>
  <c r="N260" i="2" s="1"/>
  <c r="L259" i="2"/>
  <c r="M259" i="2" s="1"/>
  <c r="F259" i="2"/>
  <c r="G259" i="2"/>
  <c r="N259" i="2" s="1"/>
  <c r="L256" i="2"/>
  <c r="M256" i="2" s="1"/>
  <c r="F256" i="2"/>
  <c r="G256" i="2"/>
  <c r="O256" i="2" s="1"/>
  <c r="L255" i="2"/>
  <c r="M255" i="2" s="1"/>
  <c r="F255" i="2"/>
  <c r="G255" i="2"/>
  <c r="O255" i="2" s="1"/>
  <c r="L173" i="2"/>
  <c r="M173" i="2" s="1"/>
  <c r="F173" i="2"/>
  <c r="G173" i="2"/>
  <c r="N173" i="2" s="1"/>
  <c r="L172" i="2"/>
  <c r="M172" i="2" s="1"/>
  <c r="F172" i="2"/>
  <c r="G172" i="2"/>
  <c r="N172" i="2" s="1"/>
  <c r="N343" i="2" l="1"/>
  <c r="N545" i="2"/>
  <c r="O553" i="2"/>
  <c r="N328" i="2"/>
  <c r="N340" i="2"/>
  <c r="O173" i="2"/>
  <c r="O1098" i="2"/>
  <c r="O259" i="2"/>
  <c r="O271" i="2"/>
  <c r="N342" i="2"/>
  <c r="O543" i="2"/>
  <c r="O592" i="2"/>
  <c r="N548" i="2"/>
  <c r="N1096" i="2"/>
  <c r="N1097" i="2"/>
  <c r="N1100" i="2"/>
  <c r="N330" i="2"/>
  <c r="O551" i="2"/>
  <c r="O172" i="2"/>
  <c r="N255" i="2"/>
  <c r="O260" i="2"/>
  <c r="N339" i="2"/>
  <c r="N350" i="2"/>
  <c r="O544" i="2"/>
  <c r="N547" i="2"/>
  <c r="O549" i="2"/>
  <c r="O554" i="2"/>
  <c r="N901" i="2"/>
  <c r="N552" i="2"/>
  <c r="N1095" i="2"/>
  <c r="N1099" i="2"/>
  <c r="N256" i="2"/>
  <c r="N329" i="2"/>
  <c r="N341" i="2"/>
  <c r="E43" i="3"/>
  <c r="G1030" i="2"/>
  <c r="G1031" i="2"/>
  <c r="G1032" i="2"/>
  <c r="L322" i="2"/>
  <c r="G322" i="2"/>
  <c r="O322" i="2" s="1"/>
  <c r="L313" i="2"/>
  <c r="M313" i="2" s="1"/>
  <c r="F313" i="2"/>
  <c r="G313" i="2"/>
  <c r="O313" i="2" s="1"/>
  <c r="L312" i="2"/>
  <c r="M312" i="2" s="1"/>
  <c r="F312" i="2"/>
  <c r="G312" i="2"/>
  <c r="N312" i="2" s="1"/>
  <c r="L311" i="2"/>
  <c r="M311" i="2" s="1"/>
  <c r="F311" i="2"/>
  <c r="G311" i="2"/>
  <c r="N311" i="2" s="1"/>
  <c r="L309" i="2"/>
  <c r="M309" i="2" s="1"/>
  <c r="F309" i="2"/>
  <c r="G309" i="2"/>
  <c r="N309" i="2" s="1"/>
  <c r="L297" i="2"/>
  <c r="M297" i="2" s="1"/>
  <c r="F297" i="2"/>
  <c r="G297" i="2"/>
  <c r="O297" i="2" s="1"/>
  <c r="L296" i="2"/>
  <c r="M296" i="2" s="1"/>
  <c r="F296" i="2"/>
  <c r="G296" i="2"/>
  <c r="N296" i="2" s="1"/>
  <c r="L295" i="2"/>
  <c r="M295" i="2" s="1"/>
  <c r="F295" i="2"/>
  <c r="G295" i="2"/>
  <c r="N295" i="2" s="1"/>
  <c r="L155" i="2"/>
  <c r="M155" i="2" s="1"/>
  <c r="F155" i="2"/>
  <c r="G155" i="2"/>
  <c r="N155" i="2" s="1"/>
  <c r="O296" i="2" l="1"/>
  <c r="O155" i="2"/>
  <c r="O295" i="2"/>
  <c r="O309" i="2"/>
  <c r="O311" i="2"/>
  <c r="O312" i="2"/>
  <c r="N322" i="2"/>
  <c r="N297" i="2"/>
  <c r="N313" i="2"/>
  <c r="E66" i="3"/>
  <c r="E13" i="3"/>
  <c r="G847" i="2"/>
  <c r="G1151" i="2" l="1"/>
  <c r="G1150" i="2"/>
  <c r="G1149" i="2"/>
  <c r="L634" i="2" l="1"/>
  <c r="M634" i="2" s="1"/>
  <c r="F634" i="2"/>
  <c r="G634" i="2"/>
  <c r="N634" i="2" s="1"/>
  <c r="L617" i="2"/>
  <c r="M617" i="2" s="1"/>
  <c r="F617" i="2"/>
  <c r="G617" i="2"/>
  <c r="N617" i="2" s="1"/>
  <c r="L616" i="2"/>
  <c r="M616" i="2" s="1"/>
  <c r="F616" i="2"/>
  <c r="G616" i="2"/>
  <c r="N616" i="2" s="1"/>
  <c r="G1064" i="2"/>
  <c r="G1063" i="2"/>
  <c r="G915" i="2"/>
  <c r="G1148" i="2"/>
  <c r="G1079" i="2"/>
  <c r="G1080" i="2"/>
  <c r="G1081" i="2"/>
  <c r="G1082" i="2"/>
  <c r="G1083" i="2"/>
  <c r="G1084"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078" i="2"/>
  <c r="G1075" i="2"/>
  <c r="G1076" i="2"/>
  <c r="G1077" i="2"/>
  <c r="G1074" i="2"/>
  <c r="G1072" i="2"/>
  <c r="G1073" i="2"/>
  <c r="G1071" i="2"/>
  <c r="G1058" i="2"/>
  <c r="G1059" i="2"/>
  <c r="G1060" i="2"/>
  <c r="G1061" i="2"/>
  <c r="G1062" i="2"/>
  <c r="G1065" i="2"/>
  <c r="G1066" i="2"/>
  <c r="G1067" i="2"/>
  <c r="G1057" i="2"/>
  <c r="G1020" i="2"/>
  <c r="G1021" i="2"/>
  <c r="G1022" i="2"/>
  <c r="G1023" i="2"/>
  <c r="G1024" i="2"/>
  <c r="G1025" i="2"/>
  <c r="G1026" i="2"/>
  <c r="G1027" i="2"/>
  <c r="G1028" i="2"/>
  <c r="G1029" i="2"/>
  <c r="G1036" i="2"/>
  <c r="G1037" i="2"/>
  <c r="G1038" i="2"/>
  <c r="G1039" i="2"/>
  <c r="G1040" i="2"/>
  <c r="G1041" i="2"/>
  <c r="G1042" i="2"/>
  <c r="G1043" i="2"/>
  <c r="G1044" i="2"/>
  <c r="G1047" i="2"/>
  <c r="G1050" i="2"/>
  <c r="G1051" i="2"/>
  <c r="G1019" i="2"/>
  <c r="G1008" i="2"/>
  <c r="G1009" i="2"/>
  <c r="G1010" i="2"/>
  <c r="G1011" i="2"/>
  <c r="G1012" i="2"/>
  <c r="G1013" i="2"/>
  <c r="G1014" i="2"/>
  <c r="G1015" i="2"/>
  <c r="G1016" i="2"/>
  <c r="G1017" i="2"/>
  <c r="G1018" i="2"/>
  <c r="G1007" i="2"/>
  <c r="G994" i="2"/>
  <c r="G995" i="2"/>
  <c r="G996" i="2"/>
  <c r="G997" i="2"/>
  <c r="G998" i="2"/>
  <c r="G999" i="2"/>
  <c r="G1000" i="2"/>
  <c r="G1001" i="2"/>
  <c r="G1002" i="2"/>
  <c r="G1003" i="2"/>
  <c r="G1004" i="2"/>
  <c r="G1005" i="2"/>
  <c r="G1006" i="2"/>
  <c r="G985" i="2"/>
  <c r="G986" i="2"/>
  <c r="G987" i="2"/>
  <c r="G988" i="2"/>
  <c r="G989" i="2"/>
  <c r="G990" i="2"/>
  <c r="G973" i="2"/>
  <c r="G974" i="2"/>
  <c r="G975" i="2"/>
  <c r="G976" i="2"/>
  <c r="G977" i="2"/>
  <c r="G978" i="2"/>
  <c r="G979" i="2"/>
  <c r="G980" i="2"/>
  <c r="G981" i="2"/>
  <c r="G982" i="2"/>
  <c r="G983" i="2"/>
  <c r="G984" i="2"/>
  <c r="G967" i="2"/>
  <c r="G968" i="2"/>
  <c r="G969" i="2"/>
  <c r="G970" i="2"/>
  <c r="G971" i="2"/>
  <c r="G972" i="2"/>
  <c r="G955" i="2"/>
  <c r="G956" i="2"/>
  <c r="G957" i="2"/>
  <c r="G958" i="2"/>
  <c r="G959" i="2"/>
  <c r="G960" i="2"/>
  <c r="G961" i="2"/>
  <c r="G962" i="2"/>
  <c r="G963" i="2"/>
  <c r="G964" i="2"/>
  <c r="G953" i="2"/>
  <c r="G952" i="2"/>
  <c r="G951" i="2"/>
  <c r="G917" i="2"/>
  <c r="G918" i="2"/>
  <c r="G919" i="2"/>
  <c r="G920" i="2"/>
  <c r="G921" i="2"/>
  <c r="G922" i="2"/>
  <c r="G923" i="2"/>
  <c r="G924" i="2"/>
  <c r="G925" i="2"/>
  <c r="G926" i="2"/>
  <c r="G927" i="2"/>
  <c r="G928" i="2"/>
  <c r="G929" i="2"/>
  <c r="G930" i="2"/>
  <c r="G931" i="2"/>
  <c r="G932" i="2"/>
  <c r="G933" i="2"/>
  <c r="G934" i="2"/>
  <c r="G935" i="2"/>
  <c r="G936" i="2"/>
  <c r="G937" i="2"/>
  <c r="G939" i="2"/>
  <c r="G940" i="2"/>
  <c r="G941" i="2"/>
  <c r="G942" i="2"/>
  <c r="G943" i="2"/>
  <c r="G944" i="2"/>
  <c r="G945" i="2"/>
  <c r="G946" i="2"/>
  <c r="G947" i="2"/>
  <c r="G948" i="2"/>
  <c r="G949" i="2"/>
  <c r="G916" i="2"/>
  <c r="G913" i="2"/>
  <c r="G914" i="2"/>
  <c r="G911" i="2"/>
  <c r="G912" i="2"/>
  <c r="G910" i="2"/>
  <c r="G626" i="2"/>
  <c r="G627" i="2"/>
  <c r="G628" i="2"/>
  <c r="G629" i="2"/>
  <c r="G630" i="2"/>
  <c r="G631" i="2"/>
  <c r="G632" i="2"/>
  <c r="G633" i="2"/>
  <c r="G635" i="2"/>
  <c r="G636" i="2"/>
  <c r="G637" i="2"/>
  <c r="G638" i="2"/>
  <c r="G639" i="2"/>
  <c r="G640" i="2"/>
  <c r="G641" i="2"/>
  <c r="G642" i="2"/>
  <c r="G643" i="2"/>
  <c r="G644" i="2"/>
  <c r="G645" i="2"/>
  <c r="G646" i="2"/>
  <c r="G647" i="2"/>
  <c r="G648" i="2"/>
  <c r="G649" i="2"/>
  <c r="G650" i="2"/>
  <c r="G651" i="2"/>
  <c r="G652" i="2"/>
  <c r="G653"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40" i="2"/>
  <c r="G741" i="2"/>
  <c r="G742" i="2"/>
  <c r="G743" i="2"/>
  <c r="G744" i="2"/>
  <c r="G745" i="2"/>
  <c r="G748" i="2"/>
  <c r="G749" i="2"/>
  <c r="G750" i="2"/>
  <c r="G751" i="2"/>
  <c r="G752" i="2"/>
  <c r="G753" i="2"/>
  <c r="G754" i="2"/>
  <c r="G755" i="2"/>
  <c r="G756" i="2"/>
  <c r="G757" i="2"/>
  <c r="G758" i="2"/>
  <c r="G759" i="2"/>
  <c r="G760" i="2"/>
  <c r="G761" i="2"/>
  <c r="G762" i="2"/>
  <c r="G763" i="2"/>
  <c r="G764" i="2"/>
  <c r="G766" i="2"/>
  <c r="G767" i="2"/>
  <c r="G768" i="2"/>
  <c r="G769" i="2"/>
  <c r="G770" i="2"/>
  <c r="G771" i="2"/>
  <c r="G772" i="2"/>
  <c r="G773" i="2"/>
  <c r="G774" i="2"/>
  <c r="G775" i="2"/>
  <c r="G776" i="2"/>
  <c r="G777" i="2"/>
  <c r="G778"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6" i="2"/>
  <c r="G887" i="2"/>
  <c r="G888" i="2"/>
  <c r="G889" i="2"/>
  <c r="G890" i="2"/>
  <c r="G891" i="2"/>
  <c r="G892" i="2"/>
  <c r="G893" i="2"/>
  <c r="G895" i="2"/>
  <c r="G896" i="2"/>
  <c r="G897" i="2"/>
  <c r="G898" i="2"/>
  <c r="G899" i="2"/>
  <c r="G900" i="2"/>
  <c r="G902" i="2"/>
  <c r="G903" i="2"/>
  <c r="G905" i="2"/>
  <c r="G906" i="2"/>
  <c r="G907" i="2"/>
  <c r="G625" i="2"/>
  <c r="G620" i="2"/>
  <c r="G621" i="2"/>
  <c r="G622" i="2"/>
  <c r="G623" i="2"/>
  <c r="G624"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75" i="2"/>
  <c r="G476" i="2"/>
  <c r="G477" i="2"/>
  <c r="O477" i="2" s="1"/>
  <c r="G478" i="2"/>
  <c r="G479" i="2"/>
  <c r="G480" i="2"/>
  <c r="G481" i="2"/>
  <c r="G482" i="2"/>
  <c r="G483" i="2"/>
  <c r="G484" i="2"/>
  <c r="G485" i="2"/>
  <c r="G486" i="2"/>
  <c r="G487" i="2"/>
  <c r="G488" i="2"/>
  <c r="G489" i="2"/>
  <c r="G490"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6" i="2"/>
  <c r="G550"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9" i="2"/>
  <c r="G590" i="2"/>
  <c r="G591" i="2"/>
  <c r="G593" i="2"/>
  <c r="G594" i="2"/>
  <c r="G595" i="2"/>
  <c r="G596" i="2"/>
  <c r="G597" i="2"/>
  <c r="G598" i="2"/>
  <c r="G599" i="2"/>
  <c r="G600" i="2"/>
  <c r="G601" i="2"/>
  <c r="G603" i="2"/>
  <c r="G604" i="2"/>
  <c r="G605" i="2"/>
  <c r="G606" i="2"/>
  <c r="G607" i="2"/>
  <c r="G608" i="2"/>
  <c r="G609" i="2"/>
  <c r="G610" i="2"/>
  <c r="G611" i="2"/>
  <c r="G612" i="2"/>
  <c r="G613" i="2"/>
  <c r="G614" i="2"/>
  <c r="G615" i="2"/>
  <c r="G618" i="2"/>
  <c r="G54" i="2"/>
  <c r="G55" i="2"/>
  <c r="G56" i="2"/>
  <c r="G57" i="2"/>
  <c r="G58" i="2"/>
  <c r="G59" i="2"/>
  <c r="G60" i="2"/>
  <c r="G61" i="2"/>
  <c r="G62" i="2"/>
  <c r="G63" i="2"/>
  <c r="G64" i="2"/>
  <c r="G65" i="2"/>
  <c r="G66" i="2"/>
  <c r="G67"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14" i="2"/>
  <c r="G115" i="2"/>
  <c r="G116" i="2"/>
  <c r="G117" i="2"/>
  <c r="G118" i="2"/>
  <c r="G119" i="2"/>
  <c r="G120" i="2"/>
  <c r="G121" i="2"/>
  <c r="G122" i="2"/>
  <c r="G123" i="2"/>
  <c r="G124" i="2"/>
  <c r="G125" i="2"/>
  <c r="G126" i="2"/>
  <c r="G127" i="2"/>
  <c r="G128" i="2"/>
  <c r="G129" i="2"/>
  <c r="G130" i="2"/>
  <c r="G131" i="2"/>
  <c r="G133" i="2"/>
  <c r="G134" i="2"/>
  <c r="G135" i="2"/>
  <c r="G136" i="2"/>
  <c r="G137" i="2"/>
  <c r="G138" i="2"/>
  <c r="G139" i="2"/>
  <c r="G140" i="2"/>
  <c r="G141" i="2"/>
  <c r="G142" i="2"/>
  <c r="G143" i="2"/>
  <c r="G144" i="2"/>
  <c r="G145" i="2"/>
  <c r="G146" i="2"/>
  <c r="G147" i="2"/>
  <c r="G148" i="2"/>
  <c r="G149" i="2"/>
  <c r="G150" i="2"/>
  <c r="G151" i="2"/>
  <c r="G152" i="2"/>
  <c r="G153" i="2"/>
  <c r="G154" i="2"/>
  <c r="G156" i="2"/>
  <c r="G157" i="2"/>
  <c r="G158" i="2"/>
  <c r="G159" i="2"/>
  <c r="G160" i="2"/>
  <c r="G163" i="2"/>
  <c r="G164" i="2"/>
  <c r="G165" i="2"/>
  <c r="G166" i="2"/>
  <c r="G167" i="2"/>
  <c r="G168" i="2"/>
  <c r="G169" i="2"/>
  <c r="G170" i="2"/>
  <c r="G171" i="2"/>
  <c r="G175" i="2"/>
  <c r="G176" i="2"/>
  <c r="G177"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4" i="2"/>
  <c r="G235" i="2"/>
  <c r="G236" i="2"/>
  <c r="G237" i="2"/>
  <c r="G238" i="2"/>
  <c r="G239" i="2"/>
  <c r="G240" i="2"/>
  <c r="G241" i="2"/>
  <c r="G242" i="2"/>
  <c r="G243" i="2"/>
  <c r="G244" i="2"/>
  <c r="G245" i="2"/>
  <c r="G246" i="2"/>
  <c r="G247" i="2"/>
  <c r="G248" i="2"/>
  <c r="G249" i="2"/>
  <c r="G250" i="2"/>
  <c r="G251" i="2"/>
  <c r="G252" i="2"/>
  <c r="G253" i="2"/>
  <c r="G254" i="2"/>
  <c r="G257" i="2"/>
  <c r="G258" i="2"/>
  <c r="G261" i="2"/>
  <c r="G262" i="2"/>
  <c r="G263" i="2"/>
  <c r="G264" i="2"/>
  <c r="G265" i="2"/>
  <c r="G266" i="2"/>
  <c r="G267" i="2"/>
  <c r="G268" i="2"/>
  <c r="G269" i="2"/>
  <c r="G270" i="2"/>
  <c r="G273" i="2"/>
  <c r="G274" i="2"/>
  <c r="G275" i="2"/>
  <c r="G276" i="2"/>
  <c r="G277" i="2"/>
  <c r="G278" i="2"/>
  <c r="G279" i="2"/>
  <c r="G280" i="2"/>
  <c r="G281" i="2"/>
  <c r="G282" i="2"/>
  <c r="G283" i="2"/>
  <c r="G284" i="2"/>
  <c r="G285" i="2"/>
  <c r="G286" i="2"/>
  <c r="G287" i="2"/>
  <c r="G288" i="2"/>
  <c r="G289" i="2"/>
  <c r="G290" i="2"/>
  <c r="G291" i="2"/>
  <c r="G292" i="2"/>
  <c r="G293" i="2"/>
  <c r="G294" i="2"/>
  <c r="G298" i="2"/>
  <c r="G299" i="2"/>
  <c r="G300" i="2"/>
  <c r="G301" i="2"/>
  <c r="G302" i="2"/>
  <c r="G303" i="2"/>
  <c r="G304" i="2"/>
  <c r="G306" i="2"/>
  <c r="G307" i="2"/>
  <c r="G308" i="2"/>
  <c r="G314" i="2"/>
  <c r="G315" i="2"/>
  <c r="G316" i="2"/>
  <c r="G317" i="2"/>
  <c r="G318" i="2"/>
  <c r="G319" i="2"/>
  <c r="G31" i="2"/>
  <c r="G32" i="2"/>
  <c r="G33" i="2"/>
  <c r="G34" i="2"/>
  <c r="G35" i="2"/>
  <c r="G36" i="2"/>
  <c r="G37" i="2"/>
  <c r="G38" i="2"/>
  <c r="G39" i="2"/>
  <c r="G40" i="2"/>
  <c r="G41" i="2"/>
  <c r="G42" i="2"/>
  <c r="G43" i="2"/>
  <c r="G44" i="2"/>
  <c r="G45" i="2"/>
  <c r="G46" i="2"/>
  <c r="G47" i="2"/>
  <c r="G48" i="2"/>
  <c r="G49" i="2"/>
  <c r="G50" i="2"/>
  <c r="G51" i="2"/>
  <c r="G52" i="2"/>
  <c r="G53" i="2"/>
  <c r="G8" i="2"/>
  <c r="G9" i="2"/>
  <c r="G10" i="2"/>
  <c r="G11" i="2"/>
  <c r="G12" i="2"/>
  <c r="G13" i="2"/>
  <c r="G14" i="2"/>
  <c r="G15" i="2"/>
  <c r="G16" i="2"/>
  <c r="G17" i="2"/>
  <c r="G18" i="2"/>
  <c r="G19" i="2"/>
  <c r="G20" i="2"/>
  <c r="G21" i="2"/>
  <c r="G22" i="2"/>
  <c r="G23" i="2"/>
  <c r="G24" i="2"/>
  <c r="G25" i="2"/>
  <c r="G26" i="2"/>
  <c r="G27" i="2"/>
  <c r="G28" i="2"/>
  <c r="G29" i="2"/>
  <c r="G30" i="2"/>
  <c r="G7" i="2"/>
  <c r="L477" i="2"/>
  <c r="M477" i="2" s="1"/>
  <c r="F477" i="2"/>
  <c r="F219" i="2"/>
  <c r="N477" i="2" l="1"/>
  <c r="O616" i="2"/>
  <c r="O617" i="2"/>
  <c r="O634" i="2"/>
  <c r="E12" i="3"/>
  <c r="L160" i="2"/>
  <c r="M160" i="2" s="1"/>
  <c r="F160" i="2"/>
  <c r="L990" i="2"/>
  <c r="M990" i="2" s="1"/>
  <c r="F990" i="2"/>
  <c r="N990" i="2"/>
  <c r="O990" i="2"/>
  <c r="L989" i="2"/>
  <c r="M989" i="2" s="1"/>
  <c r="F989" i="2"/>
  <c r="L988" i="2"/>
  <c r="M988" i="2" s="1"/>
  <c r="F988" i="2"/>
  <c r="N988" i="2"/>
  <c r="L987" i="2"/>
  <c r="M987" i="2" s="1"/>
  <c r="F987" i="2"/>
  <c r="N987" i="2"/>
  <c r="L986" i="2"/>
  <c r="M986" i="2" s="1"/>
  <c r="F986" i="2"/>
  <c r="N986" i="2"/>
  <c r="L985" i="2"/>
  <c r="M985" i="2" s="1"/>
  <c r="F985" i="2"/>
  <c r="L984" i="2"/>
  <c r="M984" i="2" s="1"/>
  <c r="F984" i="2"/>
  <c r="L983" i="2"/>
  <c r="M983" i="2" s="1"/>
  <c r="F983" i="2"/>
  <c r="L982" i="2"/>
  <c r="M982" i="2" s="1"/>
  <c r="F982" i="2"/>
  <c r="N982" i="2"/>
  <c r="L981" i="2"/>
  <c r="M981" i="2" s="1"/>
  <c r="F981" i="2"/>
  <c r="N981" i="2"/>
  <c r="L980" i="2"/>
  <c r="M980" i="2" s="1"/>
  <c r="F980" i="2"/>
  <c r="O980" i="2"/>
  <c r="L979" i="2"/>
  <c r="M979" i="2" s="1"/>
  <c r="F979" i="2"/>
  <c r="O979" i="2"/>
  <c r="L978" i="2"/>
  <c r="M978" i="2" s="1"/>
  <c r="F978" i="2"/>
  <c r="O978" i="2"/>
  <c r="L977" i="2"/>
  <c r="M977" i="2" s="1"/>
  <c r="F977" i="2"/>
  <c r="N977" i="2"/>
  <c r="L952" i="2"/>
  <c r="M952" i="2" s="1"/>
  <c r="F952" i="2"/>
  <c r="O952" i="2"/>
  <c r="L951" i="2"/>
  <c r="M951" i="2" s="1"/>
  <c r="F951" i="2"/>
  <c r="N951" i="2"/>
  <c r="L889" i="2"/>
  <c r="M889" i="2" s="1"/>
  <c r="F889" i="2"/>
  <c r="O889" i="2"/>
  <c r="L358" i="2"/>
  <c r="M358" i="2" s="1"/>
  <c r="F358" i="2"/>
  <c r="G358" i="2"/>
  <c r="N358" i="2" s="1"/>
  <c r="L356" i="2"/>
  <c r="M356" i="2" s="1"/>
  <c r="F356" i="2"/>
  <c r="G356" i="2"/>
  <c r="N356" i="2" s="1"/>
  <c r="L353" i="2"/>
  <c r="G353" i="2"/>
  <c r="N353" i="2" s="1"/>
  <c r="L352" i="2"/>
  <c r="G352" i="2"/>
  <c r="N352" i="2" s="1"/>
  <c r="L184" i="2"/>
  <c r="M184" i="2" s="1"/>
  <c r="F184" i="2"/>
  <c r="O184" i="2"/>
  <c r="L183" i="2"/>
  <c r="M183" i="2" s="1"/>
  <c r="F183" i="2"/>
  <c r="N183" i="2"/>
  <c r="L182" i="2"/>
  <c r="M182" i="2" s="1"/>
  <c r="F182" i="2"/>
  <c r="L67" i="2"/>
  <c r="M67" i="2" s="1"/>
  <c r="F67" i="2"/>
  <c r="N67" i="2"/>
  <c r="L65" i="2"/>
  <c r="M65" i="2" s="1"/>
  <c r="F65" i="2"/>
  <c r="O65" i="2"/>
  <c r="O356" i="2" l="1"/>
  <c r="O67" i="2"/>
  <c r="O353" i="2"/>
  <c r="O981" i="2"/>
  <c r="O982" i="2"/>
  <c r="O988" i="2"/>
  <c r="O352" i="2"/>
  <c r="O951" i="2"/>
  <c r="O986" i="2"/>
  <c r="O182" i="2"/>
  <c r="N182" i="2"/>
  <c r="O983" i="2"/>
  <c r="N983" i="2"/>
  <c r="O984" i="2"/>
  <c r="N984" i="2"/>
  <c r="O985" i="2"/>
  <c r="N985" i="2"/>
  <c r="O989" i="2"/>
  <c r="N989" i="2"/>
  <c r="O160" i="2"/>
  <c r="N160" i="2"/>
  <c r="O987" i="2"/>
  <c r="N65" i="2"/>
  <c r="O183" i="2"/>
  <c r="O358" i="2"/>
  <c r="N889" i="2"/>
  <c r="O977" i="2"/>
  <c r="N979" i="2"/>
  <c r="N980" i="2"/>
  <c r="N952" i="2"/>
  <c r="N184" i="2"/>
  <c r="N978" i="2"/>
  <c r="L1044" i="2"/>
  <c r="M1044" i="2" s="1"/>
  <c r="F1044" i="2"/>
  <c r="N1044" i="2"/>
  <c r="L1032" i="2"/>
  <c r="M1032" i="2" s="1"/>
  <c r="F1032" i="2"/>
  <c r="N1032" i="2"/>
  <c r="L1031" i="2"/>
  <c r="M1031" i="2" s="1"/>
  <c r="F1031" i="2"/>
  <c r="N1031" i="2"/>
  <c r="L1030" i="2"/>
  <c r="M1030" i="2" s="1"/>
  <c r="F1030" i="2"/>
  <c r="N1030" i="2"/>
  <c r="L1029" i="2"/>
  <c r="M1029" i="2" s="1"/>
  <c r="F1029" i="2"/>
  <c r="N1029" i="2"/>
  <c r="L1026" i="2"/>
  <c r="M1026" i="2" s="1"/>
  <c r="F1026" i="2"/>
  <c r="N1026" i="2"/>
  <c r="L1020" i="2"/>
  <c r="M1020" i="2" s="1"/>
  <c r="F1020" i="2"/>
  <c r="N1020" i="2"/>
  <c r="L1019" i="2"/>
  <c r="M1019" i="2" s="1"/>
  <c r="F1019" i="2"/>
  <c r="N1019" i="2"/>
  <c r="L1012" i="2"/>
  <c r="M1012" i="2" s="1"/>
  <c r="F1012" i="2"/>
  <c r="N1012" i="2"/>
  <c r="L1011" i="2"/>
  <c r="M1011" i="2" s="1"/>
  <c r="F1011" i="2"/>
  <c r="N1011" i="2"/>
  <c r="L1009" i="2"/>
  <c r="M1009" i="2" s="1"/>
  <c r="F1009" i="2"/>
  <c r="N1009" i="2"/>
  <c r="L1008" i="2"/>
  <c r="M1008" i="2" s="1"/>
  <c r="F1008" i="2"/>
  <c r="N1008" i="2"/>
  <c r="O1008" i="2" l="1"/>
  <c r="O1009" i="2"/>
  <c r="O1011" i="2"/>
  <c r="O1012" i="2"/>
  <c r="O1019" i="2"/>
  <c r="O1020" i="2"/>
  <c r="O1026" i="2"/>
  <c r="O1029" i="2"/>
  <c r="O1030" i="2"/>
  <c r="O1031" i="2"/>
  <c r="O1032" i="2"/>
  <c r="O1044" i="2"/>
  <c r="F46" i="2"/>
  <c r="F47" i="2"/>
  <c r="F48" i="2"/>
  <c r="F49" i="2"/>
  <c r="L1067" i="2"/>
  <c r="M1067" i="2" s="1"/>
  <c r="F1067" i="2"/>
  <c r="N1067" i="2"/>
  <c r="L1066" i="2"/>
  <c r="M1066" i="2" s="1"/>
  <c r="F1066" i="2"/>
  <c r="N1066" i="2"/>
  <c r="L1065" i="2"/>
  <c r="M1065" i="2" s="1"/>
  <c r="F1065" i="2"/>
  <c r="O1065" i="2"/>
  <c r="L600" i="2"/>
  <c r="M600" i="2" s="1"/>
  <c r="F600" i="2"/>
  <c r="L599" i="2"/>
  <c r="M599" i="2" s="1"/>
  <c r="F599" i="2"/>
  <c r="N599" i="2"/>
  <c r="L81" i="2"/>
  <c r="M81" i="2" s="1"/>
  <c r="F81" i="2"/>
  <c r="O81" i="2"/>
  <c r="L47" i="2"/>
  <c r="M47" i="2" s="1"/>
  <c r="O47" i="2"/>
  <c r="L23" i="2"/>
  <c r="M23" i="2" s="1"/>
  <c r="F23" i="2"/>
  <c r="O23" i="2"/>
  <c r="L22" i="2"/>
  <c r="M22" i="2" s="1"/>
  <c r="F22" i="2"/>
  <c r="N22" i="2"/>
  <c r="O1067" i="2" l="1"/>
  <c r="O1066" i="2"/>
  <c r="O600" i="2"/>
  <c r="N600" i="2"/>
  <c r="N81" i="2"/>
  <c r="N23" i="2"/>
  <c r="O22" i="2"/>
  <c r="N47" i="2"/>
  <c r="O599" i="2"/>
  <c r="N1065" i="2"/>
  <c r="L405" i="2" l="1"/>
  <c r="M405" i="2" s="1"/>
  <c r="F405" i="2"/>
  <c r="O405" i="2"/>
  <c r="N405" i="2" l="1"/>
  <c r="E75" i="3"/>
  <c r="E160" i="3"/>
  <c r="L80" i="2"/>
  <c r="M80" i="2" s="1"/>
  <c r="F80" i="2"/>
  <c r="O80" i="2" l="1"/>
  <c r="N80" i="2"/>
  <c r="L817" i="2"/>
  <c r="M817" i="2" s="1"/>
  <c r="F817" i="2"/>
  <c r="N817" i="2"/>
  <c r="O817" i="2" l="1"/>
  <c r="L937" i="2"/>
  <c r="M937" i="2" s="1"/>
  <c r="F937" i="2"/>
  <c r="N937" i="2"/>
  <c r="L914" i="2"/>
  <c r="M914" i="2" s="1"/>
  <c r="F914" i="2"/>
  <c r="N914" i="2"/>
  <c r="L913" i="2"/>
  <c r="M913" i="2" s="1"/>
  <c r="F913" i="2"/>
  <c r="O913" i="2"/>
  <c r="L660" i="2"/>
  <c r="M660" i="2" s="1"/>
  <c r="F660" i="2"/>
  <c r="N660" i="2"/>
  <c r="L507" i="2"/>
  <c r="M507" i="2" s="1"/>
  <c r="F507" i="2"/>
  <c r="N507" i="2"/>
  <c r="L455" i="2"/>
  <c r="M455" i="2" s="1"/>
  <c r="F455" i="2"/>
  <c r="O455" i="2"/>
  <c r="L421" i="2"/>
  <c r="M421" i="2" s="1"/>
  <c r="F421" i="2"/>
  <c r="N421" i="2"/>
  <c r="L360" i="2"/>
  <c r="M360" i="2" s="1"/>
  <c r="F360" i="2"/>
  <c r="G360" i="2"/>
  <c r="O360" i="2" s="1"/>
  <c r="L335" i="2"/>
  <c r="G335" i="2"/>
  <c r="O335" i="2" s="1"/>
  <c r="L264" i="2"/>
  <c r="M264" i="2" s="1"/>
  <c r="F264" i="2"/>
  <c r="O264" i="2"/>
  <c r="L263" i="2"/>
  <c r="M263" i="2" s="1"/>
  <c r="F263" i="2"/>
  <c r="O263" i="2"/>
  <c r="L262" i="2"/>
  <c r="M262" i="2" s="1"/>
  <c r="F262" i="2"/>
  <c r="N262" i="2"/>
  <c r="O914" i="2" l="1"/>
  <c r="O937" i="2"/>
  <c r="N263" i="2"/>
  <c r="O507" i="2"/>
  <c r="O660" i="2"/>
  <c r="O421" i="2"/>
  <c r="N360" i="2"/>
  <c r="N335" i="2"/>
  <c r="N264" i="2"/>
  <c r="N455" i="2"/>
  <c r="O262" i="2"/>
  <c r="N913" i="2"/>
  <c r="E76" i="3"/>
  <c r="L14" i="2"/>
  <c r="M14" i="2" s="1"/>
  <c r="F14" i="2"/>
  <c r="L13" i="2"/>
  <c r="M13" i="2" s="1"/>
  <c r="F13" i="2"/>
  <c r="N13" i="2"/>
  <c r="O13" i="2" l="1"/>
  <c r="O14" i="2"/>
  <c r="N14" i="2"/>
  <c r="E58" i="3"/>
  <c r="E57" i="3"/>
  <c r="E111" i="3"/>
  <c r="E54" i="3"/>
  <c r="E161" i="3"/>
  <c r="O876" i="2"/>
  <c r="F876" i="2"/>
  <c r="L876" i="2"/>
  <c r="M876" i="2" s="1"/>
  <c r="L862" i="2"/>
  <c r="M862" i="2" s="1"/>
  <c r="F862" i="2"/>
  <c r="N862" i="2"/>
  <c r="L366" i="2"/>
  <c r="F366" i="2"/>
  <c r="G366" i="2"/>
  <c r="N366" i="2" s="1"/>
  <c r="L279" i="2"/>
  <c r="M279" i="2" s="1"/>
  <c r="F279" i="2"/>
  <c r="N279" i="2"/>
  <c r="L278" i="2"/>
  <c r="M278" i="2" s="1"/>
  <c r="F278" i="2"/>
  <c r="N278" i="2"/>
  <c r="L277" i="2"/>
  <c r="M277" i="2" s="1"/>
  <c r="F277" i="2"/>
  <c r="N277" i="2"/>
  <c r="L147" i="2"/>
  <c r="M147" i="2" s="1"/>
  <c r="F147" i="2"/>
  <c r="N147" i="2"/>
  <c r="F148" i="2"/>
  <c r="O148" i="2"/>
  <c r="L148" i="2"/>
  <c r="M148" i="2" s="1"/>
  <c r="L138" i="2"/>
  <c r="M138" i="2" s="1"/>
  <c r="F138" i="2"/>
  <c r="O138" i="2"/>
  <c r="L137" i="2"/>
  <c r="M137" i="2" s="1"/>
  <c r="F137" i="2"/>
  <c r="O137" i="2"/>
  <c r="O862" i="2" l="1"/>
  <c r="O278" i="2"/>
  <c r="O279" i="2"/>
  <c r="O366" i="2"/>
  <c r="N148" i="2"/>
  <c r="O277" i="2"/>
  <c r="O147" i="2"/>
  <c r="N876" i="2"/>
  <c r="N138" i="2"/>
  <c r="N137" i="2"/>
  <c r="L875" i="2"/>
  <c r="M875" i="2" s="1"/>
  <c r="F875" i="2"/>
  <c r="O875" i="2"/>
  <c r="N875" i="2" l="1"/>
  <c r="G909" i="2"/>
  <c r="G908" i="2"/>
  <c r="G1069" i="2"/>
  <c r="G1070" i="2"/>
  <c r="L1070" i="2" l="1"/>
  <c r="M1070" i="2" s="1"/>
  <c r="N1070" i="2"/>
  <c r="O1070" i="2"/>
  <c r="O1069" i="2"/>
  <c r="L1069" i="2"/>
  <c r="M1069" i="2" s="1"/>
  <c r="N1069" i="2"/>
  <c r="L949" i="2"/>
  <c r="M949" i="2" s="1"/>
  <c r="F949" i="2"/>
  <c r="N949" i="2"/>
  <c r="L948" i="2"/>
  <c r="M948" i="2" s="1"/>
  <c r="F948" i="2"/>
  <c r="N948" i="2"/>
  <c r="L947" i="2"/>
  <c r="M947" i="2" s="1"/>
  <c r="F947" i="2"/>
  <c r="N947" i="2"/>
  <c r="L912" i="2"/>
  <c r="M912" i="2" s="1"/>
  <c r="F912" i="2"/>
  <c r="L911" i="2"/>
  <c r="M911" i="2" s="1"/>
  <c r="F911" i="2"/>
  <c r="L910" i="2"/>
  <c r="M910" i="2" s="1"/>
  <c r="F910" i="2"/>
  <c r="L909" i="2"/>
  <c r="N909" i="2"/>
  <c r="O909" i="2"/>
  <c r="L908" i="2"/>
  <c r="N908" i="2"/>
  <c r="O908" i="2"/>
  <c r="O947" i="2" l="1"/>
  <c r="O948" i="2"/>
  <c r="O949" i="2"/>
  <c r="O910" i="2"/>
  <c r="N910" i="2"/>
  <c r="O911" i="2"/>
  <c r="N911" i="2"/>
  <c r="O912" i="2"/>
  <c r="N912" i="2"/>
  <c r="E28" i="3"/>
  <c r="L1051" i="2" l="1"/>
  <c r="M1051" i="2" s="1"/>
  <c r="F1051" i="2"/>
  <c r="O1051" i="2"/>
  <c r="L1050" i="2"/>
  <c r="M1050" i="2" s="1"/>
  <c r="F1050" i="2"/>
  <c r="O1050" i="2"/>
  <c r="L1028" i="2"/>
  <c r="M1028" i="2" s="1"/>
  <c r="F1028" i="2"/>
  <c r="O1028" i="2"/>
  <c r="L1018" i="2"/>
  <c r="M1018" i="2" s="1"/>
  <c r="F1018" i="2"/>
  <c r="N1018" i="2"/>
  <c r="L1017" i="2"/>
  <c r="M1017" i="2" s="1"/>
  <c r="F1017" i="2"/>
  <c r="O1017" i="2"/>
  <c r="L1016" i="2"/>
  <c r="M1016" i="2" s="1"/>
  <c r="F1016" i="2"/>
  <c r="O1016" i="2"/>
  <c r="L915" i="2"/>
  <c r="M915" i="2" s="1"/>
  <c r="O915" i="2"/>
  <c r="L755" i="2"/>
  <c r="M755" i="2" s="1"/>
  <c r="F755" i="2"/>
  <c r="N755" i="2"/>
  <c r="L624" i="2"/>
  <c r="M624" i="2" s="1"/>
  <c r="F624" i="2"/>
  <c r="O624" i="2"/>
  <c r="L63" i="2"/>
  <c r="M63" i="2" s="1"/>
  <c r="F63" i="2"/>
  <c r="N63" i="2"/>
  <c r="N624" i="2" l="1"/>
  <c r="N1016" i="2"/>
  <c r="N1017" i="2"/>
  <c r="N1050" i="2"/>
  <c r="O63" i="2"/>
  <c r="O755" i="2"/>
  <c r="O1018" i="2"/>
  <c r="N1051" i="2"/>
  <c r="N915" i="2"/>
  <c r="N1028" i="2"/>
  <c r="E197" i="3"/>
  <c r="E196" i="3"/>
  <c r="E195" i="3"/>
  <c r="L579" i="2"/>
  <c r="M579" i="2" s="1"/>
  <c r="F579" i="2"/>
  <c r="N579" i="2"/>
  <c r="L504" i="2"/>
  <c r="M504" i="2" s="1"/>
  <c r="F504" i="2"/>
  <c r="O504" i="2"/>
  <c r="L484" i="2"/>
  <c r="M484" i="2" s="1"/>
  <c r="F484" i="2"/>
  <c r="O484" i="2"/>
  <c r="L374" i="2"/>
  <c r="G374" i="2"/>
  <c r="O374" i="2" s="1"/>
  <c r="L373" i="2"/>
  <c r="G373" i="2"/>
  <c r="O373" i="2" s="1"/>
  <c r="O579" i="2" l="1"/>
  <c r="N373" i="2"/>
  <c r="N484" i="2"/>
  <c r="N504" i="2"/>
  <c r="N374" i="2"/>
  <c r="L1104" i="2"/>
  <c r="M1104" i="2" s="1"/>
  <c r="F1104" i="2"/>
  <c r="N1104" i="2"/>
  <c r="L892" i="2"/>
  <c r="M892" i="2" s="1"/>
  <c r="F892" i="2"/>
  <c r="O892" i="2"/>
  <c r="L891" i="2"/>
  <c r="M891" i="2" s="1"/>
  <c r="F891" i="2"/>
  <c r="O891" i="2"/>
  <c r="L890" i="2"/>
  <c r="M890" i="2" s="1"/>
  <c r="F890" i="2"/>
  <c r="N890" i="2"/>
  <c r="L541" i="2"/>
  <c r="M541" i="2" s="1"/>
  <c r="F541" i="2"/>
  <c r="O541" i="2"/>
  <c r="L486" i="2"/>
  <c r="M486" i="2" s="1"/>
  <c r="F486" i="2"/>
  <c r="N486" i="2"/>
  <c r="L481" i="2"/>
  <c r="M481" i="2" s="1"/>
  <c r="F481" i="2"/>
  <c r="N481" i="2"/>
  <c r="L479" i="2"/>
  <c r="M479" i="2" s="1"/>
  <c r="F479" i="2"/>
  <c r="O479" i="2"/>
  <c r="O890" i="2" l="1"/>
  <c r="O481" i="2"/>
  <c r="O486" i="2"/>
  <c r="O1104" i="2"/>
  <c r="N541" i="2"/>
  <c r="N891" i="2"/>
  <c r="N479" i="2"/>
  <c r="N892" i="2"/>
  <c r="E202" i="3"/>
  <c r="E73" i="3"/>
  <c r="L623" i="2"/>
  <c r="M623" i="2" s="1"/>
  <c r="O623" i="2"/>
  <c r="F623" i="2"/>
  <c r="L621" i="2"/>
  <c r="M621" i="2" s="1"/>
  <c r="F621" i="2"/>
  <c r="O621" i="2"/>
  <c r="L261" i="2"/>
  <c r="M261" i="2" s="1"/>
  <c r="F261" i="2"/>
  <c r="O261" i="2"/>
  <c r="N621" i="2" l="1"/>
  <c r="N261" i="2"/>
  <c r="N623" i="2"/>
  <c r="L701" i="2"/>
  <c r="M701" i="2" s="1"/>
  <c r="F701" i="2"/>
  <c r="O701" i="2"/>
  <c r="E151" i="3"/>
  <c r="L860" i="2"/>
  <c r="M860" i="2" s="1"/>
  <c r="F860" i="2"/>
  <c r="L859" i="2"/>
  <c r="M859" i="2" s="1"/>
  <c r="F859" i="2"/>
  <c r="N859" i="2"/>
  <c r="L858" i="2"/>
  <c r="M858" i="2" s="1"/>
  <c r="F858" i="2"/>
  <c r="O858" i="2"/>
  <c r="L857" i="2"/>
  <c r="M857" i="2" s="1"/>
  <c r="F857" i="2"/>
  <c r="O857" i="2"/>
  <c r="L856" i="2"/>
  <c r="M856" i="2" s="1"/>
  <c r="F856" i="2"/>
  <c r="O856" i="2"/>
  <c r="L855" i="2"/>
  <c r="M855" i="2" s="1"/>
  <c r="F855" i="2"/>
  <c r="L854" i="2"/>
  <c r="M854" i="2" s="1"/>
  <c r="F854" i="2"/>
  <c r="N854" i="2"/>
  <c r="L853" i="2"/>
  <c r="M853" i="2" s="1"/>
  <c r="F853" i="2"/>
  <c r="N853" i="2"/>
  <c r="L852" i="2"/>
  <c r="M852" i="2" s="1"/>
  <c r="F852" i="2"/>
  <c r="O852" i="2"/>
  <c r="L851" i="2"/>
  <c r="M851" i="2" s="1"/>
  <c r="F851" i="2"/>
  <c r="O851" i="2"/>
  <c r="L850" i="2"/>
  <c r="M850" i="2" s="1"/>
  <c r="F850" i="2"/>
  <c r="N850" i="2"/>
  <c r="L849" i="2"/>
  <c r="M849" i="2" s="1"/>
  <c r="F849" i="2"/>
  <c r="O849" i="2"/>
  <c r="L848" i="2"/>
  <c r="M848" i="2" s="1"/>
  <c r="F848" i="2"/>
  <c r="N848" i="2"/>
  <c r="L1136" i="2"/>
  <c r="M1136" i="2" s="1"/>
  <c r="F1136" i="2"/>
  <c r="O1136" i="2"/>
  <c r="L1135" i="2"/>
  <c r="M1135" i="2" s="1"/>
  <c r="F1135" i="2"/>
  <c r="O1135" i="2"/>
  <c r="L1134" i="2"/>
  <c r="M1134" i="2" s="1"/>
  <c r="F1134" i="2"/>
  <c r="N1134" i="2"/>
  <c r="L887" i="2"/>
  <c r="M887" i="2" s="1"/>
  <c r="F887" i="2"/>
  <c r="O887" i="2"/>
  <c r="L830" i="2"/>
  <c r="M830" i="2" s="1"/>
  <c r="F830" i="2"/>
  <c r="N830" i="2"/>
  <c r="L724" i="2"/>
  <c r="M724" i="2" s="1"/>
  <c r="F724" i="2"/>
  <c r="O724" i="2"/>
  <c r="L725" i="2"/>
  <c r="M725" i="2" s="1"/>
  <c r="F725" i="2"/>
  <c r="N725" i="2"/>
  <c r="L723" i="2"/>
  <c r="M723" i="2" s="1"/>
  <c r="F723" i="2"/>
  <c r="O723" i="2"/>
  <c r="L722" i="2"/>
  <c r="M722" i="2" s="1"/>
  <c r="F722" i="2"/>
  <c r="N722" i="2"/>
  <c r="L720" i="2"/>
  <c r="M720" i="2" s="1"/>
  <c r="F720" i="2"/>
  <c r="O720" i="2"/>
  <c r="L556" i="2"/>
  <c r="M556" i="2" s="1"/>
  <c r="F556" i="2"/>
  <c r="N556" i="2"/>
  <c r="L215" i="2"/>
  <c r="M215" i="2" s="1"/>
  <c r="F215" i="2"/>
  <c r="O215" i="2"/>
  <c r="M919" i="2"/>
  <c r="N701" i="2" l="1"/>
  <c r="O853" i="2"/>
  <c r="O855" i="2"/>
  <c r="N855" i="2"/>
  <c r="O860" i="2"/>
  <c r="N860" i="2"/>
  <c r="N849" i="2"/>
  <c r="N856" i="2"/>
  <c r="N857" i="2"/>
  <c r="O848" i="2"/>
  <c r="O850" i="2"/>
  <c r="N852" i="2"/>
  <c r="O854" i="2"/>
  <c r="O859" i="2"/>
  <c r="N851" i="2"/>
  <c r="N858" i="2"/>
  <c r="N1136" i="2"/>
  <c r="O556" i="2"/>
  <c r="O830" i="2"/>
  <c r="O1134" i="2"/>
  <c r="N215" i="2"/>
  <c r="N887" i="2"/>
  <c r="O722" i="2"/>
  <c r="O725" i="2"/>
  <c r="N1135" i="2"/>
  <c r="N723" i="2"/>
  <c r="N720" i="2"/>
  <c r="N724" i="2"/>
  <c r="E103" i="3"/>
  <c r="F362" i="2"/>
  <c r="F364" i="2"/>
  <c r="F365" i="2"/>
  <c r="F363" i="2"/>
  <c r="F357" i="2"/>
  <c r="F359" i="2"/>
  <c r="F355" i="2"/>
  <c r="L1037" i="2"/>
  <c r="M1037" i="2" s="1"/>
  <c r="L1038" i="2"/>
  <c r="M1038" i="2" s="1"/>
  <c r="L1039" i="2"/>
  <c r="M1039" i="2" s="1"/>
  <c r="L1040" i="2"/>
  <c r="M1040" i="2" s="1"/>
  <c r="L1041" i="2"/>
  <c r="M1041" i="2" s="1"/>
  <c r="L1042" i="2"/>
  <c r="M1042" i="2" s="1"/>
  <c r="L1043" i="2"/>
  <c r="M1043" i="2" s="1"/>
  <c r="F1037" i="2"/>
  <c r="F1038" i="2"/>
  <c r="F1039" i="2"/>
  <c r="F1040" i="2"/>
  <c r="F1041" i="2"/>
  <c r="F1042" i="2"/>
  <c r="F1043" i="2"/>
  <c r="L1036" i="2"/>
  <c r="M1036" i="2" s="1"/>
  <c r="F1036" i="2"/>
  <c r="N1036" i="2"/>
  <c r="L1047" i="2"/>
  <c r="M1047" i="2" s="1"/>
  <c r="F1047" i="2"/>
  <c r="N1047" i="2"/>
  <c r="L805" i="2"/>
  <c r="M805" i="2" s="1"/>
  <c r="F805" i="2"/>
  <c r="N805" i="2"/>
  <c r="F610" i="2"/>
  <c r="E60" i="3"/>
  <c r="E59" i="3"/>
  <c r="L1129" i="2"/>
  <c r="M1129" i="2" s="1"/>
  <c r="L1130" i="2"/>
  <c r="M1130" i="2" s="1"/>
  <c r="L1131" i="2"/>
  <c r="M1131" i="2" s="1"/>
  <c r="L1132" i="2"/>
  <c r="M1132" i="2" s="1"/>
  <c r="L1133" i="2"/>
  <c r="M1133" i="2" s="1"/>
  <c r="F1129" i="2"/>
  <c r="F1130" i="2"/>
  <c r="F1131" i="2"/>
  <c r="F1132" i="2"/>
  <c r="F1133" i="2"/>
  <c r="L1128" i="2"/>
  <c r="M1128" i="2" s="1"/>
  <c r="F1128" i="2"/>
  <c r="N1128" i="2"/>
  <c r="L1127" i="2"/>
  <c r="M1127" i="2" s="1"/>
  <c r="L1126" i="2"/>
  <c r="M1126" i="2" s="1"/>
  <c r="F1127" i="2"/>
  <c r="N1127" i="2"/>
  <c r="F1126" i="2"/>
  <c r="N1126" i="2"/>
  <c r="L1125" i="2"/>
  <c r="M1125" i="2" s="1"/>
  <c r="L1124" i="2"/>
  <c r="M1124" i="2" s="1"/>
  <c r="L1123" i="2"/>
  <c r="M1123" i="2" s="1"/>
  <c r="F1125" i="2"/>
  <c r="N1125" i="2"/>
  <c r="F1124" i="2"/>
  <c r="N1124" i="2"/>
  <c r="F1123" i="2"/>
  <c r="N1123" i="2"/>
  <c r="L1122" i="2"/>
  <c r="M1122" i="2" s="1"/>
  <c r="L1121" i="2"/>
  <c r="M1121" i="2" s="1"/>
  <c r="F1122" i="2"/>
  <c r="N1122" i="2"/>
  <c r="F1121" i="2"/>
  <c r="N1121" i="2"/>
  <c r="L1113" i="2"/>
  <c r="M1113" i="2" s="1"/>
  <c r="L1114" i="2"/>
  <c r="M1114" i="2" s="1"/>
  <c r="L1115" i="2"/>
  <c r="M1115" i="2" s="1"/>
  <c r="L1116" i="2"/>
  <c r="M1116" i="2" s="1"/>
  <c r="L1117" i="2"/>
  <c r="M1117" i="2" s="1"/>
  <c r="L1118" i="2"/>
  <c r="M1118" i="2" s="1"/>
  <c r="L1119" i="2"/>
  <c r="M1119" i="2" s="1"/>
  <c r="L1120" i="2"/>
  <c r="M1120" i="2" s="1"/>
  <c r="L1112" i="2"/>
  <c r="M1112" i="2" s="1"/>
  <c r="N1115" i="2"/>
  <c r="N1114" i="2"/>
  <c r="N1113" i="2"/>
  <c r="N1112" i="2"/>
  <c r="L1111" i="2"/>
  <c r="M1111" i="2" s="1"/>
  <c r="L1110" i="2"/>
  <c r="M1110" i="2" s="1"/>
  <c r="L1109" i="2"/>
  <c r="M1109" i="2" s="1"/>
  <c r="L1108" i="2"/>
  <c r="M1108" i="2" s="1"/>
  <c r="L1107" i="2"/>
  <c r="M1107" i="2" s="1"/>
  <c r="L1106" i="2"/>
  <c r="M1106" i="2" s="1"/>
  <c r="L1105" i="2"/>
  <c r="M1105" i="2" s="1"/>
  <c r="L1103" i="2"/>
  <c r="M1103" i="2" s="1"/>
  <c r="L1102" i="2"/>
  <c r="M1102" i="2" s="1"/>
  <c r="N1111" i="2"/>
  <c r="N1110" i="2"/>
  <c r="N1109" i="2"/>
  <c r="N1108" i="2"/>
  <c r="N1107" i="2"/>
  <c r="N1106" i="2"/>
  <c r="N1105" i="2"/>
  <c r="F1102" i="2"/>
  <c r="F1103" i="2"/>
  <c r="F1105" i="2"/>
  <c r="F1106" i="2"/>
  <c r="F1107" i="2"/>
  <c r="F1108" i="2"/>
  <c r="F1109" i="2"/>
  <c r="F1110" i="2"/>
  <c r="F1111" i="2"/>
  <c r="F1112" i="2"/>
  <c r="F1113" i="2"/>
  <c r="F1114" i="2"/>
  <c r="F1115" i="2"/>
  <c r="F1116" i="2"/>
  <c r="F1117" i="2"/>
  <c r="F1118" i="2"/>
  <c r="F1119" i="2"/>
  <c r="F1120" i="2"/>
  <c r="N1103" i="2"/>
  <c r="N1102" i="2"/>
  <c r="L1101" i="2"/>
  <c r="M1101" i="2" s="1"/>
  <c r="F1101" i="2"/>
  <c r="N1101" i="2"/>
  <c r="L368" i="2"/>
  <c r="G368" i="2"/>
  <c r="N368" i="2" s="1"/>
  <c r="O1112" i="2" l="1"/>
  <c r="O1114" i="2"/>
  <c r="O1110" i="2"/>
  <c r="O1113" i="2"/>
  <c r="O1115" i="2"/>
  <c r="O1121" i="2"/>
  <c r="O1125" i="2"/>
  <c r="O1127" i="2"/>
  <c r="O1108" i="2"/>
  <c r="O1103" i="2"/>
  <c r="O1106" i="2"/>
  <c r="O1101" i="2"/>
  <c r="O1102" i="2"/>
  <c r="O1105" i="2"/>
  <c r="O1107" i="2"/>
  <c r="O1109" i="2"/>
  <c r="O1111" i="2"/>
  <c r="O1123" i="2"/>
  <c r="O805" i="2"/>
  <c r="O1036" i="2"/>
  <c r="O1124" i="2"/>
  <c r="O1126" i="2"/>
  <c r="O368" i="2"/>
  <c r="O1122" i="2"/>
  <c r="O1128" i="2"/>
  <c r="O1047" i="2"/>
  <c r="O1043" i="2"/>
  <c r="N1043" i="2"/>
  <c r="O1042" i="2"/>
  <c r="N1042" i="2"/>
  <c r="O1041" i="2"/>
  <c r="N1041" i="2"/>
  <c r="O1040" i="2"/>
  <c r="N1040" i="2"/>
  <c r="O1039" i="2"/>
  <c r="N1039" i="2"/>
  <c r="O1038" i="2"/>
  <c r="N1038" i="2"/>
  <c r="O1037" i="2"/>
  <c r="N1037" i="2"/>
  <c r="O1133" i="2"/>
  <c r="N1133" i="2"/>
  <c r="O1132" i="2"/>
  <c r="N1132" i="2"/>
  <c r="O1131" i="2"/>
  <c r="N1131" i="2"/>
  <c r="O1130" i="2"/>
  <c r="N1130" i="2"/>
  <c r="O1129" i="2"/>
  <c r="N1129" i="2"/>
  <c r="O1120" i="2"/>
  <c r="N1120" i="2"/>
  <c r="O1119" i="2"/>
  <c r="N1119" i="2"/>
  <c r="O1118" i="2"/>
  <c r="N1118" i="2"/>
  <c r="O1117" i="2"/>
  <c r="N1117" i="2"/>
  <c r="O1116" i="2"/>
  <c r="N1116" i="2"/>
  <c r="L177" i="2"/>
  <c r="M177" i="2" s="1"/>
  <c r="L176" i="2"/>
  <c r="M176" i="2" s="1"/>
  <c r="L175" i="2"/>
  <c r="M175" i="2" s="1"/>
  <c r="L902" i="2"/>
  <c r="M902" i="2" s="1"/>
  <c r="L900" i="2"/>
  <c r="M900" i="2" s="1"/>
  <c r="L899" i="2"/>
  <c r="M899" i="2" s="1"/>
  <c r="L898" i="2"/>
  <c r="M898" i="2" s="1"/>
  <c r="L897" i="2"/>
  <c r="M897" i="2" s="1"/>
  <c r="F902" i="2"/>
  <c r="N902" i="2"/>
  <c r="F900" i="2"/>
  <c r="N900" i="2"/>
  <c r="F899" i="2"/>
  <c r="N899" i="2"/>
  <c r="F898" i="2"/>
  <c r="N898" i="2"/>
  <c r="F897" i="2"/>
  <c r="N897" i="2"/>
  <c r="O902" i="2" l="1"/>
  <c r="O897" i="2"/>
  <c r="O899" i="2"/>
  <c r="O898" i="2"/>
  <c r="O900" i="2"/>
  <c r="L761" i="2"/>
  <c r="M761" i="2" s="1"/>
  <c r="F761" i="2"/>
  <c r="N761" i="2"/>
  <c r="L694" i="2"/>
  <c r="M694" i="2" s="1"/>
  <c r="F694" i="2"/>
  <c r="N694" i="2"/>
  <c r="O761" i="2" l="1"/>
  <c r="O694" i="2"/>
  <c r="L590" i="2"/>
  <c r="M590" i="2" s="1"/>
  <c r="F590" i="2"/>
  <c r="N590" i="2"/>
  <c r="L319" i="2"/>
  <c r="M319" i="2" s="1"/>
  <c r="F319" i="2"/>
  <c r="N319" i="2"/>
  <c r="L314" i="2"/>
  <c r="M314" i="2" s="1"/>
  <c r="F314" i="2"/>
  <c r="N314" i="2"/>
  <c r="F176" i="2"/>
  <c r="F177" i="2"/>
  <c r="F175" i="2"/>
  <c r="N175" i="2"/>
  <c r="O590" i="2" l="1"/>
  <c r="O314" i="2"/>
  <c r="O175" i="2"/>
  <c r="O319" i="2"/>
  <c r="O177" i="2"/>
  <c r="N177" i="2"/>
  <c r="O176" i="2"/>
  <c r="N176" i="2"/>
  <c r="L136" i="2"/>
  <c r="M136" i="2" s="1"/>
  <c r="F136" i="2"/>
  <c r="N136" i="2"/>
  <c r="L26" i="2"/>
  <c r="M26" i="2" s="1"/>
  <c r="F26" i="2"/>
  <c r="N26" i="2"/>
  <c r="O26" i="2" l="1"/>
  <c r="O136" i="2"/>
  <c r="L1084" i="2"/>
  <c r="M1084" i="2" s="1"/>
  <c r="F1084" i="2"/>
  <c r="O1084" i="2"/>
  <c r="L1083" i="2"/>
  <c r="M1083" i="2" s="1"/>
  <c r="F1083" i="2"/>
  <c r="L1082" i="2"/>
  <c r="M1082" i="2" s="1"/>
  <c r="F1082" i="2"/>
  <c r="L1081" i="2"/>
  <c r="M1081" i="2" s="1"/>
  <c r="F1081" i="2"/>
  <c r="O1081" i="2"/>
  <c r="L1080" i="2"/>
  <c r="M1080" i="2" s="1"/>
  <c r="F1080" i="2"/>
  <c r="O1080" i="2"/>
  <c r="L1079" i="2"/>
  <c r="M1079" i="2" s="1"/>
  <c r="F1079" i="2"/>
  <c r="L1078" i="2"/>
  <c r="M1078" i="2" s="1"/>
  <c r="F1078" i="2"/>
  <c r="L1077" i="2"/>
  <c r="M1077" i="2" s="1"/>
  <c r="F1077" i="2"/>
  <c r="O1077" i="2"/>
  <c r="L1076" i="2"/>
  <c r="M1076" i="2" s="1"/>
  <c r="F1076" i="2"/>
  <c r="O1076" i="2"/>
  <c r="L1075" i="2"/>
  <c r="M1075" i="2" s="1"/>
  <c r="F1075" i="2"/>
  <c r="O1075" i="2"/>
  <c r="L1074" i="2"/>
  <c r="M1074" i="2" s="1"/>
  <c r="F1074" i="2"/>
  <c r="N1074" i="2"/>
  <c r="L1073" i="2"/>
  <c r="M1073" i="2" s="1"/>
  <c r="F1073" i="2"/>
  <c r="O1073" i="2"/>
  <c r="L1072" i="2"/>
  <c r="M1072" i="2" s="1"/>
  <c r="F1072" i="2"/>
  <c r="O1072" i="2"/>
  <c r="L1071" i="2"/>
  <c r="M1071" i="2" s="1"/>
  <c r="F1071" i="2"/>
  <c r="O1071" i="2"/>
  <c r="L1062" i="2"/>
  <c r="M1062" i="2" s="1"/>
  <c r="F1062" i="2"/>
  <c r="O1062" i="2"/>
  <c r="L869" i="2"/>
  <c r="M869" i="2" s="1"/>
  <c r="F869" i="2"/>
  <c r="O869" i="2"/>
  <c r="L868" i="2"/>
  <c r="M868" i="2" s="1"/>
  <c r="F868" i="2"/>
  <c r="O868" i="2"/>
  <c r="L347" i="2"/>
  <c r="G347" i="2"/>
  <c r="O347" i="2" s="1"/>
  <c r="L332" i="2"/>
  <c r="G332" i="2"/>
  <c r="O332" i="2" s="1"/>
  <c r="L331" i="2"/>
  <c r="G331" i="2"/>
  <c r="O331" i="2" s="1"/>
  <c r="O1078" i="2" l="1"/>
  <c r="N1078" i="2"/>
  <c r="O1079" i="2"/>
  <c r="N1079" i="2"/>
  <c r="O1082" i="2"/>
  <c r="N1082" i="2"/>
  <c r="O1083" i="2"/>
  <c r="N1083" i="2"/>
  <c r="N1062" i="2"/>
  <c r="N1071" i="2"/>
  <c r="O1074" i="2"/>
  <c r="N1075" i="2"/>
  <c r="N347" i="2"/>
  <c r="N331" i="2"/>
  <c r="N332" i="2"/>
  <c r="N868" i="2"/>
  <c r="N1072" i="2"/>
  <c r="N1076" i="2"/>
  <c r="N1080" i="2"/>
  <c r="N869" i="2"/>
  <c r="N1073" i="2"/>
  <c r="N1077" i="2"/>
  <c r="N1081" i="2"/>
  <c r="N1084" i="2"/>
  <c r="E53" i="3" l="1"/>
  <c r="E203" i="3"/>
  <c r="E204" i="3"/>
  <c r="E205" i="3"/>
  <c r="E206" i="3"/>
  <c r="E106" i="3"/>
  <c r="E107" i="3"/>
  <c r="E108" i="3"/>
  <c r="E109" i="3"/>
  <c r="E110"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6" i="3"/>
  <c r="E148" i="3"/>
  <c r="E149" i="3"/>
  <c r="E150" i="3"/>
  <c r="E152" i="3"/>
  <c r="E153" i="3"/>
  <c r="E154" i="3"/>
  <c r="E155" i="3"/>
  <c r="E156" i="3"/>
  <c r="E157" i="3"/>
  <c r="E158" i="3"/>
  <c r="E159" i="3"/>
  <c r="E164"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8" i="3"/>
  <c r="E199" i="3"/>
  <c r="E200" i="3"/>
  <c r="E201" i="3"/>
  <c r="E105" i="3"/>
  <c r="E7" i="3"/>
  <c r="E8" i="3"/>
  <c r="E9" i="3"/>
  <c r="E11" i="3"/>
  <c r="E14" i="3"/>
  <c r="E15" i="3"/>
  <c r="E16" i="3"/>
  <c r="E18" i="3"/>
  <c r="E19" i="3"/>
  <c r="E20" i="3"/>
  <c r="E21" i="3"/>
  <c r="E22" i="3"/>
  <c r="E23" i="3"/>
  <c r="E25" i="3"/>
  <c r="E26" i="3"/>
  <c r="E27" i="3"/>
  <c r="E29" i="3"/>
  <c r="E30" i="3"/>
  <c r="E31" i="3"/>
  <c r="E32" i="3"/>
  <c r="E33" i="3"/>
  <c r="E34" i="3"/>
  <c r="E35" i="3"/>
  <c r="E36" i="3"/>
  <c r="E37" i="3"/>
  <c r="E38" i="3"/>
  <c r="E39" i="3"/>
  <c r="E40" i="3"/>
  <c r="E41" i="3"/>
  <c r="E44" i="3"/>
  <c r="E45" i="3"/>
  <c r="E46" i="3"/>
  <c r="E47" i="3"/>
  <c r="E48" i="3"/>
  <c r="E49" i="3"/>
  <c r="E50" i="3"/>
  <c r="E51" i="3"/>
  <c r="E52" i="3"/>
  <c r="E55" i="3"/>
  <c r="E56" i="3"/>
  <c r="E61" i="3"/>
  <c r="E62" i="3"/>
  <c r="E63" i="3"/>
  <c r="E65" i="3"/>
  <c r="E67" i="3"/>
  <c r="E68" i="3"/>
  <c r="E69" i="3"/>
  <c r="E70" i="3"/>
  <c r="E71" i="3"/>
  <c r="E72" i="3"/>
  <c r="E74" i="3"/>
  <c r="E77" i="3"/>
  <c r="E78" i="3"/>
  <c r="E79" i="3"/>
  <c r="E81" i="3"/>
  <c r="E82" i="3"/>
  <c r="E83" i="3"/>
  <c r="E84" i="3"/>
  <c r="E86" i="3"/>
  <c r="E87" i="3"/>
  <c r="E88" i="3"/>
  <c r="E89" i="3"/>
  <c r="E90" i="3"/>
  <c r="E91" i="3"/>
  <c r="E92" i="3"/>
  <c r="E93" i="3"/>
  <c r="E94" i="3"/>
  <c r="E95" i="3"/>
  <c r="E96" i="3"/>
  <c r="E97" i="3"/>
  <c r="E98" i="3"/>
  <c r="E99" i="3"/>
  <c r="E100" i="3"/>
  <c r="E101" i="3"/>
  <c r="E102" i="3"/>
  <c r="E104" i="3"/>
  <c r="E6" i="3"/>
  <c r="G1147" i="2"/>
  <c r="O1147" i="2" s="1"/>
  <c r="G1146" i="2"/>
  <c r="O1146" i="2" s="1"/>
  <c r="G1145" i="2"/>
  <c r="O1145" i="2" s="1"/>
  <c r="G1143" i="2"/>
  <c r="O1143" i="2" s="1"/>
  <c r="G1141" i="2"/>
  <c r="N1141" i="2" s="1"/>
  <c r="G1140" i="2"/>
  <c r="N1140" i="2" s="1"/>
  <c r="G1139" i="2"/>
  <c r="N1139" i="2" s="1"/>
  <c r="G1138" i="2"/>
  <c r="O1138" i="2" s="1"/>
  <c r="G1137" i="2"/>
  <c r="O1137" i="2" s="1"/>
  <c r="G372" i="2"/>
  <c r="G371" i="2"/>
  <c r="G370" i="2"/>
  <c r="G369" i="2"/>
  <c r="G367" i="2"/>
  <c r="O367" i="2" s="1"/>
  <c r="G365" i="2"/>
  <c r="G364" i="2"/>
  <c r="G363" i="2"/>
  <c r="G362" i="2"/>
  <c r="G361" i="2"/>
  <c r="G359" i="2"/>
  <c r="G357" i="2"/>
  <c r="G355" i="2"/>
  <c r="G351" i="2"/>
  <c r="G349" i="2"/>
  <c r="G348" i="2"/>
  <c r="G346" i="2"/>
  <c r="G345" i="2"/>
  <c r="G344" i="2"/>
  <c r="G338" i="2"/>
  <c r="G337" i="2"/>
  <c r="G336" i="2"/>
  <c r="G334" i="2"/>
  <c r="G333" i="2"/>
  <c r="G327" i="2"/>
  <c r="G326" i="2"/>
  <c r="G325" i="2"/>
  <c r="G324" i="2"/>
  <c r="G323" i="2"/>
  <c r="G321" i="2"/>
  <c r="G320" i="2"/>
  <c r="O1148" i="2"/>
  <c r="L1151" i="2"/>
  <c r="M1151" i="2" s="1"/>
  <c r="L1150" i="2"/>
  <c r="M1150" i="2" s="1"/>
  <c r="L1149" i="2"/>
  <c r="M1149" i="2" s="1"/>
  <c r="L1148" i="2"/>
  <c r="M1148" i="2" s="1"/>
  <c r="L1147" i="2"/>
  <c r="M1147" i="2" s="1"/>
  <c r="L1146" i="2"/>
  <c r="M1146" i="2" s="1"/>
  <c r="L1145" i="2"/>
  <c r="M1145" i="2" s="1"/>
  <c r="L1143" i="2"/>
  <c r="M1143" i="2" s="1"/>
  <c r="L1141" i="2"/>
  <c r="M1141" i="2" s="1"/>
  <c r="L1140" i="2"/>
  <c r="M1140" i="2" s="1"/>
  <c r="L1139" i="2"/>
  <c r="M1139" i="2" s="1"/>
  <c r="L1138" i="2"/>
  <c r="M1138" i="2" s="1"/>
  <c r="L1137" i="2"/>
  <c r="M1137" i="2" s="1"/>
  <c r="L1064" i="2"/>
  <c r="M1064" i="2" s="1"/>
  <c r="L1063" i="2"/>
  <c r="M1063" i="2" s="1"/>
  <c r="L1061" i="2"/>
  <c r="M1061" i="2" s="1"/>
  <c r="L1060" i="2"/>
  <c r="M1060" i="2" s="1"/>
  <c r="L1059" i="2"/>
  <c r="M1059" i="2" s="1"/>
  <c r="L1058" i="2"/>
  <c r="M1058" i="2" s="1"/>
  <c r="L1057" i="2"/>
  <c r="M1057" i="2" s="1"/>
  <c r="L1027" i="2"/>
  <c r="M1027" i="2" s="1"/>
  <c r="L1025" i="2"/>
  <c r="M1025" i="2" s="1"/>
  <c r="L1024" i="2"/>
  <c r="M1024" i="2" s="1"/>
  <c r="L1023" i="2"/>
  <c r="M1023" i="2" s="1"/>
  <c r="L1022" i="2"/>
  <c r="M1022" i="2" s="1"/>
  <c r="L1021" i="2"/>
  <c r="M1021" i="2" s="1"/>
  <c r="L1015" i="2"/>
  <c r="M1015" i="2" s="1"/>
  <c r="L1014" i="2"/>
  <c r="M1014" i="2" s="1"/>
  <c r="L1013" i="2"/>
  <c r="M1013" i="2" s="1"/>
  <c r="L1010" i="2"/>
  <c r="M1010" i="2" s="1"/>
  <c r="O1151" i="2"/>
  <c r="F1151" i="2"/>
  <c r="O1150" i="2"/>
  <c r="F1150" i="2"/>
  <c r="O1149" i="2"/>
  <c r="F1149" i="2"/>
  <c r="F1148" i="2"/>
  <c r="F1147" i="2"/>
  <c r="F1146" i="2"/>
  <c r="F1145" i="2"/>
  <c r="F1143" i="2"/>
  <c r="F1141" i="2"/>
  <c r="F1140" i="2"/>
  <c r="F1139" i="2"/>
  <c r="F1138" i="2"/>
  <c r="F1137" i="2"/>
  <c r="O1064" i="2"/>
  <c r="F1064" i="2"/>
  <c r="N1063" i="2"/>
  <c r="F1063" i="2"/>
  <c r="O1061" i="2"/>
  <c r="F1061" i="2"/>
  <c r="N1060" i="2"/>
  <c r="F1060" i="2"/>
  <c r="N1059" i="2"/>
  <c r="F1059" i="2"/>
  <c r="O1058" i="2"/>
  <c r="F1058" i="2"/>
  <c r="O1057" i="2"/>
  <c r="F1057" i="2"/>
  <c r="O1027" i="2"/>
  <c r="F1027" i="2"/>
  <c r="O1025" i="2"/>
  <c r="F1025" i="2"/>
  <c r="N1024" i="2"/>
  <c r="F1024" i="2"/>
  <c r="O1023" i="2"/>
  <c r="F1023" i="2"/>
  <c r="N1022" i="2"/>
  <c r="F1022" i="2"/>
  <c r="O1021" i="2"/>
  <c r="F1021" i="2"/>
  <c r="O1015" i="2"/>
  <c r="F1015" i="2"/>
  <c r="O1014" i="2"/>
  <c r="F1014" i="2"/>
  <c r="N1013" i="2"/>
  <c r="F1013" i="2"/>
  <c r="O1010" i="2"/>
  <c r="F1010" i="2"/>
  <c r="L557" i="2"/>
  <c r="M557" i="2" s="1"/>
  <c r="F557" i="2"/>
  <c r="O557" i="2"/>
  <c r="L367" i="2"/>
  <c r="L293" i="2"/>
  <c r="M293" i="2" s="1"/>
  <c r="O293" i="2"/>
  <c r="F293" i="2"/>
  <c r="F156" i="2"/>
  <c r="N156" i="2"/>
  <c r="L156" i="2"/>
  <c r="M156" i="2" s="1"/>
  <c r="F157" i="2"/>
  <c r="N157" i="2"/>
  <c r="L157" i="2"/>
  <c r="M157" i="2" s="1"/>
  <c r="F158" i="2"/>
  <c r="N158" i="2"/>
  <c r="L158" i="2"/>
  <c r="M158" i="2" s="1"/>
  <c r="F159" i="2"/>
  <c r="O159" i="2"/>
  <c r="L159" i="2"/>
  <c r="M159" i="2" s="1"/>
  <c r="F163" i="2"/>
  <c r="N163" i="2"/>
  <c r="L163" i="2"/>
  <c r="M163" i="2" s="1"/>
  <c r="F164" i="2"/>
  <c r="N164" i="2"/>
  <c r="L164" i="2"/>
  <c r="M164" i="2" s="1"/>
  <c r="F165" i="2"/>
  <c r="N165" i="2"/>
  <c r="L165" i="2"/>
  <c r="M165" i="2" s="1"/>
  <c r="F166" i="2"/>
  <c r="N166" i="2"/>
  <c r="L166" i="2"/>
  <c r="M166" i="2" s="1"/>
  <c r="F167" i="2"/>
  <c r="N167" i="2"/>
  <c r="L167" i="2"/>
  <c r="M167" i="2" s="1"/>
  <c r="F168" i="2"/>
  <c r="N168" i="2"/>
  <c r="L168" i="2"/>
  <c r="M168" i="2" s="1"/>
  <c r="F169" i="2"/>
  <c r="N169" i="2"/>
  <c r="L169" i="2"/>
  <c r="M169" i="2" s="1"/>
  <c r="F170" i="2"/>
  <c r="O170" i="2"/>
  <c r="L170" i="2"/>
  <c r="M170" i="2" s="1"/>
  <c r="F171" i="2"/>
  <c r="N171" i="2"/>
  <c r="L171" i="2"/>
  <c r="M171" i="2" s="1"/>
  <c r="N557" i="2" l="1"/>
  <c r="N1149" i="2"/>
  <c r="O1013" i="2"/>
  <c r="N1145" i="2"/>
  <c r="O1059" i="2"/>
  <c r="N1148" i="2"/>
  <c r="O1024" i="2"/>
  <c r="N1015" i="2"/>
  <c r="N1150" i="2"/>
  <c r="N1025" i="2"/>
  <c r="N1143" i="2"/>
  <c r="O1139" i="2"/>
  <c r="N1137" i="2"/>
  <c r="O1063" i="2"/>
  <c r="N1058" i="2"/>
  <c r="N1057" i="2"/>
  <c r="N1021" i="2"/>
  <c r="O1141" i="2"/>
  <c r="O1022" i="2"/>
  <c r="O1060" i="2"/>
  <c r="O1140" i="2"/>
  <c r="N1147" i="2"/>
  <c r="N1023" i="2"/>
  <c r="N1014" i="2"/>
  <c r="N1027" i="2"/>
  <c r="N1064" i="2"/>
  <c r="N1146" i="2"/>
  <c r="N1010" i="2"/>
  <c r="N1061" i="2"/>
  <c r="N1138" i="2"/>
  <c r="N1151" i="2"/>
  <c r="N367" i="2"/>
  <c r="N293" i="2"/>
  <c r="N159" i="2"/>
  <c r="O169" i="2"/>
  <c r="N170" i="2"/>
  <c r="O165" i="2"/>
  <c r="O166" i="2"/>
  <c r="O158" i="2"/>
  <c r="O171" i="2"/>
  <c r="O167" i="2"/>
  <c r="O163" i="2"/>
  <c r="O156" i="2"/>
  <c r="O168" i="2"/>
  <c r="O164" i="2"/>
  <c r="O157" i="2"/>
  <c r="L1007" i="2"/>
  <c r="M1007" i="2" s="1"/>
  <c r="O1007" i="2"/>
  <c r="F1007" i="2"/>
  <c r="L1006" i="2"/>
  <c r="M1006" i="2" s="1"/>
  <c r="O1006" i="2"/>
  <c r="F1006" i="2"/>
  <c r="L1005" i="2"/>
  <c r="M1005" i="2" s="1"/>
  <c r="O1005" i="2"/>
  <c r="F1005" i="2"/>
  <c r="L1004" i="2"/>
  <c r="M1004" i="2" s="1"/>
  <c r="O1004" i="2"/>
  <c r="F1004" i="2"/>
  <c r="L1003" i="2"/>
  <c r="M1003" i="2" s="1"/>
  <c r="O1003" i="2"/>
  <c r="F1003" i="2"/>
  <c r="L1002" i="2"/>
  <c r="M1002" i="2" s="1"/>
  <c r="F1002" i="2"/>
  <c r="L1001" i="2"/>
  <c r="M1001" i="2" s="1"/>
  <c r="O1001" i="2"/>
  <c r="F1001" i="2"/>
  <c r="L1000" i="2"/>
  <c r="M1000" i="2" s="1"/>
  <c r="O1000" i="2"/>
  <c r="F1000" i="2"/>
  <c r="L999" i="2"/>
  <c r="M999" i="2" s="1"/>
  <c r="O999" i="2"/>
  <c r="F999" i="2"/>
  <c r="L998" i="2"/>
  <c r="M998" i="2" s="1"/>
  <c r="O998" i="2"/>
  <c r="F998" i="2"/>
  <c r="L997" i="2"/>
  <c r="M997" i="2" s="1"/>
  <c r="O997" i="2"/>
  <c r="F997" i="2"/>
  <c r="L996" i="2"/>
  <c r="M996" i="2" s="1"/>
  <c r="O996" i="2"/>
  <c r="F996" i="2"/>
  <c r="L995" i="2"/>
  <c r="M995" i="2" s="1"/>
  <c r="O995" i="2"/>
  <c r="F995" i="2"/>
  <c r="L994" i="2"/>
  <c r="M994" i="2" s="1"/>
  <c r="O994" i="2"/>
  <c r="F994" i="2"/>
  <c r="L976" i="2"/>
  <c r="M976" i="2" s="1"/>
  <c r="O976" i="2"/>
  <c r="F976" i="2"/>
  <c r="L975" i="2"/>
  <c r="M975" i="2" s="1"/>
  <c r="O975" i="2"/>
  <c r="F975" i="2"/>
  <c r="L974" i="2"/>
  <c r="M974" i="2" s="1"/>
  <c r="O974" i="2"/>
  <c r="F974" i="2"/>
  <c r="L973" i="2"/>
  <c r="M973" i="2" s="1"/>
  <c r="O973" i="2"/>
  <c r="F973" i="2"/>
  <c r="L972" i="2"/>
  <c r="M972" i="2" s="1"/>
  <c r="O972" i="2"/>
  <c r="F972" i="2"/>
  <c r="L971" i="2"/>
  <c r="M971" i="2" s="1"/>
  <c r="O971" i="2"/>
  <c r="F971" i="2"/>
  <c r="L970" i="2"/>
  <c r="M970" i="2" s="1"/>
  <c r="O970" i="2"/>
  <c r="F970" i="2"/>
  <c r="L969" i="2"/>
  <c r="M969" i="2" s="1"/>
  <c r="F969" i="2"/>
  <c r="L968" i="2"/>
  <c r="M968" i="2" s="1"/>
  <c r="O968" i="2"/>
  <c r="F968" i="2"/>
  <c r="L967" i="2"/>
  <c r="M967" i="2" s="1"/>
  <c r="F967" i="2"/>
  <c r="L964" i="2"/>
  <c r="M964" i="2" s="1"/>
  <c r="O964" i="2"/>
  <c r="F964" i="2"/>
  <c r="L963" i="2"/>
  <c r="M963" i="2" s="1"/>
  <c r="O963" i="2"/>
  <c r="F963" i="2"/>
  <c r="L962" i="2"/>
  <c r="M962" i="2" s="1"/>
  <c r="O962" i="2"/>
  <c r="F962" i="2"/>
  <c r="L961" i="2"/>
  <c r="M961" i="2" s="1"/>
  <c r="O961" i="2"/>
  <c r="F961" i="2"/>
  <c r="L960" i="2"/>
  <c r="M960" i="2" s="1"/>
  <c r="O960" i="2"/>
  <c r="F960" i="2"/>
  <c r="L959" i="2"/>
  <c r="M959" i="2" s="1"/>
  <c r="O959" i="2"/>
  <c r="F959" i="2"/>
  <c r="L958" i="2"/>
  <c r="M958" i="2" s="1"/>
  <c r="O958" i="2"/>
  <c r="F958" i="2"/>
  <c r="L957" i="2"/>
  <c r="M957" i="2" s="1"/>
  <c r="O957" i="2"/>
  <c r="F957" i="2"/>
  <c r="L956" i="2"/>
  <c r="M956" i="2" s="1"/>
  <c r="O956" i="2"/>
  <c r="F956" i="2"/>
  <c r="L955" i="2"/>
  <c r="M955" i="2" s="1"/>
  <c r="O955" i="2"/>
  <c r="F955" i="2"/>
  <c r="L953" i="2"/>
  <c r="M953" i="2" s="1"/>
  <c r="F953" i="2"/>
  <c r="L946" i="2"/>
  <c r="M946" i="2" s="1"/>
  <c r="F946" i="2"/>
  <c r="L945" i="2"/>
  <c r="M945" i="2" s="1"/>
  <c r="O945" i="2"/>
  <c r="F945" i="2"/>
  <c r="L944" i="2"/>
  <c r="M944" i="2" s="1"/>
  <c r="F944" i="2"/>
  <c r="L943" i="2"/>
  <c r="M943" i="2" s="1"/>
  <c r="O943" i="2"/>
  <c r="F943" i="2"/>
  <c r="L942" i="2"/>
  <c r="M942" i="2" s="1"/>
  <c r="F942" i="2"/>
  <c r="L941" i="2"/>
  <c r="M941" i="2" s="1"/>
  <c r="O941" i="2"/>
  <c r="F941" i="2"/>
  <c r="L940" i="2"/>
  <c r="M940" i="2" s="1"/>
  <c r="O940" i="2"/>
  <c r="F940" i="2"/>
  <c r="L939" i="2"/>
  <c r="M939" i="2" s="1"/>
  <c r="O939" i="2"/>
  <c r="F939" i="2"/>
  <c r="L936" i="2"/>
  <c r="M936" i="2" s="1"/>
  <c r="O936" i="2"/>
  <c r="F936" i="2"/>
  <c r="L935" i="2"/>
  <c r="M935" i="2" s="1"/>
  <c r="O935" i="2"/>
  <c r="F935" i="2"/>
  <c r="L934" i="2"/>
  <c r="M934" i="2" s="1"/>
  <c r="N934" i="2"/>
  <c r="F934" i="2"/>
  <c r="L933" i="2"/>
  <c r="M933" i="2" s="1"/>
  <c r="F933" i="2"/>
  <c r="L932" i="2"/>
  <c r="M932" i="2" s="1"/>
  <c r="O932" i="2"/>
  <c r="F932" i="2"/>
  <c r="L931" i="2"/>
  <c r="M931" i="2" s="1"/>
  <c r="O931" i="2"/>
  <c r="F931" i="2"/>
  <c r="L930" i="2"/>
  <c r="M930" i="2" s="1"/>
  <c r="O930" i="2"/>
  <c r="F930" i="2"/>
  <c r="L929" i="2"/>
  <c r="M929" i="2" s="1"/>
  <c r="O929" i="2"/>
  <c r="F929" i="2"/>
  <c r="L928" i="2"/>
  <c r="M928" i="2" s="1"/>
  <c r="O928" i="2"/>
  <c r="F928" i="2"/>
  <c r="L927" i="2"/>
  <c r="M927" i="2" s="1"/>
  <c r="F927" i="2"/>
  <c r="L926" i="2"/>
  <c r="M926" i="2" s="1"/>
  <c r="O926" i="2"/>
  <c r="F926" i="2"/>
  <c r="L925" i="2"/>
  <c r="M925" i="2" s="1"/>
  <c r="F925" i="2"/>
  <c r="L924" i="2"/>
  <c r="M924" i="2" s="1"/>
  <c r="O924" i="2"/>
  <c r="F924" i="2"/>
  <c r="L923" i="2"/>
  <c r="M923" i="2" s="1"/>
  <c r="O923" i="2"/>
  <c r="F923" i="2"/>
  <c r="L922" i="2"/>
  <c r="M922" i="2" s="1"/>
  <c r="O922" i="2"/>
  <c r="F922" i="2"/>
  <c r="L921" i="2"/>
  <c r="M921" i="2" s="1"/>
  <c r="F921" i="2"/>
  <c r="L920" i="2"/>
  <c r="M920" i="2" s="1"/>
  <c r="O920" i="2"/>
  <c r="F920" i="2"/>
  <c r="F919" i="2"/>
  <c r="L918" i="2"/>
  <c r="M918" i="2" s="1"/>
  <c r="F918" i="2"/>
  <c r="L917" i="2"/>
  <c r="M917" i="2" s="1"/>
  <c r="F917" i="2"/>
  <c r="L916" i="2"/>
  <c r="M916" i="2" s="1"/>
  <c r="O916" i="2"/>
  <c r="F916" i="2"/>
  <c r="L907" i="2"/>
  <c r="M907" i="2" s="1"/>
  <c r="O907" i="2"/>
  <c r="F907" i="2"/>
  <c r="L906" i="2"/>
  <c r="M906" i="2" s="1"/>
  <c r="O906" i="2"/>
  <c r="F906" i="2"/>
  <c r="L905" i="2"/>
  <c r="M905" i="2" s="1"/>
  <c r="O905" i="2"/>
  <c r="F905" i="2"/>
  <c r="L903" i="2"/>
  <c r="M903" i="2" s="1"/>
  <c r="O903" i="2"/>
  <c r="F903" i="2"/>
  <c r="L896" i="2"/>
  <c r="M896" i="2" s="1"/>
  <c r="O896" i="2"/>
  <c r="F896" i="2"/>
  <c r="L895" i="2"/>
  <c r="M895" i="2" s="1"/>
  <c r="O895" i="2"/>
  <c r="F895" i="2"/>
  <c r="L893" i="2"/>
  <c r="M893" i="2" s="1"/>
  <c r="O893" i="2"/>
  <c r="F893" i="2"/>
  <c r="L888" i="2"/>
  <c r="M888" i="2" s="1"/>
  <c r="O888" i="2"/>
  <c r="F888" i="2"/>
  <c r="L886" i="2"/>
  <c r="M886" i="2" s="1"/>
  <c r="O886" i="2"/>
  <c r="F886" i="2"/>
  <c r="L882" i="2"/>
  <c r="M882" i="2" s="1"/>
  <c r="N882" i="2"/>
  <c r="F882" i="2"/>
  <c r="L881" i="2"/>
  <c r="M881" i="2" s="1"/>
  <c r="F881" i="2"/>
  <c r="L880" i="2"/>
  <c r="M880" i="2" s="1"/>
  <c r="O880" i="2"/>
  <c r="F880" i="2"/>
  <c r="L879" i="2"/>
  <c r="M879" i="2" s="1"/>
  <c r="O879" i="2"/>
  <c r="F879" i="2"/>
  <c r="L878" i="2"/>
  <c r="M878" i="2" s="1"/>
  <c r="O878" i="2"/>
  <c r="F878" i="2"/>
  <c r="L877" i="2"/>
  <c r="M877" i="2" s="1"/>
  <c r="O877" i="2"/>
  <c r="F877" i="2"/>
  <c r="L874" i="2"/>
  <c r="M874" i="2" s="1"/>
  <c r="N874" i="2"/>
  <c r="F874" i="2"/>
  <c r="L873" i="2"/>
  <c r="M873" i="2" s="1"/>
  <c r="F873" i="2"/>
  <c r="L872" i="2"/>
  <c r="M872" i="2" s="1"/>
  <c r="O872" i="2"/>
  <c r="F872" i="2"/>
  <c r="L871" i="2"/>
  <c r="M871" i="2" s="1"/>
  <c r="O871" i="2"/>
  <c r="F871" i="2"/>
  <c r="L870" i="2"/>
  <c r="M870" i="2" s="1"/>
  <c r="O870" i="2"/>
  <c r="F870" i="2"/>
  <c r="L867" i="2"/>
  <c r="M867" i="2" s="1"/>
  <c r="O867" i="2"/>
  <c r="F867" i="2"/>
  <c r="L866" i="2"/>
  <c r="M866" i="2" s="1"/>
  <c r="O866" i="2"/>
  <c r="F866" i="2"/>
  <c r="L865" i="2"/>
  <c r="M865" i="2" s="1"/>
  <c r="N865" i="2"/>
  <c r="F865" i="2"/>
  <c r="L864" i="2"/>
  <c r="M864" i="2" s="1"/>
  <c r="F864" i="2"/>
  <c r="L863" i="2"/>
  <c r="M863" i="2" s="1"/>
  <c r="O863" i="2"/>
  <c r="F863" i="2"/>
  <c r="L861" i="2"/>
  <c r="M861" i="2" s="1"/>
  <c r="O861" i="2"/>
  <c r="F861" i="2"/>
  <c r="L847" i="2"/>
  <c r="M847" i="2" s="1"/>
  <c r="O847" i="2"/>
  <c r="F847" i="2"/>
  <c r="L846" i="2"/>
  <c r="M846" i="2" s="1"/>
  <c r="O846" i="2"/>
  <c r="F846" i="2"/>
  <c r="L845" i="2"/>
  <c r="M845" i="2" s="1"/>
  <c r="O845" i="2"/>
  <c r="F845" i="2"/>
  <c r="L844" i="2"/>
  <c r="M844" i="2" s="1"/>
  <c r="O844" i="2"/>
  <c r="F844" i="2"/>
  <c r="L843" i="2"/>
  <c r="M843" i="2" s="1"/>
  <c r="O843" i="2"/>
  <c r="F843" i="2"/>
  <c r="L842" i="2"/>
  <c r="M842" i="2" s="1"/>
  <c r="O842" i="2"/>
  <c r="F842" i="2"/>
  <c r="L841" i="2"/>
  <c r="M841" i="2" s="1"/>
  <c r="F841" i="2"/>
  <c r="L840" i="2"/>
  <c r="M840" i="2" s="1"/>
  <c r="O840" i="2"/>
  <c r="F840" i="2"/>
  <c r="L839" i="2"/>
  <c r="M839" i="2" s="1"/>
  <c r="N839" i="2"/>
  <c r="F839" i="2"/>
  <c r="L838" i="2"/>
  <c r="M838" i="2" s="1"/>
  <c r="N838" i="2"/>
  <c r="F838" i="2"/>
  <c r="L837" i="2"/>
  <c r="M837" i="2" s="1"/>
  <c r="O837" i="2"/>
  <c r="F837" i="2"/>
  <c r="L836" i="2"/>
  <c r="M836" i="2" s="1"/>
  <c r="O836" i="2"/>
  <c r="F836" i="2"/>
  <c r="L835" i="2"/>
  <c r="M835" i="2" s="1"/>
  <c r="O835" i="2"/>
  <c r="F835" i="2"/>
  <c r="L834" i="2"/>
  <c r="M834" i="2" s="1"/>
  <c r="O834" i="2"/>
  <c r="F834" i="2"/>
  <c r="L833" i="2"/>
  <c r="M833" i="2" s="1"/>
  <c r="O833" i="2"/>
  <c r="F833" i="2"/>
  <c r="L832" i="2"/>
  <c r="M832" i="2" s="1"/>
  <c r="O832" i="2"/>
  <c r="F832" i="2"/>
  <c r="L831" i="2"/>
  <c r="M831" i="2" s="1"/>
  <c r="O831" i="2"/>
  <c r="F831" i="2"/>
  <c r="L829" i="2"/>
  <c r="M829" i="2" s="1"/>
  <c r="O829" i="2"/>
  <c r="F829" i="2"/>
  <c r="L828" i="2"/>
  <c r="M828" i="2" s="1"/>
  <c r="O828" i="2"/>
  <c r="F828" i="2"/>
  <c r="L827" i="2"/>
  <c r="M827" i="2" s="1"/>
  <c r="O827" i="2"/>
  <c r="F827" i="2"/>
  <c r="L826" i="2"/>
  <c r="M826" i="2" s="1"/>
  <c r="F826" i="2"/>
  <c r="L825" i="2"/>
  <c r="M825" i="2" s="1"/>
  <c r="O825" i="2"/>
  <c r="F825" i="2"/>
  <c r="L824" i="2"/>
  <c r="M824" i="2" s="1"/>
  <c r="O824" i="2"/>
  <c r="F824" i="2"/>
  <c r="L823" i="2"/>
  <c r="M823" i="2" s="1"/>
  <c r="O823" i="2"/>
  <c r="F823" i="2"/>
  <c r="L822" i="2"/>
  <c r="M822" i="2" s="1"/>
  <c r="O822" i="2"/>
  <c r="F822" i="2"/>
  <c r="L821" i="2"/>
  <c r="M821" i="2" s="1"/>
  <c r="O821" i="2"/>
  <c r="F821" i="2"/>
  <c r="L820" i="2"/>
  <c r="M820" i="2" s="1"/>
  <c r="O820" i="2"/>
  <c r="F820" i="2"/>
  <c r="L819" i="2"/>
  <c r="M819" i="2" s="1"/>
  <c r="O819" i="2"/>
  <c r="F819" i="2"/>
  <c r="L818" i="2"/>
  <c r="M818" i="2" s="1"/>
  <c r="O818" i="2"/>
  <c r="F818" i="2"/>
  <c r="L816" i="2"/>
  <c r="M816" i="2" s="1"/>
  <c r="O816" i="2"/>
  <c r="F816" i="2"/>
  <c r="L815" i="2"/>
  <c r="M815" i="2" s="1"/>
  <c r="O815" i="2"/>
  <c r="F815" i="2"/>
  <c r="L814" i="2"/>
  <c r="M814" i="2" s="1"/>
  <c r="O814" i="2"/>
  <c r="F814" i="2"/>
  <c r="L813" i="2"/>
  <c r="M813" i="2" s="1"/>
  <c r="O813" i="2"/>
  <c r="F813" i="2"/>
  <c r="L812" i="2"/>
  <c r="M812" i="2" s="1"/>
  <c r="O812" i="2"/>
  <c r="F812" i="2"/>
  <c r="L811" i="2"/>
  <c r="M811" i="2" s="1"/>
  <c r="O811" i="2"/>
  <c r="F811" i="2"/>
  <c r="L810" i="2"/>
  <c r="M810" i="2" s="1"/>
  <c r="N810" i="2"/>
  <c r="F810" i="2"/>
  <c r="L809" i="2"/>
  <c r="M809" i="2" s="1"/>
  <c r="O809" i="2"/>
  <c r="F809" i="2"/>
  <c r="L808" i="2"/>
  <c r="M808" i="2" s="1"/>
  <c r="O808" i="2"/>
  <c r="F808" i="2"/>
  <c r="L807" i="2"/>
  <c r="M807" i="2" s="1"/>
  <c r="O807" i="2"/>
  <c r="F807" i="2"/>
  <c r="L806" i="2"/>
  <c r="M806" i="2" s="1"/>
  <c r="O806" i="2"/>
  <c r="F806" i="2"/>
  <c r="L804" i="2"/>
  <c r="M804" i="2" s="1"/>
  <c r="O804" i="2"/>
  <c r="F804" i="2"/>
  <c r="L803" i="2"/>
  <c r="M803" i="2" s="1"/>
  <c r="O803" i="2"/>
  <c r="F803" i="2"/>
  <c r="L802" i="2"/>
  <c r="M802" i="2" s="1"/>
  <c r="F802" i="2"/>
  <c r="L801" i="2"/>
  <c r="M801" i="2" s="1"/>
  <c r="O801" i="2"/>
  <c r="F801" i="2"/>
  <c r="L800" i="2"/>
  <c r="M800" i="2" s="1"/>
  <c r="O800" i="2"/>
  <c r="F800" i="2"/>
  <c r="L799" i="2"/>
  <c r="M799" i="2" s="1"/>
  <c r="F799" i="2"/>
  <c r="L798" i="2"/>
  <c r="M798" i="2" s="1"/>
  <c r="O798" i="2"/>
  <c r="F798" i="2"/>
  <c r="L797" i="2"/>
  <c r="M797" i="2" s="1"/>
  <c r="O797" i="2"/>
  <c r="F797" i="2"/>
  <c r="L796" i="2"/>
  <c r="M796" i="2" s="1"/>
  <c r="O796" i="2"/>
  <c r="F796" i="2"/>
  <c r="L795" i="2"/>
  <c r="M795" i="2" s="1"/>
  <c r="F795" i="2"/>
  <c r="L794" i="2"/>
  <c r="M794" i="2" s="1"/>
  <c r="O794" i="2"/>
  <c r="F794" i="2"/>
  <c r="L793" i="2"/>
  <c r="M793" i="2" s="1"/>
  <c r="O793" i="2"/>
  <c r="F793" i="2"/>
  <c r="L792" i="2"/>
  <c r="M792" i="2" s="1"/>
  <c r="O792" i="2"/>
  <c r="F792" i="2"/>
  <c r="L791" i="2"/>
  <c r="M791" i="2" s="1"/>
  <c r="O791" i="2"/>
  <c r="F791" i="2"/>
  <c r="L790" i="2"/>
  <c r="M790" i="2" s="1"/>
  <c r="F790" i="2"/>
  <c r="L789" i="2"/>
  <c r="M789" i="2" s="1"/>
  <c r="O789" i="2"/>
  <c r="F789" i="2"/>
  <c r="L788" i="2"/>
  <c r="M788" i="2" s="1"/>
  <c r="O788" i="2"/>
  <c r="F788" i="2"/>
  <c r="L787" i="2"/>
  <c r="M787" i="2" s="1"/>
  <c r="O787" i="2"/>
  <c r="F787" i="2"/>
  <c r="L786" i="2"/>
  <c r="M786" i="2" s="1"/>
  <c r="O786" i="2"/>
  <c r="F786" i="2"/>
  <c r="L785" i="2"/>
  <c r="M785" i="2" s="1"/>
  <c r="F785" i="2"/>
  <c r="L784" i="2"/>
  <c r="M784" i="2" s="1"/>
  <c r="O784" i="2"/>
  <c r="F784" i="2"/>
  <c r="L783" i="2"/>
  <c r="M783" i="2" s="1"/>
  <c r="O783" i="2"/>
  <c r="F783" i="2"/>
  <c r="L782" i="2"/>
  <c r="M782" i="2" s="1"/>
  <c r="O782" i="2"/>
  <c r="F782" i="2"/>
  <c r="L781" i="2"/>
  <c r="M781" i="2" s="1"/>
  <c r="N781" i="2"/>
  <c r="F781" i="2"/>
  <c r="L780" i="2"/>
  <c r="M780" i="2" s="1"/>
  <c r="O780" i="2"/>
  <c r="F780" i="2"/>
  <c r="L778" i="2"/>
  <c r="M778" i="2" s="1"/>
  <c r="O778" i="2"/>
  <c r="F778" i="2"/>
  <c r="L777" i="2"/>
  <c r="M777" i="2" s="1"/>
  <c r="F777" i="2"/>
  <c r="L776" i="2"/>
  <c r="M776" i="2" s="1"/>
  <c r="N776" i="2"/>
  <c r="F776" i="2"/>
  <c r="L775" i="2"/>
  <c r="M775" i="2" s="1"/>
  <c r="O775" i="2"/>
  <c r="F775" i="2"/>
  <c r="L774" i="2"/>
  <c r="M774" i="2" s="1"/>
  <c r="F774" i="2"/>
  <c r="L773" i="2"/>
  <c r="M773" i="2" s="1"/>
  <c r="N773" i="2"/>
  <c r="F773" i="2"/>
  <c r="L772" i="2"/>
  <c r="M772" i="2" s="1"/>
  <c r="N772" i="2"/>
  <c r="F772" i="2"/>
  <c r="L771" i="2"/>
  <c r="M771" i="2" s="1"/>
  <c r="F771" i="2"/>
  <c r="L770" i="2"/>
  <c r="M770" i="2" s="1"/>
  <c r="F770" i="2"/>
  <c r="L769" i="2"/>
  <c r="M769" i="2" s="1"/>
  <c r="F769" i="2"/>
  <c r="L768" i="2"/>
  <c r="M768" i="2" s="1"/>
  <c r="O768" i="2"/>
  <c r="F768" i="2"/>
  <c r="L767" i="2"/>
  <c r="M767" i="2" s="1"/>
  <c r="O767" i="2"/>
  <c r="F767" i="2"/>
  <c r="L766" i="2"/>
  <c r="M766" i="2" s="1"/>
  <c r="N766" i="2"/>
  <c r="F766" i="2"/>
  <c r="L764" i="2"/>
  <c r="M764" i="2" s="1"/>
  <c r="N764" i="2"/>
  <c r="F764" i="2"/>
  <c r="L763" i="2"/>
  <c r="M763" i="2" s="1"/>
  <c r="F763" i="2"/>
  <c r="L762" i="2"/>
  <c r="M762" i="2" s="1"/>
  <c r="N762" i="2"/>
  <c r="F762" i="2"/>
  <c r="L760" i="2"/>
  <c r="M760" i="2" s="1"/>
  <c r="O760" i="2"/>
  <c r="F760" i="2"/>
  <c r="L759" i="2"/>
  <c r="M759" i="2" s="1"/>
  <c r="O759" i="2"/>
  <c r="F759" i="2"/>
  <c r="L758" i="2"/>
  <c r="M758" i="2" s="1"/>
  <c r="F758" i="2"/>
  <c r="L757" i="2"/>
  <c r="M757" i="2" s="1"/>
  <c r="O757" i="2"/>
  <c r="F757" i="2"/>
  <c r="L756" i="2"/>
  <c r="M756" i="2" s="1"/>
  <c r="O756" i="2"/>
  <c r="F756" i="2"/>
  <c r="L754" i="2"/>
  <c r="M754" i="2" s="1"/>
  <c r="O754" i="2"/>
  <c r="F754" i="2"/>
  <c r="L753" i="2"/>
  <c r="M753" i="2" s="1"/>
  <c r="F753" i="2"/>
  <c r="L752" i="2"/>
  <c r="M752" i="2" s="1"/>
  <c r="O752" i="2"/>
  <c r="F752" i="2"/>
  <c r="L751" i="2"/>
  <c r="M751" i="2" s="1"/>
  <c r="O751" i="2"/>
  <c r="F751" i="2"/>
  <c r="L750" i="2"/>
  <c r="M750" i="2" s="1"/>
  <c r="O750" i="2"/>
  <c r="F750" i="2"/>
  <c r="L749" i="2"/>
  <c r="M749" i="2" s="1"/>
  <c r="F749" i="2"/>
  <c r="L748" i="2"/>
  <c r="M748" i="2" s="1"/>
  <c r="O748" i="2"/>
  <c r="F748" i="2"/>
  <c r="L745" i="2"/>
  <c r="M745" i="2" s="1"/>
  <c r="O745" i="2"/>
  <c r="F745" i="2"/>
  <c r="L744" i="2"/>
  <c r="M744" i="2" s="1"/>
  <c r="O744" i="2"/>
  <c r="F744" i="2"/>
  <c r="L743" i="2"/>
  <c r="M743" i="2" s="1"/>
  <c r="F743" i="2"/>
  <c r="L742" i="2"/>
  <c r="M742" i="2" s="1"/>
  <c r="O742" i="2"/>
  <c r="F742" i="2"/>
  <c r="L741" i="2"/>
  <c r="M741" i="2" s="1"/>
  <c r="O741" i="2"/>
  <c r="F741" i="2"/>
  <c r="L740" i="2"/>
  <c r="M740" i="2" s="1"/>
  <c r="O740" i="2"/>
  <c r="F740" i="2"/>
  <c r="L737" i="2"/>
  <c r="M737" i="2" s="1"/>
  <c r="O737" i="2"/>
  <c r="F737" i="2"/>
  <c r="L736" i="2"/>
  <c r="M736" i="2" s="1"/>
  <c r="O736" i="2"/>
  <c r="F736" i="2"/>
  <c r="L735" i="2"/>
  <c r="M735" i="2" s="1"/>
  <c r="O735" i="2"/>
  <c r="F735" i="2"/>
  <c r="L734" i="2"/>
  <c r="M734" i="2" s="1"/>
  <c r="F734" i="2"/>
  <c r="L733" i="2"/>
  <c r="M733" i="2" s="1"/>
  <c r="O733" i="2"/>
  <c r="F733" i="2"/>
  <c r="L732" i="2"/>
  <c r="M732" i="2" s="1"/>
  <c r="F732" i="2"/>
  <c r="L731" i="2"/>
  <c r="M731" i="2" s="1"/>
  <c r="O731" i="2"/>
  <c r="F731" i="2"/>
  <c r="L730" i="2"/>
  <c r="M730" i="2" s="1"/>
  <c r="O730" i="2"/>
  <c r="F730" i="2"/>
  <c r="L729" i="2"/>
  <c r="M729" i="2" s="1"/>
  <c r="O729" i="2"/>
  <c r="F729" i="2"/>
  <c r="L728" i="2"/>
  <c r="M728" i="2" s="1"/>
  <c r="O728" i="2"/>
  <c r="F728" i="2"/>
  <c r="L727" i="2"/>
  <c r="M727" i="2" s="1"/>
  <c r="O727" i="2"/>
  <c r="F727" i="2"/>
  <c r="L726" i="2"/>
  <c r="M726" i="2" s="1"/>
  <c r="O726" i="2"/>
  <c r="F726" i="2"/>
  <c r="L721" i="2"/>
  <c r="M721" i="2" s="1"/>
  <c r="O721" i="2"/>
  <c r="F721" i="2"/>
  <c r="L719" i="2"/>
  <c r="M719" i="2" s="1"/>
  <c r="O719" i="2"/>
  <c r="F719" i="2"/>
  <c r="L718" i="2"/>
  <c r="M718" i="2" s="1"/>
  <c r="O718" i="2"/>
  <c r="F718" i="2"/>
  <c r="L717" i="2"/>
  <c r="M717" i="2" s="1"/>
  <c r="O717" i="2"/>
  <c r="F717" i="2"/>
  <c r="L716" i="2"/>
  <c r="M716" i="2" s="1"/>
  <c r="O716" i="2"/>
  <c r="F716" i="2"/>
  <c r="L715" i="2"/>
  <c r="M715" i="2" s="1"/>
  <c r="O715" i="2"/>
  <c r="F715" i="2"/>
  <c r="L714" i="2"/>
  <c r="M714" i="2" s="1"/>
  <c r="F714" i="2"/>
  <c r="L713" i="2"/>
  <c r="M713" i="2" s="1"/>
  <c r="O713" i="2"/>
  <c r="F713" i="2"/>
  <c r="L712" i="2"/>
  <c r="M712" i="2" s="1"/>
  <c r="O712" i="2"/>
  <c r="F712" i="2"/>
  <c r="L711" i="2"/>
  <c r="M711" i="2" s="1"/>
  <c r="O711" i="2"/>
  <c r="F711" i="2"/>
  <c r="L710" i="2"/>
  <c r="M710" i="2" s="1"/>
  <c r="N710" i="2"/>
  <c r="F710" i="2"/>
  <c r="L709" i="2"/>
  <c r="M709" i="2" s="1"/>
  <c r="O709" i="2"/>
  <c r="F709" i="2"/>
  <c r="L708" i="2"/>
  <c r="M708" i="2" s="1"/>
  <c r="O708" i="2"/>
  <c r="F708" i="2"/>
  <c r="L707" i="2"/>
  <c r="M707" i="2" s="1"/>
  <c r="O707" i="2"/>
  <c r="F707" i="2"/>
  <c r="L706" i="2"/>
  <c r="M706" i="2" s="1"/>
  <c r="O706" i="2"/>
  <c r="F706" i="2"/>
  <c r="L705" i="2"/>
  <c r="M705" i="2" s="1"/>
  <c r="F705" i="2"/>
  <c r="L704" i="2"/>
  <c r="M704" i="2" s="1"/>
  <c r="O704" i="2"/>
  <c r="F704" i="2"/>
  <c r="L703" i="2"/>
  <c r="M703" i="2" s="1"/>
  <c r="O703" i="2"/>
  <c r="F703" i="2"/>
  <c r="L702" i="2"/>
  <c r="M702" i="2" s="1"/>
  <c r="O702" i="2"/>
  <c r="F702" i="2"/>
  <c r="L700" i="2"/>
  <c r="M700" i="2" s="1"/>
  <c r="O700" i="2"/>
  <c r="F700" i="2"/>
  <c r="L695" i="2"/>
  <c r="M695" i="2" s="1"/>
  <c r="O695" i="2"/>
  <c r="F695" i="2"/>
  <c r="L693" i="2"/>
  <c r="M693" i="2" s="1"/>
  <c r="O693" i="2"/>
  <c r="F693" i="2"/>
  <c r="L692" i="2"/>
  <c r="M692" i="2" s="1"/>
  <c r="O692" i="2"/>
  <c r="F692" i="2"/>
  <c r="L691" i="2"/>
  <c r="M691" i="2" s="1"/>
  <c r="F691" i="2"/>
  <c r="L690" i="2"/>
  <c r="M690" i="2" s="1"/>
  <c r="O690" i="2"/>
  <c r="F690" i="2"/>
  <c r="L689" i="2"/>
  <c r="M689" i="2" s="1"/>
  <c r="O689" i="2"/>
  <c r="F689" i="2"/>
  <c r="L688" i="2"/>
  <c r="M688" i="2" s="1"/>
  <c r="F688" i="2"/>
  <c r="L687" i="2"/>
  <c r="M687" i="2" s="1"/>
  <c r="O687" i="2"/>
  <c r="F687" i="2"/>
  <c r="L686" i="2"/>
  <c r="M686" i="2" s="1"/>
  <c r="O686" i="2"/>
  <c r="F686" i="2"/>
  <c r="L685" i="2"/>
  <c r="M685" i="2" s="1"/>
  <c r="O685" i="2"/>
  <c r="F685" i="2"/>
  <c r="L684" i="2"/>
  <c r="M684" i="2" s="1"/>
  <c r="O684" i="2"/>
  <c r="F684" i="2"/>
  <c r="L683" i="2"/>
  <c r="M683" i="2" s="1"/>
  <c r="O683" i="2"/>
  <c r="F683" i="2"/>
  <c r="L682" i="2"/>
  <c r="M682" i="2" s="1"/>
  <c r="O682" i="2"/>
  <c r="F682" i="2"/>
  <c r="L681" i="2"/>
  <c r="M681" i="2" s="1"/>
  <c r="F681" i="2"/>
  <c r="L680" i="2"/>
  <c r="M680" i="2" s="1"/>
  <c r="O680" i="2"/>
  <c r="F680" i="2"/>
  <c r="L679" i="2"/>
  <c r="M679" i="2" s="1"/>
  <c r="O679" i="2"/>
  <c r="F679" i="2"/>
  <c r="L678" i="2"/>
  <c r="M678" i="2" s="1"/>
  <c r="O678" i="2"/>
  <c r="F678" i="2"/>
  <c r="L677" i="2"/>
  <c r="M677" i="2" s="1"/>
  <c r="O677" i="2"/>
  <c r="F677" i="2"/>
  <c r="L676" i="2"/>
  <c r="M676" i="2" s="1"/>
  <c r="N676" i="2"/>
  <c r="F676" i="2"/>
  <c r="L675" i="2"/>
  <c r="M675" i="2" s="1"/>
  <c r="O675" i="2"/>
  <c r="F675" i="2"/>
  <c r="L674" i="2"/>
  <c r="M674" i="2" s="1"/>
  <c r="O674" i="2"/>
  <c r="F674" i="2"/>
  <c r="L673" i="2"/>
  <c r="M673" i="2" s="1"/>
  <c r="O673" i="2"/>
  <c r="F673" i="2"/>
  <c r="L672" i="2"/>
  <c r="M672" i="2" s="1"/>
  <c r="N672" i="2"/>
  <c r="F672" i="2"/>
  <c r="L671" i="2"/>
  <c r="M671" i="2" s="1"/>
  <c r="O671" i="2"/>
  <c r="F671" i="2"/>
  <c r="L670" i="2"/>
  <c r="M670" i="2" s="1"/>
  <c r="O670" i="2"/>
  <c r="F670" i="2"/>
  <c r="L669" i="2"/>
  <c r="M669" i="2" s="1"/>
  <c r="F669" i="2"/>
  <c r="L668" i="2"/>
  <c r="M668" i="2" s="1"/>
  <c r="F668" i="2"/>
  <c r="L667" i="2"/>
  <c r="M667" i="2" s="1"/>
  <c r="O667" i="2"/>
  <c r="F667" i="2"/>
  <c r="L666" i="2"/>
  <c r="M666" i="2" s="1"/>
  <c r="O666" i="2"/>
  <c r="F666" i="2"/>
  <c r="L665" i="2"/>
  <c r="M665" i="2" s="1"/>
  <c r="F665" i="2"/>
  <c r="L664" i="2"/>
  <c r="M664" i="2" s="1"/>
  <c r="F664" i="2"/>
  <c r="L663" i="2"/>
  <c r="M663" i="2" s="1"/>
  <c r="O663" i="2"/>
  <c r="F663" i="2"/>
  <c r="L662" i="2"/>
  <c r="M662" i="2" s="1"/>
  <c r="O662" i="2"/>
  <c r="F662" i="2"/>
  <c r="L661" i="2"/>
  <c r="M661" i="2" s="1"/>
  <c r="F661" i="2"/>
  <c r="L659" i="2"/>
  <c r="M659" i="2" s="1"/>
  <c r="O659" i="2"/>
  <c r="F659" i="2"/>
  <c r="L653" i="2"/>
  <c r="M653" i="2" s="1"/>
  <c r="O653" i="2"/>
  <c r="F653" i="2"/>
  <c r="L652" i="2"/>
  <c r="M652" i="2" s="1"/>
  <c r="N652" i="2"/>
  <c r="F652" i="2"/>
  <c r="L651" i="2"/>
  <c r="M651" i="2" s="1"/>
  <c r="O651" i="2"/>
  <c r="F651" i="2"/>
  <c r="L650" i="2"/>
  <c r="M650" i="2" s="1"/>
  <c r="O650" i="2"/>
  <c r="F650" i="2"/>
  <c r="L649" i="2"/>
  <c r="M649" i="2" s="1"/>
  <c r="N649" i="2"/>
  <c r="F649" i="2"/>
  <c r="L648" i="2"/>
  <c r="M648" i="2" s="1"/>
  <c r="F648" i="2"/>
  <c r="L647" i="2"/>
  <c r="M647" i="2" s="1"/>
  <c r="O647" i="2"/>
  <c r="F647" i="2"/>
  <c r="L646" i="2"/>
  <c r="M646" i="2" s="1"/>
  <c r="O646" i="2"/>
  <c r="F646" i="2"/>
  <c r="L645" i="2"/>
  <c r="M645" i="2" s="1"/>
  <c r="O645" i="2"/>
  <c r="F645" i="2"/>
  <c r="L644" i="2"/>
  <c r="M644" i="2" s="1"/>
  <c r="O644" i="2"/>
  <c r="F644" i="2"/>
  <c r="L643" i="2"/>
  <c r="M643" i="2" s="1"/>
  <c r="O643" i="2"/>
  <c r="F643" i="2"/>
  <c r="L642" i="2"/>
  <c r="M642" i="2" s="1"/>
  <c r="O642" i="2"/>
  <c r="F642" i="2"/>
  <c r="L641" i="2"/>
  <c r="M641" i="2" s="1"/>
  <c r="O641" i="2"/>
  <c r="F641" i="2"/>
  <c r="L640" i="2"/>
  <c r="M640" i="2" s="1"/>
  <c r="N640" i="2"/>
  <c r="F640" i="2"/>
  <c r="L639" i="2"/>
  <c r="M639" i="2" s="1"/>
  <c r="O639" i="2"/>
  <c r="F639" i="2"/>
  <c r="L638" i="2"/>
  <c r="M638" i="2" s="1"/>
  <c r="F638" i="2"/>
  <c r="L637" i="2"/>
  <c r="M637" i="2" s="1"/>
  <c r="F637" i="2"/>
  <c r="L636" i="2"/>
  <c r="M636" i="2" s="1"/>
  <c r="O636" i="2"/>
  <c r="F636" i="2"/>
  <c r="L635" i="2"/>
  <c r="M635" i="2" s="1"/>
  <c r="O635" i="2"/>
  <c r="F635" i="2"/>
  <c r="N633" i="2"/>
  <c r="L633" i="2"/>
  <c r="M633" i="2" s="1"/>
  <c r="O633" i="2"/>
  <c r="F633" i="2"/>
  <c r="L632" i="2"/>
  <c r="M632" i="2" s="1"/>
  <c r="O632" i="2"/>
  <c r="F632" i="2"/>
  <c r="L631" i="2"/>
  <c r="M631" i="2" s="1"/>
  <c r="O631" i="2"/>
  <c r="F631" i="2"/>
  <c r="L630" i="2"/>
  <c r="M630" i="2" s="1"/>
  <c r="O630" i="2"/>
  <c r="F630" i="2"/>
  <c r="L629" i="2"/>
  <c r="M629" i="2" s="1"/>
  <c r="O629" i="2"/>
  <c r="F629" i="2"/>
  <c r="L628" i="2"/>
  <c r="M628" i="2" s="1"/>
  <c r="O628" i="2"/>
  <c r="F628" i="2"/>
  <c r="L627" i="2"/>
  <c r="M627" i="2" s="1"/>
  <c r="F627" i="2"/>
  <c r="L626" i="2"/>
  <c r="M626" i="2" s="1"/>
  <c r="O626" i="2"/>
  <c r="F626" i="2"/>
  <c r="L625" i="2"/>
  <c r="M625" i="2" s="1"/>
  <c r="F625" i="2"/>
  <c r="L622" i="2"/>
  <c r="M622" i="2" s="1"/>
  <c r="F622" i="2"/>
  <c r="L620" i="2"/>
  <c r="M620" i="2" s="1"/>
  <c r="F620" i="2"/>
  <c r="L618" i="2"/>
  <c r="M618" i="2" s="1"/>
  <c r="O618" i="2"/>
  <c r="F618" i="2"/>
  <c r="L615" i="2"/>
  <c r="M615" i="2" s="1"/>
  <c r="O615" i="2"/>
  <c r="F615" i="2"/>
  <c r="L614" i="2"/>
  <c r="M614" i="2" s="1"/>
  <c r="O614" i="2"/>
  <c r="F614" i="2"/>
  <c r="L613" i="2"/>
  <c r="M613" i="2" s="1"/>
  <c r="O613" i="2"/>
  <c r="F613" i="2"/>
  <c r="L612" i="2"/>
  <c r="M612" i="2" s="1"/>
  <c r="O612" i="2"/>
  <c r="F612" i="2"/>
  <c r="L611" i="2"/>
  <c r="M611" i="2" s="1"/>
  <c r="O611" i="2"/>
  <c r="F611" i="2"/>
  <c r="L610" i="2"/>
  <c r="M610" i="2" s="1"/>
  <c r="O610" i="2"/>
  <c r="L609" i="2"/>
  <c r="M609" i="2" s="1"/>
  <c r="O609" i="2"/>
  <c r="F609" i="2"/>
  <c r="L608" i="2"/>
  <c r="M608" i="2" s="1"/>
  <c r="O608" i="2"/>
  <c r="F608" i="2"/>
  <c r="L607" i="2"/>
  <c r="M607" i="2" s="1"/>
  <c r="F607" i="2"/>
  <c r="L606" i="2"/>
  <c r="M606" i="2" s="1"/>
  <c r="O606" i="2"/>
  <c r="F606" i="2"/>
  <c r="L605" i="2"/>
  <c r="M605" i="2" s="1"/>
  <c r="F605" i="2"/>
  <c r="L604" i="2"/>
  <c r="M604" i="2" s="1"/>
  <c r="F604" i="2"/>
  <c r="L603" i="2"/>
  <c r="M603" i="2" s="1"/>
  <c r="F603" i="2"/>
  <c r="L601" i="2"/>
  <c r="M601" i="2" s="1"/>
  <c r="F601" i="2"/>
  <c r="L598" i="2"/>
  <c r="M598" i="2" s="1"/>
  <c r="O598" i="2"/>
  <c r="F598" i="2"/>
  <c r="L597" i="2"/>
  <c r="M597" i="2" s="1"/>
  <c r="O597" i="2"/>
  <c r="F597" i="2"/>
  <c r="L596" i="2"/>
  <c r="M596" i="2" s="1"/>
  <c r="O596" i="2"/>
  <c r="F596" i="2"/>
  <c r="L595" i="2"/>
  <c r="M595" i="2" s="1"/>
  <c r="O595" i="2"/>
  <c r="F595" i="2"/>
  <c r="L594" i="2"/>
  <c r="M594" i="2" s="1"/>
  <c r="O594" i="2"/>
  <c r="F594" i="2"/>
  <c r="L593" i="2"/>
  <c r="M593" i="2" s="1"/>
  <c r="O593" i="2"/>
  <c r="F593" i="2"/>
  <c r="L591" i="2"/>
  <c r="M591" i="2" s="1"/>
  <c r="N591" i="2"/>
  <c r="F591" i="2"/>
  <c r="L589" i="2"/>
  <c r="M589" i="2" s="1"/>
  <c r="O589" i="2"/>
  <c r="F589" i="2"/>
  <c r="L587" i="2"/>
  <c r="M587" i="2" s="1"/>
  <c r="O587" i="2"/>
  <c r="F587" i="2"/>
  <c r="L586" i="2"/>
  <c r="M586" i="2" s="1"/>
  <c r="O586" i="2"/>
  <c r="F586" i="2"/>
  <c r="L585" i="2"/>
  <c r="M585" i="2" s="1"/>
  <c r="N585" i="2"/>
  <c r="F585" i="2"/>
  <c r="L584" i="2"/>
  <c r="M584" i="2" s="1"/>
  <c r="O584" i="2"/>
  <c r="F584" i="2"/>
  <c r="L583" i="2"/>
  <c r="M583" i="2" s="1"/>
  <c r="O583" i="2"/>
  <c r="F583" i="2"/>
  <c r="L582" i="2"/>
  <c r="M582" i="2" s="1"/>
  <c r="N582" i="2"/>
  <c r="F582" i="2"/>
  <c r="L581" i="2"/>
  <c r="M581" i="2" s="1"/>
  <c r="O581" i="2"/>
  <c r="F581" i="2"/>
  <c r="L580" i="2"/>
  <c r="M580" i="2" s="1"/>
  <c r="O580" i="2"/>
  <c r="F580" i="2"/>
  <c r="L578" i="2"/>
  <c r="M578" i="2" s="1"/>
  <c r="O578" i="2"/>
  <c r="F578" i="2"/>
  <c r="L577" i="2"/>
  <c r="M577" i="2" s="1"/>
  <c r="O577" i="2"/>
  <c r="F577" i="2"/>
  <c r="L576" i="2"/>
  <c r="M576" i="2" s="1"/>
  <c r="N576" i="2"/>
  <c r="F576" i="2"/>
  <c r="L575" i="2"/>
  <c r="M575" i="2" s="1"/>
  <c r="O575" i="2"/>
  <c r="F575" i="2"/>
  <c r="L574" i="2"/>
  <c r="M574" i="2" s="1"/>
  <c r="O574" i="2"/>
  <c r="F574" i="2"/>
  <c r="L573" i="2"/>
  <c r="M573" i="2" s="1"/>
  <c r="N573" i="2"/>
  <c r="F573" i="2"/>
  <c r="L572" i="2"/>
  <c r="M572" i="2" s="1"/>
  <c r="O572" i="2"/>
  <c r="F572" i="2"/>
  <c r="L571" i="2"/>
  <c r="M571" i="2" s="1"/>
  <c r="O571" i="2"/>
  <c r="F571" i="2"/>
  <c r="L570" i="2"/>
  <c r="M570" i="2" s="1"/>
  <c r="O570" i="2"/>
  <c r="F570" i="2"/>
  <c r="L569" i="2"/>
  <c r="M569" i="2" s="1"/>
  <c r="O569" i="2"/>
  <c r="F569" i="2"/>
  <c r="L568" i="2"/>
  <c r="M568" i="2" s="1"/>
  <c r="O568" i="2"/>
  <c r="F568" i="2"/>
  <c r="L567" i="2"/>
  <c r="M567" i="2" s="1"/>
  <c r="O567" i="2"/>
  <c r="F567" i="2"/>
  <c r="L566" i="2"/>
  <c r="M566" i="2" s="1"/>
  <c r="N566" i="2"/>
  <c r="F566" i="2"/>
  <c r="L565" i="2"/>
  <c r="M565" i="2" s="1"/>
  <c r="O565" i="2"/>
  <c r="F565" i="2"/>
  <c r="L564" i="2"/>
  <c r="M564" i="2" s="1"/>
  <c r="F564" i="2"/>
  <c r="L563" i="2"/>
  <c r="M563" i="2" s="1"/>
  <c r="F563" i="2"/>
  <c r="L562" i="2"/>
  <c r="M562" i="2" s="1"/>
  <c r="O562" i="2"/>
  <c r="F562" i="2"/>
  <c r="L561" i="2"/>
  <c r="M561" i="2" s="1"/>
  <c r="O561" i="2"/>
  <c r="F561" i="2"/>
  <c r="L560" i="2"/>
  <c r="M560" i="2" s="1"/>
  <c r="O560" i="2"/>
  <c r="F560" i="2"/>
  <c r="L559" i="2"/>
  <c r="M559" i="2" s="1"/>
  <c r="O559" i="2"/>
  <c r="F559" i="2"/>
  <c r="L558" i="2"/>
  <c r="M558" i="2" s="1"/>
  <c r="N558" i="2"/>
  <c r="F558" i="2"/>
  <c r="L555" i="2"/>
  <c r="M555" i="2" s="1"/>
  <c r="F555" i="2"/>
  <c r="L550" i="2"/>
  <c r="M550" i="2" s="1"/>
  <c r="O550" i="2"/>
  <c r="F550" i="2"/>
  <c r="L546" i="2"/>
  <c r="M546" i="2" s="1"/>
  <c r="O546" i="2"/>
  <c r="F546" i="2"/>
  <c r="L542" i="2"/>
  <c r="M542" i="2" s="1"/>
  <c r="O542" i="2"/>
  <c r="F542" i="2"/>
  <c r="L540" i="2"/>
  <c r="M540" i="2" s="1"/>
  <c r="F540" i="2"/>
  <c r="L539" i="2"/>
  <c r="M539" i="2" s="1"/>
  <c r="F539" i="2"/>
  <c r="L538" i="2"/>
  <c r="M538" i="2" s="1"/>
  <c r="F538" i="2"/>
  <c r="L537" i="2"/>
  <c r="M537" i="2" s="1"/>
  <c r="O537" i="2"/>
  <c r="F537" i="2"/>
  <c r="L536" i="2"/>
  <c r="M536" i="2" s="1"/>
  <c r="O536" i="2"/>
  <c r="F536" i="2"/>
  <c r="L535" i="2"/>
  <c r="M535" i="2" s="1"/>
  <c r="O535" i="2"/>
  <c r="F535" i="2"/>
  <c r="L534" i="2"/>
  <c r="M534" i="2" s="1"/>
  <c r="N534" i="2"/>
  <c r="F534" i="2"/>
  <c r="L533" i="2"/>
  <c r="M533" i="2" s="1"/>
  <c r="F533" i="2"/>
  <c r="L532" i="2"/>
  <c r="M532" i="2" s="1"/>
  <c r="F532" i="2"/>
  <c r="L531" i="2"/>
  <c r="M531" i="2" s="1"/>
  <c r="F531" i="2"/>
  <c r="L530" i="2"/>
  <c r="M530" i="2" s="1"/>
  <c r="O530" i="2"/>
  <c r="F530" i="2"/>
  <c r="L529" i="2"/>
  <c r="M529" i="2" s="1"/>
  <c r="O529" i="2"/>
  <c r="F529" i="2"/>
  <c r="L528" i="2"/>
  <c r="M528" i="2" s="1"/>
  <c r="O528" i="2"/>
  <c r="F528" i="2"/>
  <c r="L527" i="2"/>
  <c r="M527" i="2" s="1"/>
  <c r="O527" i="2"/>
  <c r="F527" i="2"/>
  <c r="L526" i="2"/>
  <c r="M526" i="2" s="1"/>
  <c r="N526" i="2"/>
  <c r="F526" i="2"/>
  <c r="L525" i="2"/>
  <c r="M525" i="2" s="1"/>
  <c r="F525" i="2"/>
  <c r="L524" i="2"/>
  <c r="M524" i="2" s="1"/>
  <c r="F524" i="2"/>
  <c r="L523" i="2"/>
  <c r="M523" i="2" s="1"/>
  <c r="F523" i="2"/>
  <c r="L522" i="2"/>
  <c r="M522" i="2" s="1"/>
  <c r="F522" i="2"/>
  <c r="L521" i="2"/>
  <c r="M521" i="2" s="1"/>
  <c r="F521" i="2"/>
  <c r="L520" i="2"/>
  <c r="M520" i="2" s="1"/>
  <c r="F520" i="2"/>
  <c r="L519" i="2"/>
  <c r="M519" i="2" s="1"/>
  <c r="O519" i="2"/>
  <c r="F519" i="2"/>
  <c r="L518" i="2"/>
  <c r="M518" i="2" s="1"/>
  <c r="O518" i="2"/>
  <c r="F518" i="2"/>
  <c r="L517" i="2"/>
  <c r="M517" i="2" s="1"/>
  <c r="O517" i="2"/>
  <c r="F517" i="2"/>
  <c r="L516" i="2"/>
  <c r="M516" i="2" s="1"/>
  <c r="O516" i="2"/>
  <c r="F516" i="2"/>
  <c r="L515" i="2"/>
  <c r="M515" i="2" s="1"/>
  <c r="O515" i="2"/>
  <c r="F515" i="2"/>
  <c r="L514" i="2"/>
  <c r="M514" i="2" s="1"/>
  <c r="O514" i="2"/>
  <c r="F514" i="2"/>
  <c r="L513" i="2"/>
  <c r="M513" i="2" s="1"/>
  <c r="O513" i="2"/>
  <c r="F513" i="2"/>
  <c r="L512" i="2"/>
  <c r="M512" i="2" s="1"/>
  <c r="O512" i="2"/>
  <c r="F512" i="2"/>
  <c r="L511" i="2"/>
  <c r="M511" i="2" s="1"/>
  <c r="N511" i="2"/>
  <c r="F511" i="2"/>
  <c r="L510" i="2"/>
  <c r="M510" i="2" s="1"/>
  <c r="F510" i="2"/>
  <c r="L509" i="2"/>
  <c r="M509" i="2" s="1"/>
  <c r="O509" i="2"/>
  <c r="F509" i="2"/>
  <c r="L508" i="2"/>
  <c r="M508" i="2" s="1"/>
  <c r="F508" i="2"/>
  <c r="L506" i="2"/>
  <c r="M506" i="2" s="1"/>
  <c r="O506" i="2"/>
  <c r="F506" i="2"/>
  <c r="L505" i="2"/>
  <c r="M505" i="2" s="1"/>
  <c r="O505" i="2"/>
  <c r="F505" i="2"/>
  <c r="L503" i="2"/>
  <c r="M503" i="2" s="1"/>
  <c r="O503" i="2"/>
  <c r="F503" i="2"/>
  <c r="L502" i="2"/>
  <c r="M502" i="2" s="1"/>
  <c r="O502" i="2"/>
  <c r="F502" i="2"/>
  <c r="L501" i="2"/>
  <c r="M501" i="2" s="1"/>
  <c r="O501" i="2"/>
  <c r="F501" i="2"/>
  <c r="L500" i="2"/>
  <c r="M500" i="2" s="1"/>
  <c r="O500" i="2"/>
  <c r="F500" i="2"/>
  <c r="L499" i="2"/>
  <c r="M499" i="2" s="1"/>
  <c r="N499" i="2"/>
  <c r="F499" i="2"/>
  <c r="L498" i="2"/>
  <c r="M498" i="2" s="1"/>
  <c r="F498" i="2"/>
  <c r="L497" i="2"/>
  <c r="M497" i="2" s="1"/>
  <c r="F497" i="2"/>
  <c r="L496" i="2"/>
  <c r="M496" i="2" s="1"/>
  <c r="F496" i="2"/>
  <c r="L495" i="2"/>
  <c r="M495" i="2" s="1"/>
  <c r="F495" i="2"/>
  <c r="L494" i="2"/>
  <c r="M494" i="2" s="1"/>
  <c r="O494" i="2"/>
  <c r="F494" i="2"/>
  <c r="L493" i="2"/>
  <c r="M493" i="2" s="1"/>
  <c r="O493" i="2"/>
  <c r="F493" i="2"/>
  <c r="L492" i="2"/>
  <c r="M492" i="2" s="1"/>
  <c r="O492" i="2"/>
  <c r="F492" i="2"/>
  <c r="L490" i="2"/>
  <c r="M490" i="2" s="1"/>
  <c r="O490" i="2"/>
  <c r="F490" i="2"/>
  <c r="L489" i="2"/>
  <c r="M489" i="2" s="1"/>
  <c r="O489" i="2"/>
  <c r="F489" i="2"/>
  <c r="L488" i="2"/>
  <c r="M488" i="2" s="1"/>
  <c r="O488" i="2"/>
  <c r="F488" i="2"/>
  <c r="L487" i="2"/>
  <c r="M487" i="2" s="1"/>
  <c r="N487" i="2"/>
  <c r="F487" i="2"/>
  <c r="L485" i="2"/>
  <c r="M485" i="2" s="1"/>
  <c r="F485" i="2"/>
  <c r="L483" i="2"/>
  <c r="M483" i="2" s="1"/>
  <c r="F483" i="2"/>
  <c r="L482" i="2"/>
  <c r="M482" i="2" s="1"/>
  <c r="F482" i="2"/>
  <c r="L480" i="2"/>
  <c r="M480" i="2" s="1"/>
  <c r="O480" i="2"/>
  <c r="F480" i="2"/>
  <c r="L478" i="2"/>
  <c r="M478" i="2" s="1"/>
  <c r="O478" i="2"/>
  <c r="F478" i="2"/>
  <c r="L476" i="2"/>
  <c r="M476" i="2" s="1"/>
  <c r="O476" i="2"/>
  <c r="F476" i="2"/>
  <c r="L475" i="2"/>
  <c r="M475" i="2" s="1"/>
  <c r="O475" i="2"/>
  <c r="F475" i="2"/>
  <c r="L454" i="2"/>
  <c r="M454" i="2" s="1"/>
  <c r="O454" i="2"/>
  <c r="F454" i="2"/>
  <c r="L453" i="2"/>
  <c r="M453" i="2" s="1"/>
  <c r="O453" i="2"/>
  <c r="F453" i="2"/>
  <c r="L452" i="2"/>
  <c r="M452" i="2" s="1"/>
  <c r="O452" i="2"/>
  <c r="F452" i="2"/>
  <c r="L451" i="2"/>
  <c r="M451" i="2" s="1"/>
  <c r="O451" i="2"/>
  <c r="F451" i="2"/>
  <c r="L450" i="2"/>
  <c r="M450" i="2" s="1"/>
  <c r="N450" i="2"/>
  <c r="F450" i="2"/>
  <c r="L449" i="2"/>
  <c r="M449" i="2" s="1"/>
  <c r="F449" i="2"/>
  <c r="L448" i="2"/>
  <c r="M448" i="2" s="1"/>
  <c r="F448" i="2"/>
  <c r="L447" i="2"/>
  <c r="M447" i="2" s="1"/>
  <c r="F447" i="2"/>
  <c r="L446" i="2"/>
  <c r="M446" i="2" s="1"/>
  <c r="F446" i="2"/>
  <c r="L445" i="2"/>
  <c r="M445" i="2" s="1"/>
  <c r="F445" i="2"/>
  <c r="L444" i="2"/>
  <c r="M444" i="2" s="1"/>
  <c r="F444" i="2"/>
  <c r="L443" i="2"/>
  <c r="M443" i="2" s="1"/>
  <c r="F443" i="2"/>
  <c r="L442" i="2"/>
  <c r="M442" i="2" s="1"/>
  <c r="F442" i="2"/>
  <c r="L441" i="2"/>
  <c r="M441" i="2" s="1"/>
  <c r="F441" i="2"/>
  <c r="L440" i="2"/>
  <c r="M440" i="2" s="1"/>
  <c r="F440" i="2"/>
  <c r="L439" i="2"/>
  <c r="M439" i="2" s="1"/>
  <c r="F439" i="2"/>
  <c r="L438" i="2"/>
  <c r="M438" i="2" s="1"/>
  <c r="F438" i="2"/>
  <c r="L437" i="2"/>
  <c r="M437" i="2" s="1"/>
  <c r="F437" i="2"/>
  <c r="L436" i="2"/>
  <c r="M436" i="2" s="1"/>
  <c r="O436" i="2"/>
  <c r="F436" i="2"/>
  <c r="L435" i="2"/>
  <c r="M435" i="2" s="1"/>
  <c r="O435" i="2"/>
  <c r="F435" i="2"/>
  <c r="L434" i="2"/>
  <c r="M434" i="2" s="1"/>
  <c r="O434" i="2"/>
  <c r="F434" i="2"/>
  <c r="L433" i="2"/>
  <c r="M433" i="2" s="1"/>
  <c r="O433" i="2"/>
  <c r="F433" i="2"/>
  <c r="L432" i="2"/>
  <c r="M432" i="2" s="1"/>
  <c r="O432" i="2"/>
  <c r="F432" i="2"/>
  <c r="L431" i="2"/>
  <c r="M431" i="2" s="1"/>
  <c r="O431" i="2"/>
  <c r="F431" i="2"/>
  <c r="L430" i="2"/>
  <c r="M430" i="2" s="1"/>
  <c r="O430" i="2"/>
  <c r="F430" i="2"/>
  <c r="L429" i="2"/>
  <c r="M429" i="2" s="1"/>
  <c r="O429" i="2"/>
  <c r="F429" i="2"/>
  <c r="L428" i="2"/>
  <c r="M428" i="2" s="1"/>
  <c r="O428" i="2"/>
  <c r="F428" i="2"/>
  <c r="L427" i="2"/>
  <c r="M427" i="2" s="1"/>
  <c r="O427" i="2"/>
  <c r="F427" i="2"/>
  <c r="L426" i="2"/>
  <c r="M426" i="2" s="1"/>
  <c r="O426" i="2"/>
  <c r="F426" i="2"/>
  <c r="L425" i="2"/>
  <c r="M425" i="2" s="1"/>
  <c r="O425" i="2"/>
  <c r="F425" i="2"/>
  <c r="L424" i="2"/>
  <c r="M424" i="2" s="1"/>
  <c r="O424" i="2"/>
  <c r="F424" i="2"/>
  <c r="L423" i="2"/>
  <c r="M423" i="2" s="1"/>
  <c r="O423" i="2"/>
  <c r="F423" i="2"/>
  <c r="L422" i="2"/>
  <c r="M422" i="2" s="1"/>
  <c r="O422" i="2"/>
  <c r="F422" i="2"/>
  <c r="L420" i="2"/>
  <c r="M420" i="2" s="1"/>
  <c r="O420" i="2"/>
  <c r="F420" i="2"/>
  <c r="L419" i="2"/>
  <c r="M419" i="2" s="1"/>
  <c r="O419" i="2"/>
  <c r="F419" i="2"/>
  <c r="L418" i="2"/>
  <c r="M418" i="2" s="1"/>
  <c r="O418" i="2"/>
  <c r="F418" i="2"/>
  <c r="L417" i="2"/>
  <c r="M417" i="2" s="1"/>
  <c r="O417" i="2"/>
  <c r="F417" i="2"/>
  <c r="L416" i="2"/>
  <c r="M416" i="2" s="1"/>
  <c r="O416" i="2"/>
  <c r="F416" i="2"/>
  <c r="N728" i="2" l="1"/>
  <c r="N842" i="2"/>
  <c r="N493" i="2"/>
  <c r="O865" i="2"/>
  <c r="N750" i="2"/>
  <c r="N581" i="2"/>
  <c r="N641" i="2"/>
  <c r="N692" i="2"/>
  <c r="N703" i="2"/>
  <c r="N713" i="2"/>
  <c r="N418" i="2"/>
  <c r="N451" i="2"/>
  <c r="N475" i="2"/>
  <c r="N963" i="2"/>
  <c r="N970" i="2"/>
  <c r="O566" i="2"/>
  <c r="N519" i="2"/>
  <c r="N671" i="2"/>
  <c r="N684" i="2"/>
  <c r="N789" i="2"/>
  <c r="N595" i="2"/>
  <c r="N736" i="2"/>
  <c r="N427" i="2"/>
  <c r="N695" i="2"/>
  <c r="O652" i="2"/>
  <c r="N416" i="2"/>
  <c r="N500" i="2"/>
  <c r="N644" i="2"/>
  <c r="N686" i="2"/>
  <c r="N690" i="2"/>
  <c r="N791" i="2"/>
  <c r="O882" i="2"/>
  <c r="N480" i="2"/>
  <c r="N577" i="2"/>
  <c r="N650" i="2"/>
  <c r="N693" i="2"/>
  <c r="N700" i="2"/>
  <c r="N702" i="2"/>
  <c r="N871" i="2"/>
  <c r="N961" i="2"/>
  <c r="N997" i="2"/>
  <c r="N675" i="2"/>
  <c r="N680" i="2"/>
  <c r="O710" i="2"/>
  <c r="N745" i="2"/>
  <c r="N819" i="2"/>
  <c r="N923" i="2"/>
  <c r="N959" i="2"/>
  <c r="N1003" i="2"/>
  <c r="N1007" i="2"/>
  <c r="N801" i="2"/>
  <c r="N974" i="2"/>
  <c r="N559" i="2"/>
  <c r="N568" i="2"/>
  <c r="N759" i="2"/>
  <c r="O764" i="2"/>
  <c r="O839" i="2"/>
  <c r="N996" i="2"/>
  <c r="N433" i="2"/>
  <c r="N431" i="2"/>
  <c r="N502" i="2"/>
  <c r="N509" i="2"/>
  <c r="N527" i="2"/>
  <c r="N529" i="2"/>
  <c r="N629" i="2"/>
  <c r="N678" i="2"/>
  <c r="N730" i="2"/>
  <c r="N754" i="2"/>
  <c r="N804" i="2"/>
  <c r="N829" i="2"/>
  <c r="N835" i="2"/>
  <c r="N930" i="2"/>
  <c r="N936" i="2"/>
  <c r="N957" i="2"/>
  <c r="N968" i="2"/>
  <c r="N512" i="2"/>
  <c r="N517" i="2"/>
  <c r="N550" i="2"/>
  <c r="N726" i="2"/>
  <c r="N1000" i="2"/>
  <c r="N528" i="2"/>
  <c r="N530" i="2"/>
  <c r="N784" i="2"/>
  <c r="N846" i="2"/>
  <c r="N935" i="2"/>
  <c r="O672" i="2"/>
  <c r="O676" i="2"/>
  <c r="N420" i="2"/>
  <c r="N435" i="2"/>
  <c r="O591" i="2"/>
  <c r="O640" i="2"/>
  <c r="N642" i="2"/>
  <c r="O649" i="2"/>
  <c r="N651" i="2"/>
  <c r="N653" i="2"/>
  <c r="N673" i="2"/>
  <c r="N677" i="2"/>
  <c r="N679" i="2"/>
  <c r="N712" i="2"/>
  <c r="N719" i="2"/>
  <c r="N735" i="2"/>
  <c r="N744" i="2"/>
  <c r="N793" i="2"/>
  <c r="N798" i="2"/>
  <c r="N809" i="2"/>
  <c r="N823" i="2"/>
  <c r="N827" i="2"/>
  <c r="N844" i="2"/>
  <c r="N867" i="2"/>
  <c r="N879" i="2"/>
  <c r="N429" i="2"/>
  <c r="N505" i="2"/>
  <c r="N514" i="2"/>
  <c r="O576" i="2"/>
  <c r="O585" i="2"/>
  <c r="N606" i="2"/>
  <c r="N611" i="2"/>
  <c r="N670" i="2"/>
  <c r="N689" i="2"/>
  <c r="N715" i="2"/>
  <c r="N727" i="2"/>
  <c r="N729" i="2"/>
  <c r="N731" i="2"/>
  <c r="N751" i="2"/>
  <c r="N797" i="2"/>
  <c r="O838" i="2"/>
  <c r="O874" i="2"/>
  <c r="N922" i="2"/>
  <c r="N960" i="2"/>
  <c r="N962" i="2"/>
  <c r="N794" i="2"/>
  <c r="O810" i="2"/>
  <c r="N822" i="2"/>
  <c r="N834" i="2"/>
  <c r="N847" i="2"/>
  <c r="N870" i="2"/>
  <c r="N940" i="2"/>
  <c r="N945" i="2"/>
  <c r="N976" i="2"/>
  <c r="N569" i="2"/>
  <c r="O582" i="2"/>
  <c r="N663" i="2"/>
  <c r="N424" i="2"/>
  <c r="N478" i="2"/>
  <c r="N492" i="2"/>
  <c r="N494" i="2"/>
  <c r="O534" i="2"/>
  <c r="N546" i="2"/>
  <c r="N560" i="2"/>
  <c r="N565" i="2"/>
  <c r="N646" i="2"/>
  <c r="N704" i="2"/>
  <c r="N741" i="2"/>
  <c r="O766" i="2"/>
  <c r="N807" i="2"/>
  <c r="N813" i="2"/>
  <c r="N818" i="2"/>
  <c r="N1005" i="2"/>
  <c r="N422" i="2"/>
  <c r="N417" i="2"/>
  <c r="N419" i="2"/>
  <c r="N423" i="2"/>
  <c r="N425" i="2"/>
  <c r="N426" i="2"/>
  <c r="N428" i="2"/>
  <c r="N430" i="2"/>
  <c r="N432" i="2"/>
  <c r="N434" i="2"/>
  <c r="N436" i="2"/>
  <c r="N454" i="2"/>
  <c r="N476" i="2"/>
  <c r="N506" i="2"/>
  <c r="N516" i="2"/>
  <c r="N518" i="2"/>
  <c r="N536" i="2"/>
  <c r="N537" i="2"/>
  <c r="N542" i="2"/>
  <c r="N562" i="2"/>
  <c r="N609" i="2"/>
  <c r="N613" i="2"/>
  <c r="N636" i="2"/>
  <c r="N687" i="2"/>
  <c r="O776" i="2"/>
  <c r="N796" i="2"/>
  <c r="N816" i="2"/>
  <c r="N820" i="2"/>
  <c r="N837" i="2"/>
  <c r="N843" i="2"/>
  <c r="N845" i="2"/>
  <c r="N863" i="2"/>
  <c r="N895" i="2"/>
  <c r="N929" i="2"/>
  <c r="N972" i="2"/>
  <c r="N618" i="2"/>
  <c r="N628" i="2"/>
  <c r="N630" i="2"/>
  <c r="N632" i="2"/>
  <c r="N643" i="2"/>
  <c r="N645" i="2"/>
  <c r="N783" i="2"/>
  <c r="N828" i="2"/>
  <c r="N831" i="2"/>
  <c r="N939" i="2"/>
  <c r="N943" i="2"/>
  <c r="N994" i="2"/>
  <c r="O450" i="2"/>
  <c r="N452" i="2"/>
  <c r="N453" i="2"/>
  <c r="N489" i="2"/>
  <c r="O499" i="2"/>
  <c r="N501" i="2"/>
  <c r="N503" i="2"/>
  <c r="O511" i="2"/>
  <c r="N513" i="2"/>
  <c r="N515" i="2"/>
  <c r="N535" i="2"/>
  <c r="O558" i="2"/>
  <c r="N561" i="2"/>
  <c r="N598" i="2"/>
  <c r="N608" i="2"/>
  <c r="N612" i="2"/>
  <c r="N667" i="2"/>
  <c r="N740" i="2"/>
  <c r="N748" i="2"/>
  <c r="N760" i="2"/>
  <c r="N786" i="2"/>
  <c r="N788" i="2"/>
  <c r="N792" i="2"/>
  <c r="N815" i="2"/>
  <c r="N825" i="2"/>
  <c r="N878" i="2"/>
  <c r="N903" i="2"/>
  <c r="O919" i="2"/>
  <c r="N928" i="2"/>
  <c r="N941" i="2"/>
  <c r="N964" i="2"/>
  <c r="N975" i="2"/>
  <c r="N756" i="2"/>
  <c r="N767" i="2"/>
  <c r="O772" i="2"/>
  <c r="O781" i="2"/>
  <c r="N782" i="2"/>
  <c r="N803" i="2"/>
  <c r="N806" i="2"/>
  <c r="N808" i="2"/>
  <c r="N811" i="2"/>
  <c r="N840" i="2"/>
  <c r="N888" i="2"/>
  <c r="N995" i="2"/>
  <c r="N998" i="2"/>
  <c r="N920" i="2"/>
  <c r="N955" i="2"/>
  <c r="O441" i="2"/>
  <c r="N441" i="2"/>
  <c r="O449" i="2"/>
  <c r="N449" i="2"/>
  <c r="N488" i="2"/>
  <c r="O526" i="2"/>
  <c r="O540" i="2"/>
  <c r="N540" i="2"/>
  <c r="O627" i="2"/>
  <c r="N627" i="2"/>
  <c r="O661" i="2"/>
  <c r="N661" i="2"/>
  <c r="O665" i="2"/>
  <c r="N665" i="2"/>
  <c r="O769" i="2"/>
  <c r="N769" i="2"/>
  <c r="O790" i="2"/>
  <c r="N790" i="2"/>
  <c r="O917" i="2"/>
  <c r="N917" i="2"/>
  <c r="O925" i="2"/>
  <c r="N925" i="2"/>
  <c r="O444" i="2"/>
  <c r="N444" i="2"/>
  <c r="O482" i="2"/>
  <c r="N482" i="2"/>
  <c r="O521" i="2"/>
  <c r="N521" i="2"/>
  <c r="O555" i="2"/>
  <c r="N555" i="2"/>
  <c r="O601" i="2"/>
  <c r="N601" i="2"/>
  <c r="O607" i="2"/>
  <c r="N607" i="2"/>
  <c r="O620" i="2"/>
  <c r="N620" i="2"/>
  <c r="O648" i="2"/>
  <c r="N648" i="2"/>
  <c r="O714" i="2"/>
  <c r="N714" i="2"/>
  <c r="O732" i="2"/>
  <c r="N732" i="2"/>
  <c r="O864" i="2"/>
  <c r="N864" i="2"/>
  <c r="O933" i="2"/>
  <c r="N933" i="2"/>
  <c r="O439" i="2"/>
  <c r="N439" i="2"/>
  <c r="O447" i="2"/>
  <c r="N447" i="2"/>
  <c r="O497" i="2"/>
  <c r="N497" i="2"/>
  <c r="O524" i="2"/>
  <c r="N524" i="2"/>
  <c r="O533" i="2"/>
  <c r="N533" i="2"/>
  <c r="O538" i="2"/>
  <c r="N538" i="2"/>
  <c r="O605" i="2"/>
  <c r="N605" i="2"/>
  <c r="O638" i="2"/>
  <c r="N638" i="2"/>
  <c r="O668" i="2"/>
  <c r="N668" i="2"/>
  <c r="O705" i="2"/>
  <c r="N705" i="2"/>
  <c r="O799" i="2"/>
  <c r="N799" i="2"/>
  <c r="O953" i="2"/>
  <c r="N953" i="2"/>
  <c r="O442" i="2"/>
  <c r="N442" i="2"/>
  <c r="O563" i="2"/>
  <c r="N563" i="2"/>
  <c r="O873" i="2"/>
  <c r="N873" i="2"/>
  <c r="O946" i="2"/>
  <c r="N946" i="2"/>
  <c r="O437" i="2"/>
  <c r="N437" i="2"/>
  <c r="O445" i="2"/>
  <c r="N445" i="2"/>
  <c r="O483" i="2"/>
  <c r="N483" i="2"/>
  <c r="O487" i="2"/>
  <c r="N490" i="2"/>
  <c r="O495" i="2"/>
  <c r="N495" i="2"/>
  <c r="O522" i="2"/>
  <c r="N522" i="2"/>
  <c r="O531" i="2"/>
  <c r="N531" i="2"/>
  <c r="O573" i="2"/>
  <c r="N589" i="2"/>
  <c r="O603" i="2"/>
  <c r="N603" i="2"/>
  <c r="O622" i="2"/>
  <c r="N622" i="2"/>
  <c r="O826" i="2"/>
  <c r="N826" i="2"/>
  <c r="O881" i="2"/>
  <c r="N881" i="2"/>
  <c r="O944" i="2"/>
  <c r="N944" i="2"/>
  <c r="O969" i="2"/>
  <c r="N969" i="2"/>
  <c r="O440" i="2"/>
  <c r="N440" i="2"/>
  <c r="O448" i="2"/>
  <c r="N448" i="2"/>
  <c r="O498" i="2"/>
  <c r="N498" i="2"/>
  <c r="O510" i="2"/>
  <c r="N510" i="2"/>
  <c r="O525" i="2"/>
  <c r="N525" i="2"/>
  <c r="O539" i="2"/>
  <c r="N539" i="2"/>
  <c r="O664" i="2"/>
  <c r="N664" i="2"/>
  <c r="O669" i="2"/>
  <c r="N669" i="2"/>
  <c r="O691" i="2"/>
  <c r="N691" i="2"/>
  <c r="O785" i="2"/>
  <c r="N785" i="2"/>
  <c r="O942" i="2"/>
  <c r="N942" i="2"/>
  <c r="O967" i="2"/>
  <c r="N967" i="2"/>
  <c r="O508" i="2"/>
  <c r="N508" i="2"/>
  <c r="O520" i="2"/>
  <c r="N520" i="2"/>
  <c r="O564" i="2"/>
  <c r="N564" i="2"/>
  <c r="O681" i="2"/>
  <c r="N681" i="2"/>
  <c r="O771" i="2"/>
  <c r="N771" i="2"/>
  <c r="O795" i="2"/>
  <c r="N795" i="2"/>
  <c r="O841" i="2"/>
  <c r="N841" i="2"/>
  <c r="O918" i="2"/>
  <c r="N918" i="2"/>
  <c r="O927" i="2"/>
  <c r="N927" i="2"/>
  <c r="O443" i="2"/>
  <c r="N443" i="2"/>
  <c r="O438" i="2"/>
  <c r="N438" i="2"/>
  <c r="O446" i="2"/>
  <c r="N446" i="2"/>
  <c r="O485" i="2"/>
  <c r="N485" i="2"/>
  <c r="O496" i="2"/>
  <c r="N496" i="2"/>
  <c r="O523" i="2"/>
  <c r="N523" i="2"/>
  <c r="O532" i="2"/>
  <c r="N532" i="2"/>
  <c r="O604" i="2"/>
  <c r="N604" i="2"/>
  <c r="O625" i="2"/>
  <c r="N625" i="2"/>
  <c r="O637" i="2"/>
  <c r="N637" i="2"/>
  <c r="O688" i="2"/>
  <c r="N688" i="2"/>
  <c r="O734" i="2"/>
  <c r="N734" i="2"/>
  <c r="O802" i="2"/>
  <c r="N802" i="2"/>
  <c r="O1002" i="2"/>
  <c r="N1002" i="2"/>
  <c r="N717" i="2"/>
  <c r="O762" i="2"/>
  <c r="O773" i="2"/>
  <c r="N775" i="2"/>
  <c r="N780" i="2"/>
  <c r="N800" i="2"/>
  <c r="N833" i="2"/>
  <c r="O934" i="2"/>
  <c r="N931" i="2"/>
  <c r="N709" i="2"/>
  <c r="N718" i="2"/>
  <c r="N956" i="2"/>
  <c r="N958" i="2"/>
  <c r="N971" i="2"/>
  <c r="N973" i="2"/>
  <c r="N615" i="2"/>
  <c r="N683" i="2"/>
  <c r="N707" i="2"/>
  <c r="N814" i="2"/>
  <c r="N877" i="2"/>
  <c r="N1004" i="2"/>
  <c r="N1006" i="2"/>
  <c r="N572" i="2"/>
  <c r="N685" i="2"/>
  <c r="N711" i="2"/>
  <c r="N742" i="2"/>
  <c r="N768" i="2"/>
  <c r="N787" i="2"/>
  <c r="N821" i="2"/>
  <c r="N905" i="2"/>
  <c r="N916" i="2"/>
  <c r="N999" i="2"/>
  <c r="N626" i="2"/>
  <c r="N639" i="2"/>
  <c r="N733" i="2"/>
  <c r="N752" i="2"/>
  <c r="N757" i="2"/>
  <c r="N872" i="2"/>
  <c r="N893" i="2"/>
  <c r="N907" i="2"/>
  <c r="N924" i="2"/>
  <c r="N926" i="2"/>
  <c r="N932" i="2"/>
  <c r="N1001" i="2"/>
  <c r="O921" i="2"/>
  <c r="N921" i="2"/>
  <c r="N812" i="2"/>
  <c r="N836" i="2"/>
  <c r="N886" i="2"/>
  <c r="N906" i="2"/>
  <c r="N824" i="2"/>
  <c r="N861" i="2"/>
  <c r="N866" i="2"/>
  <c r="N832" i="2"/>
  <c r="N880" i="2"/>
  <c r="N896" i="2"/>
  <c r="N596" i="2"/>
  <c r="N666" i="2"/>
  <c r="N682" i="2"/>
  <c r="O763" i="2"/>
  <c r="N763" i="2"/>
  <c r="O774" i="2"/>
  <c r="N774" i="2"/>
  <c r="O777" i="2"/>
  <c r="N777" i="2"/>
  <c r="N610" i="2"/>
  <c r="N631" i="2"/>
  <c r="N706" i="2"/>
  <c r="N716" i="2"/>
  <c r="N737" i="2"/>
  <c r="O743" i="2"/>
  <c r="N743" i="2"/>
  <c r="N567" i="2"/>
  <c r="N571" i="2"/>
  <c r="N575" i="2"/>
  <c r="N580" i="2"/>
  <c r="N584" i="2"/>
  <c r="N587" i="2"/>
  <c r="N594" i="2"/>
  <c r="N659" i="2"/>
  <c r="N674" i="2"/>
  <c r="O749" i="2"/>
  <c r="N749" i="2"/>
  <c r="O770" i="2"/>
  <c r="N770" i="2"/>
  <c r="N597" i="2"/>
  <c r="N614" i="2"/>
  <c r="N635" i="2"/>
  <c r="N647" i="2"/>
  <c r="N721" i="2"/>
  <c r="O753" i="2"/>
  <c r="N753" i="2"/>
  <c r="N570" i="2"/>
  <c r="N574" i="2"/>
  <c r="N578" i="2"/>
  <c r="N583" i="2"/>
  <c r="N586" i="2"/>
  <c r="N593" i="2"/>
  <c r="N662" i="2"/>
  <c r="N708" i="2"/>
  <c r="O758" i="2"/>
  <c r="N758" i="2"/>
  <c r="N778" i="2"/>
  <c r="F24" i="2"/>
  <c r="F25" i="2"/>
  <c r="F29" i="2"/>
  <c r="F30" i="2"/>
  <c r="F31" i="2"/>
  <c r="F32" i="2"/>
  <c r="F33" i="2"/>
  <c r="F34" i="2"/>
  <c r="F35" i="2"/>
  <c r="F36" i="2"/>
  <c r="F37" i="2"/>
  <c r="F38" i="2"/>
  <c r="F39" i="2"/>
  <c r="F40" i="2"/>
  <c r="F41" i="2"/>
  <c r="F42" i="2"/>
  <c r="F43" i="2"/>
  <c r="F44" i="2"/>
  <c r="F45" i="2"/>
  <c r="F50" i="2"/>
  <c r="F51" i="2"/>
  <c r="F52" i="2"/>
  <c r="F53" i="2"/>
  <c r="F54" i="2"/>
  <c r="F55" i="2"/>
  <c r="F56" i="2"/>
  <c r="F57" i="2"/>
  <c r="F58" i="2"/>
  <c r="F59" i="2"/>
  <c r="F60" i="2"/>
  <c r="F61" i="2"/>
  <c r="F62" i="2"/>
  <c r="F64" i="2"/>
  <c r="F66" i="2"/>
  <c r="F70" i="2"/>
  <c r="F71" i="2"/>
  <c r="F72" i="2"/>
  <c r="F73" i="2"/>
  <c r="F74" i="2"/>
  <c r="F75" i="2"/>
  <c r="F76" i="2"/>
  <c r="F77" i="2"/>
  <c r="F78" i="2"/>
  <c r="F79" i="2"/>
  <c r="F82" i="2"/>
  <c r="F83" i="2"/>
  <c r="F84" i="2"/>
  <c r="F85" i="2"/>
  <c r="F86" i="2"/>
  <c r="F87" i="2"/>
  <c r="F88" i="2"/>
  <c r="F89" i="2"/>
  <c r="F90" i="2"/>
  <c r="F91" i="2"/>
  <c r="F92" i="2"/>
  <c r="F93" i="2"/>
  <c r="F94" i="2"/>
  <c r="F95" i="2"/>
  <c r="F96" i="2"/>
  <c r="F97" i="2"/>
  <c r="F98" i="2"/>
  <c r="F99" i="2"/>
  <c r="F100" i="2"/>
  <c r="F114" i="2"/>
  <c r="F115" i="2"/>
  <c r="F116" i="2"/>
  <c r="F117" i="2"/>
  <c r="F118" i="2"/>
  <c r="F119" i="2"/>
  <c r="F120" i="2"/>
  <c r="F121" i="2"/>
  <c r="F122" i="2"/>
  <c r="F123" i="2"/>
  <c r="F124" i="2"/>
  <c r="F125" i="2"/>
  <c r="F126" i="2"/>
  <c r="F127" i="2"/>
  <c r="F128" i="2"/>
  <c r="F129" i="2"/>
  <c r="F130" i="2"/>
  <c r="F131" i="2"/>
  <c r="F133" i="2"/>
  <c r="F134" i="2"/>
  <c r="F135" i="2"/>
  <c r="F139" i="2"/>
  <c r="F140" i="2"/>
  <c r="F141" i="2"/>
  <c r="F142" i="2"/>
  <c r="F143" i="2"/>
  <c r="F144" i="2"/>
  <c r="F145" i="2"/>
  <c r="F146" i="2"/>
  <c r="F149" i="2"/>
  <c r="F150" i="2"/>
  <c r="F151" i="2"/>
  <c r="F152" i="2"/>
  <c r="F153" i="2"/>
  <c r="F154" i="2"/>
  <c r="F179" i="2"/>
  <c r="F180" i="2"/>
  <c r="F181"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6" i="2"/>
  <c r="F217" i="2"/>
  <c r="F218" i="2"/>
  <c r="F220" i="2"/>
  <c r="F221" i="2"/>
  <c r="F222" i="2"/>
  <c r="F223" i="2"/>
  <c r="F224" i="2"/>
  <c r="F225" i="2"/>
  <c r="F226" i="2"/>
  <c r="F227" i="2"/>
  <c r="F228" i="2"/>
  <c r="F229" i="2"/>
  <c r="F230" i="2"/>
  <c r="F231" i="2"/>
  <c r="F234" i="2"/>
  <c r="F235" i="2"/>
  <c r="F236" i="2"/>
  <c r="F237" i="2"/>
  <c r="F238" i="2"/>
  <c r="F239" i="2"/>
  <c r="F240" i="2"/>
  <c r="F241" i="2"/>
  <c r="F242" i="2"/>
  <c r="F243" i="2"/>
  <c r="F244" i="2"/>
  <c r="F245" i="2"/>
  <c r="F246" i="2"/>
  <c r="F247" i="2"/>
  <c r="F248" i="2"/>
  <c r="F249" i="2"/>
  <c r="F250" i="2"/>
  <c r="F251" i="2"/>
  <c r="F252" i="2"/>
  <c r="F253" i="2"/>
  <c r="F254" i="2"/>
  <c r="F257" i="2"/>
  <c r="F258" i="2"/>
  <c r="F265" i="2"/>
  <c r="F266" i="2"/>
  <c r="F267" i="2"/>
  <c r="F268" i="2"/>
  <c r="F269" i="2"/>
  <c r="F270" i="2"/>
  <c r="F273" i="2"/>
  <c r="F274" i="2"/>
  <c r="F275" i="2"/>
  <c r="F276" i="2"/>
  <c r="F280" i="2"/>
  <c r="F281" i="2"/>
  <c r="F282" i="2"/>
  <c r="F283" i="2"/>
  <c r="F284" i="2"/>
  <c r="F285" i="2"/>
  <c r="F286" i="2"/>
  <c r="F287" i="2"/>
  <c r="F288" i="2"/>
  <c r="F289" i="2"/>
  <c r="F290" i="2"/>
  <c r="F291" i="2"/>
  <c r="F292" i="2"/>
  <c r="F294" i="2"/>
  <c r="F298" i="2"/>
  <c r="F299" i="2"/>
  <c r="F300" i="2"/>
  <c r="F301" i="2"/>
  <c r="F302" i="2"/>
  <c r="F303" i="2"/>
  <c r="F304" i="2"/>
  <c r="F306" i="2"/>
  <c r="F307" i="2"/>
  <c r="F308" i="2"/>
  <c r="F315" i="2"/>
  <c r="F316" i="2"/>
  <c r="F317" i="2"/>
  <c r="F318"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6" i="2"/>
  <c r="F407" i="2"/>
  <c r="F408" i="2"/>
  <c r="F409" i="2"/>
  <c r="F410" i="2"/>
  <c r="F411" i="2"/>
  <c r="F412" i="2"/>
  <c r="F413" i="2"/>
  <c r="F414" i="2"/>
  <c r="F415" i="2"/>
  <c r="F21" i="2"/>
  <c r="F8" i="2"/>
  <c r="F9" i="2"/>
  <c r="F10" i="2"/>
  <c r="F11" i="2"/>
  <c r="F12" i="2"/>
  <c r="F15" i="2"/>
  <c r="F16" i="2"/>
  <c r="F17" i="2"/>
  <c r="F18" i="2"/>
  <c r="F19" i="2"/>
  <c r="F7" i="2"/>
  <c r="L415" i="2"/>
  <c r="M415" i="2" s="1"/>
  <c r="O415" i="2"/>
  <c r="L414" i="2"/>
  <c r="M414" i="2" s="1"/>
  <c r="O414" i="2"/>
  <c r="L413" i="2"/>
  <c r="M413" i="2" s="1"/>
  <c r="O413" i="2"/>
  <c r="L412" i="2"/>
  <c r="M412" i="2" s="1"/>
  <c r="L411" i="2"/>
  <c r="M411" i="2" s="1"/>
  <c r="O411" i="2"/>
  <c r="L410" i="2"/>
  <c r="M410" i="2" s="1"/>
  <c r="O410" i="2"/>
  <c r="L409" i="2"/>
  <c r="M409" i="2" s="1"/>
  <c r="L408" i="2"/>
  <c r="M408" i="2" s="1"/>
  <c r="O408" i="2"/>
  <c r="L407" i="2"/>
  <c r="M407" i="2" s="1"/>
  <c r="O407" i="2"/>
  <c r="L406" i="2"/>
  <c r="M406" i="2" s="1"/>
  <c r="L404" i="2"/>
  <c r="M404" i="2" s="1"/>
  <c r="O404" i="2"/>
  <c r="L403" i="2"/>
  <c r="M403" i="2" s="1"/>
  <c r="O403" i="2"/>
  <c r="L402" i="2"/>
  <c r="M402" i="2" s="1"/>
  <c r="O402" i="2"/>
  <c r="L401" i="2"/>
  <c r="M401" i="2" s="1"/>
  <c r="L400" i="2"/>
  <c r="M400" i="2" s="1"/>
  <c r="O400" i="2"/>
  <c r="L399" i="2"/>
  <c r="M399" i="2" s="1"/>
  <c r="O399" i="2"/>
  <c r="L398" i="2"/>
  <c r="M398" i="2" s="1"/>
  <c r="O398" i="2"/>
  <c r="L397" i="2"/>
  <c r="M397" i="2" s="1"/>
  <c r="L396" i="2"/>
  <c r="M396" i="2" s="1"/>
  <c r="O396" i="2"/>
  <c r="L395" i="2"/>
  <c r="M395" i="2" s="1"/>
  <c r="N395" i="2"/>
  <c r="L394" i="2"/>
  <c r="M394" i="2" s="1"/>
  <c r="O394" i="2"/>
  <c r="L393" i="2"/>
  <c r="M393" i="2" s="1"/>
  <c r="O393" i="2"/>
  <c r="L392" i="2"/>
  <c r="M392" i="2" s="1"/>
  <c r="O392" i="2"/>
  <c r="L391" i="2"/>
  <c r="M391" i="2" s="1"/>
  <c r="L390" i="2"/>
  <c r="M390" i="2" s="1"/>
  <c r="O390" i="2"/>
  <c r="L389" i="2"/>
  <c r="M389" i="2" s="1"/>
  <c r="O389" i="2"/>
  <c r="L388" i="2"/>
  <c r="M388" i="2" s="1"/>
  <c r="O388" i="2"/>
  <c r="L387" i="2"/>
  <c r="M387" i="2" s="1"/>
  <c r="L386" i="2"/>
  <c r="M386" i="2" s="1"/>
  <c r="O386" i="2"/>
  <c r="L385" i="2"/>
  <c r="M385" i="2" s="1"/>
  <c r="O385" i="2"/>
  <c r="L384" i="2"/>
  <c r="M384" i="2" s="1"/>
  <c r="O384" i="2"/>
  <c r="L383" i="2"/>
  <c r="M383" i="2" s="1"/>
  <c r="L382" i="2"/>
  <c r="M382" i="2" s="1"/>
  <c r="O382" i="2"/>
  <c r="L381" i="2"/>
  <c r="M381" i="2" s="1"/>
  <c r="O381" i="2"/>
  <c r="L380" i="2"/>
  <c r="M380" i="2" s="1"/>
  <c r="O380" i="2"/>
  <c r="L379" i="2"/>
  <c r="M379" i="2" s="1"/>
  <c r="L378" i="2"/>
  <c r="M378" i="2" s="1"/>
  <c r="O378" i="2"/>
  <c r="L377" i="2"/>
  <c r="M377" i="2" s="1"/>
  <c r="O377" i="2"/>
  <c r="L376" i="2"/>
  <c r="M376" i="2" s="1"/>
  <c r="O376" i="2"/>
  <c r="L372" i="2"/>
  <c r="O372" i="2"/>
  <c r="L371" i="2"/>
  <c r="O371" i="2"/>
  <c r="L370" i="2"/>
  <c r="L369" i="2"/>
  <c r="N369" i="2"/>
  <c r="L365" i="2"/>
  <c r="M365" i="2" s="1"/>
  <c r="O365" i="2"/>
  <c r="L364" i="2"/>
  <c r="M364" i="2" s="1"/>
  <c r="O364" i="2"/>
  <c r="L363" i="2"/>
  <c r="M363" i="2" s="1"/>
  <c r="L362" i="2"/>
  <c r="M362" i="2" s="1"/>
  <c r="N362" i="2"/>
  <c r="L361" i="2"/>
  <c r="O361" i="2"/>
  <c r="L359" i="2"/>
  <c r="M359" i="2" s="1"/>
  <c r="O359" i="2"/>
  <c r="L357" i="2"/>
  <c r="M357" i="2" s="1"/>
  <c r="L355" i="2"/>
  <c r="M355" i="2" s="1"/>
  <c r="O355" i="2"/>
  <c r="L351" i="2"/>
  <c r="O351" i="2"/>
  <c r="L349" i="2"/>
  <c r="L348" i="2"/>
  <c r="N348" i="2"/>
  <c r="L346" i="2"/>
  <c r="O346" i="2"/>
  <c r="L345" i="2"/>
  <c r="O345" i="2"/>
  <c r="L344" i="2"/>
  <c r="O344" i="2"/>
  <c r="L338" i="2"/>
  <c r="L337" i="2"/>
  <c r="O337" i="2"/>
  <c r="L336" i="2"/>
  <c r="N336" i="2"/>
  <c r="L334" i="2"/>
  <c r="O334" i="2"/>
  <c r="L333" i="2"/>
  <c r="O333" i="2"/>
  <c r="L327" i="2"/>
  <c r="O327" i="2"/>
  <c r="L326" i="2"/>
  <c r="O326" i="2"/>
  <c r="L325" i="2"/>
  <c r="L324" i="2"/>
  <c r="O324" i="2"/>
  <c r="L323" i="2"/>
  <c r="O323" i="2"/>
  <c r="L321" i="2"/>
  <c r="O321" i="2"/>
  <c r="L320" i="2"/>
  <c r="M320" i="2" s="1"/>
  <c r="L318" i="2"/>
  <c r="M318" i="2" s="1"/>
  <c r="N318" i="2"/>
  <c r="L317" i="2"/>
  <c r="M317" i="2" s="1"/>
  <c r="O317" i="2"/>
  <c r="L316" i="2"/>
  <c r="M316" i="2" s="1"/>
  <c r="O316" i="2"/>
  <c r="L315" i="2"/>
  <c r="M315" i="2" s="1"/>
  <c r="L308" i="2"/>
  <c r="M308" i="2" s="1"/>
  <c r="O308" i="2"/>
  <c r="L307" i="2"/>
  <c r="M307" i="2" s="1"/>
  <c r="O307" i="2"/>
  <c r="L306" i="2"/>
  <c r="M306" i="2" s="1"/>
  <c r="O306" i="2"/>
  <c r="L304" i="2"/>
  <c r="M304" i="2" s="1"/>
  <c r="L303" i="2"/>
  <c r="M303" i="2" s="1"/>
  <c r="N303" i="2"/>
  <c r="L302" i="2"/>
  <c r="M302" i="2" s="1"/>
  <c r="O302" i="2"/>
  <c r="L301" i="2"/>
  <c r="M301" i="2" s="1"/>
  <c r="L300" i="2"/>
  <c r="M300" i="2" s="1"/>
  <c r="N300" i="2"/>
  <c r="L299" i="2"/>
  <c r="M299" i="2" s="1"/>
  <c r="O299" i="2"/>
  <c r="L298" i="2"/>
  <c r="M298" i="2" s="1"/>
  <c r="O298" i="2"/>
  <c r="L294" i="2"/>
  <c r="M294" i="2" s="1"/>
  <c r="L292" i="2"/>
  <c r="M292" i="2" s="1"/>
  <c r="O292" i="2"/>
  <c r="L291" i="2"/>
  <c r="M291" i="2" s="1"/>
  <c r="L290" i="2"/>
  <c r="M290" i="2" s="1"/>
  <c r="O290" i="2"/>
  <c r="L289" i="2"/>
  <c r="M289" i="2" s="1"/>
  <c r="O289" i="2"/>
  <c r="L288" i="2"/>
  <c r="M288" i="2" s="1"/>
  <c r="O288" i="2"/>
  <c r="L287" i="2"/>
  <c r="M287" i="2" s="1"/>
  <c r="L286" i="2"/>
  <c r="M286" i="2" s="1"/>
  <c r="O286" i="2"/>
  <c r="L285" i="2"/>
  <c r="M285" i="2" s="1"/>
  <c r="O285" i="2"/>
  <c r="L284" i="2"/>
  <c r="M284" i="2" s="1"/>
  <c r="L283" i="2"/>
  <c r="M283" i="2" s="1"/>
  <c r="O283" i="2"/>
  <c r="L282" i="2"/>
  <c r="M282" i="2" s="1"/>
  <c r="O282" i="2"/>
  <c r="L281" i="2"/>
  <c r="M281" i="2" s="1"/>
  <c r="O281" i="2"/>
  <c r="L280" i="2"/>
  <c r="M280" i="2" s="1"/>
  <c r="L276" i="2"/>
  <c r="M276" i="2" s="1"/>
  <c r="N276" i="2"/>
  <c r="L275" i="2"/>
  <c r="M275" i="2" s="1"/>
  <c r="O275" i="2"/>
  <c r="L274" i="2"/>
  <c r="M274" i="2" s="1"/>
  <c r="O274" i="2"/>
  <c r="L273" i="2"/>
  <c r="M273" i="2" s="1"/>
  <c r="L270" i="2"/>
  <c r="M270" i="2" s="1"/>
  <c r="O270" i="2"/>
  <c r="L269" i="2"/>
  <c r="M269" i="2" s="1"/>
  <c r="O269" i="2"/>
  <c r="L268" i="2"/>
  <c r="M268" i="2" s="1"/>
  <c r="L267" i="2"/>
  <c r="M267" i="2" s="1"/>
  <c r="L266" i="2"/>
  <c r="M266" i="2" s="1"/>
  <c r="O266" i="2"/>
  <c r="L265" i="2"/>
  <c r="M265" i="2" s="1"/>
  <c r="L258" i="2"/>
  <c r="M258" i="2" s="1"/>
  <c r="N258" i="2"/>
  <c r="L257" i="2"/>
  <c r="M257" i="2" s="1"/>
  <c r="O257" i="2"/>
  <c r="L254" i="2"/>
  <c r="M254" i="2" s="1"/>
  <c r="O254" i="2"/>
  <c r="L253" i="2"/>
  <c r="M253" i="2" s="1"/>
  <c r="N253" i="2"/>
  <c r="L252" i="2"/>
  <c r="M252" i="2" s="1"/>
  <c r="O252" i="2"/>
  <c r="L251" i="2"/>
  <c r="M251" i="2" s="1"/>
  <c r="L250" i="2"/>
  <c r="M250" i="2" s="1"/>
  <c r="O250" i="2"/>
  <c r="L249" i="2"/>
  <c r="M249" i="2" s="1"/>
  <c r="O249" i="2"/>
  <c r="L248" i="2"/>
  <c r="M248" i="2" s="1"/>
  <c r="L247" i="2"/>
  <c r="M247" i="2" s="1"/>
  <c r="N247" i="2"/>
  <c r="L246" i="2"/>
  <c r="M246" i="2" s="1"/>
  <c r="O246" i="2"/>
  <c r="L245" i="2"/>
  <c r="M245" i="2" s="1"/>
  <c r="L244" i="2"/>
  <c r="M244" i="2" s="1"/>
  <c r="O244" i="2"/>
  <c r="L243" i="2"/>
  <c r="M243" i="2" s="1"/>
  <c r="O243" i="2"/>
  <c r="L242" i="2"/>
  <c r="M242" i="2" s="1"/>
  <c r="O242" i="2"/>
  <c r="L241" i="2"/>
  <c r="M241" i="2" s="1"/>
  <c r="L240" i="2"/>
  <c r="M240" i="2" s="1"/>
  <c r="N240" i="2"/>
  <c r="L239" i="2"/>
  <c r="M239" i="2" s="1"/>
  <c r="O239" i="2"/>
  <c r="L238" i="2"/>
  <c r="M238" i="2" s="1"/>
  <c r="O238" i="2"/>
  <c r="L237" i="2"/>
  <c r="M237" i="2" s="1"/>
  <c r="L236" i="2"/>
  <c r="M236" i="2" s="1"/>
  <c r="O236" i="2"/>
  <c r="L235" i="2"/>
  <c r="M235" i="2" s="1"/>
  <c r="O235" i="2"/>
  <c r="L234" i="2"/>
  <c r="M234" i="2" s="1"/>
  <c r="O234" i="2"/>
  <c r="L231" i="2"/>
  <c r="M231" i="2" s="1"/>
  <c r="O231" i="2"/>
  <c r="L230" i="2"/>
  <c r="M230" i="2" s="1"/>
  <c r="L229" i="2"/>
  <c r="M229" i="2" s="1"/>
  <c r="O229" i="2"/>
  <c r="L228" i="2"/>
  <c r="M228" i="2" s="1"/>
  <c r="O228" i="2"/>
  <c r="L227" i="2"/>
  <c r="M227" i="2" s="1"/>
  <c r="L226" i="2"/>
  <c r="M226" i="2" s="1"/>
  <c r="O226" i="2"/>
  <c r="L225" i="2"/>
  <c r="M225" i="2" s="1"/>
  <c r="N225" i="2"/>
  <c r="L224" i="2"/>
  <c r="M224" i="2" s="1"/>
  <c r="O224" i="2"/>
  <c r="L223" i="2"/>
  <c r="M223" i="2" s="1"/>
  <c r="L222" i="2"/>
  <c r="M222" i="2" s="1"/>
  <c r="O222" i="2"/>
  <c r="L221" i="2"/>
  <c r="M221" i="2" s="1"/>
  <c r="O221" i="2"/>
  <c r="L220" i="2"/>
  <c r="M220" i="2" s="1"/>
  <c r="O220" i="2"/>
  <c r="L219" i="2"/>
  <c r="M219" i="2" s="1"/>
  <c r="L218" i="2"/>
  <c r="M218" i="2" s="1"/>
  <c r="N218" i="2"/>
  <c r="L217" i="2"/>
  <c r="M217" i="2" s="1"/>
  <c r="N217" i="2"/>
  <c r="L216" i="2"/>
  <c r="M216" i="2" s="1"/>
  <c r="O216" i="2"/>
  <c r="L214" i="2"/>
  <c r="M214" i="2" s="1"/>
  <c r="O214" i="2"/>
  <c r="L213" i="2"/>
  <c r="M213" i="2" s="1"/>
  <c r="N213" i="2"/>
  <c r="L212" i="2"/>
  <c r="M212" i="2" s="1"/>
  <c r="O212" i="2"/>
  <c r="L211" i="2"/>
  <c r="M211" i="2" s="1"/>
  <c r="L210" i="2"/>
  <c r="M210" i="2" s="1"/>
  <c r="N210" i="2"/>
  <c r="L209" i="2"/>
  <c r="M209" i="2" s="1"/>
  <c r="O209" i="2"/>
  <c r="L208" i="2"/>
  <c r="M208" i="2" s="1"/>
  <c r="O208" i="2"/>
  <c r="L207" i="2"/>
  <c r="M207" i="2" s="1"/>
  <c r="L206" i="2"/>
  <c r="M206" i="2" s="1"/>
  <c r="O206" i="2"/>
  <c r="L205" i="2"/>
  <c r="M205" i="2" s="1"/>
  <c r="O205" i="2"/>
  <c r="L204" i="2"/>
  <c r="M204" i="2" s="1"/>
  <c r="L203" i="2"/>
  <c r="M203" i="2" s="1"/>
  <c r="O203" i="2"/>
  <c r="L202" i="2"/>
  <c r="M202" i="2" s="1"/>
  <c r="O202" i="2"/>
  <c r="L201" i="2"/>
  <c r="M201" i="2" s="1"/>
  <c r="O201" i="2"/>
  <c r="L200" i="2"/>
  <c r="M200" i="2" s="1"/>
  <c r="L199" i="2"/>
  <c r="M199" i="2" s="1"/>
  <c r="N199" i="2"/>
  <c r="L198" i="2"/>
  <c r="M198" i="2" s="1"/>
  <c r="O198" i="2"/>
  <c r="L197" i="2"/>
  <c r="M197" i="2" s="1"/>
  <c r="O197" i="2"/>
  <c r="L196" i="2"/>
  <c r="M196" i="2" s="1"/>
  <c r="L195" i="2"/>
  <c r="M195" i="2" s="1"/>
  <c r="O195" i="2"/>
  <c r="L194" i="2"/>
  <c r="M194" i="2" s="1"/>
  <c r="N194" i="2"/>
  <c r="L193" i="2"/>
  <c r="M193" i="2" s="1"/>
  <c r="O193" i="2"/>
  <c r="L192" i="2"/>
  <c r="M192" i="2" s="1"/>
  <c r="L191" i="2"/>
  <c r="M191" i="2" s="1"/>
  <c r="O191" i="2"/>
  <c r="L190" i="2"/>
  <c r="M190" i="2" s="1"/>
  <c r="O190" i="2"/>
  <c r="L189" i="2"/>
  <c r="M189" i="2" s="1"/>
  <c r="O189" i="2"/>
  <c r="L188" i="2"/>
  <c r="M188" i="2" s="1"/>
  <c r="L187" i="2"/>
  <c r="M187" i="2" s="1"/>
  <c r="N187" i="2"/>
  <c r="L186" i="2"/>
  <c r="M186" i="2" s="1"/>
  <c r="N186" i="2"/>
  <c r="L185" i="2"/>
  <c r="M185" i="2" s="1"/>
  <c r="O185" i="2"/>
  <c r="L181" i="2"/>
  <c r="M181" i="2" s="1"/>
  <c r="L180" i="2"/>
  <c r="M180" i="2" s="1"/>
  <c r="O180" i="2"/>
  <c r="L179" i="2"/>
  <c r="M179" i="2" s="1"/>
  <c r="O179" i="2"/>
  <c r="L154" i="2"/>
  <c r="M154" i="2" s="1"/>
  <c r="N154" i="2"/>
  <c r="L153" i="2"/>
  <c r="M153" i="2" s="1"/>
  <c r="N153" i="2"/>
  <c r="L152" i="2"/>
  <c r="M152" i="2" s="1"/>
  <c r="O152" i="2"/>
  <c r="L151" i="2"/>
  <c r="M151" i="2" s="1"/>
  <c r="O151" i="2"/>
  <c r="L150" i="2"/>
  <c r="M150" i="2" s="1"/>
  <c r="O150" i="2"/>
  <c r="L149" i="2"/>
  <c r="M149" i="2" s="1"/>
  <c r="O149" i="2"/>
  <c r="L146" i="2"/>
  <c r="M146" i="2" s="1"/>
  <c r="O146" i="2"/>
  <c r="L145" i="2"/>
  <c r="M145" i="2" s="1"/>
  <c r="O145" i="2"/>
  <c r="L144" i="2"/>
  <c r="M144" i="2" s="1"/>
  <c r="O144" i="2"/>
  <c r="L143" i="2"/>
  <c r="M143" i="2" s="1"/>
  <c r="O143" i="2"/>
  <c r="L142" i="2"/>
  <c r="M142" i="2" s="1"/>
  <c r="O142" i="2"/>
  <c r="L141" i="2"/>
  <c r="M141" i="2" s="1"/>
  <c r="N141" i="2"/>
  <c r="L140" i="2"/>
  <c r="M140" i="2" s="1"/>
  <c r="O140" i="2"/>
  <c r="L139" i="2"/>
  <c r="M139" i="2" s="1"/>
  <c r="O139" i="2"/>
  <c r="L135" i="2"/>
  <c r="M135" i="2" s="1"/>
  <c r="O135" i="2"/>
  <c r="L134" i="2"/>
  <c r="M134" i="2" s="1"/>
  <c r="O134" i="2"/>
  <c r="L133" i="2"/>
  <c r="M133" i="2" s="1"/>
  <c r="O133" i="2"/>
  <c r="L131" i="2"/>
  <c r="M131" i="2" s="1"/>
  <c r="O131" i="2"/>
  <c r="L130" i="2"/>
  <c r="M130" i="2" s="1"/>
  <c r="O130" i="2"/>
  <c r="L129" i="2"/>
  <c r="M129" i="2" s="1"/>
  <c r="O129" i="2"/>
  <c r="L128" i="2"/>
  <c r="M128" i="2" s="1"/>
  <c r="O128" i="2"/>
  <c r="L127" i="2"/>
  <c r="M127" i="2" s="1"/>
  <c r="O127" i="2"/>
  <c r="L126" i="2"/>
  <c r="M126" i="2" s="1"/>
  <c r="O126" i="2"/>
  <c r="L125" i="2"/>
  <c r="M125" i="2" s="1"/>
  <c r="N125" i="2"/>
  <c r="L124" i="2"/>
  <c r="M124" i="2" s="1"/>
  <c r="O124" i="2"/>
  <c r="L123" i="2"/>
  <c r="M123" i="2" s="1"/>
  <c r="O123" i="2"/>
  <c r="L122" i="2"/>
  <c r="M122" i="2" s="1"/>
  <c r="O122" i="2"/>
  <c r="L121" i="2"/>
  <c r="M121" i="2" s="1"/>
  <c r="O121" i="2"/>
  <c r="L120" i="2"/>
  <c r="M120" i="2" s="1"/>
  <c r="O120" i="2"/>
  <c r="L119" i="2"/>
  <c r="M119" i="2" s="1"/>
  <c r="O119" i="2"/>
  <c r="L118" i="2"/>
  <c r="M118" i="2" s="1"/>
  <c r="O118" i="2"/>
  <c r="L117" i="2"/>
  <c r="M117" i="2" s="1"/>
  <c r="O117" i="2"/>
  <c r="L116" i="2"/>
  <c r="M116" i="2" s="1"/>
  <c r="N116" i="2"/>
  <c r="L115" i="2"/>
  <c r="M115" i="2" s="1"/>
  <c r="O115" i="2"/>
  <c r="L114" i="2"/>
  <c r="M114" i="2" s="1"/>
  <c r="O114" i="2"/>
  <c r="L100" i="2"/>
  <c r="M100" i="2" s="1"/>
  <c r="O100" i="2"/>
  <c r="L99" i="2"/>
  <c r="M99" i="2" s="1"/>
  <c r="N99" i="2"/>
  <c r="L98" i="2"/>
  <c r="M98" i="2" s="1"/>
  <c r="N98" i="2"/>
  <c r="L97" i="2"/>
  <c r="M97" i="2" s="1"/>
  <c r="O97" i="2"/>
  <c r="L96" i="2"/>
  <c r="M96" i="2" s="1"/>
  <c r="O96" i="2"/>
  <c r="L95" i="2"/>
  <c r="M95" i="2" s="1"/>
  <c r="O95" i="2"/>
  <c r="L94" i="2"/>
  <c r="M94" i="2" s="1"/>
  <c r="O94" i="2"/>
  <c r="L93" i="2"/>
  <c r="M93" i="2" s="1"/>
  <c r="O93" i="2"/>
  <c r="L92" i="2"/>
  <c r="M92" i="2" s="1"/>
  <c r="O92" i="2"/>
  <c r="L91" i="2"/>
  <c r="M91" i="2" s="1"/>
  <c r="O91" i="2"/>
  <c r="L90" i="2"/>
  <c r="M90" i="2" s="1"/>
  <c r="O90" i="2"/>
  <c r="L89" i="2"/>
  <c r="M89" i="2" s="1"/>
  <c r="O89" i="2"/>
  <c r="L88" i="2"/>
  <c r="M88" i="2" s="1"/>
  <c r="O88" i="2"/>
  <c r="L87" i="2"/>
  <c r="M87" i="2" s="1"/>
  <c r="O87" i="2"/>
  <c r="L86" i="2"/>
  <c r="M86" i="2" s="1"/>
  <c r="O86" i="2"/>
  <c r="L85" i="2"/>
  <c r="M85" i="2" s="1"/>
  <c r="O85" i="2"/>
  <c r="L84" i="2"/>
  <c r="M84" i="2" s="1"/>
  <c r="O84" i="2"/>
  <c r="L83" i="2"/>
  <c r="M83" i="2" s="1"/>
  <c r="O83" i="2"/>
  <c r="L82" i="2"/>
  <c r="M82" i="2" s="1"/>
  <c r="O82" i="2"/>
  <c r="L79" i="2"/>
  <c r="M79" i="2" s="1"/>
  <c r="O79" i="2"/>
  <c r="L78" i="2"/>
  <c r="M78" i="2" s="1"/>
  <c r="O78" i="2"/>
  <c r="L77" i="2"/>
  <c r="M77" i="2" s="1"/>
  <c r="O77" i="2"/>
  <c r="L76" i="2"/>
  <c r="M76" i="2" s="1"/>
  <c r="O76" i="2"/>
  <c r="L75" i="2"/>
  <c r="M75" i="2" s="1"/>
  <c r="N75" i="2"/>
  <c r="L74" i="2"/>
  <c r="M74" i="2" s="1"/>
  <c r="N74" i="2"/>
  <c r="L73" i="2"/>
  <c r="M73" i="2" s="1"/>
  <c r="O73" i="2"/>
  <c r="L72" i="2"/>
  <c r="M72" i="2" s="1"/>
  <c r="O72" i="2"/>
  <c r="L71" i="2"/>
  <c r="M71" i="2" s="1"/>
  <c r="O71" i="2"/>
  <c r="L70" i="2"/>
  <c r="M70" i="2" s="1"/>
  <c r="O70" i="2"/>
  <c r="L66" i="2"/>
  <c r="M66" i="2" s="1"/>
  <c r="O66" i="2"/>
  <c r="L64" i="2"/>
  <c r="M64" i="2" s="1"/>
  <c r="O64" i="2"/>
  <c r="L62" i="2"/>
  <c r="M62" i="2" s="1"/>
  <c r="N62" i="2"/>
  <c r="L61" i="2"/>
  <c r="M61" i="2" s="1"/>
  <c r="N61" i="2"/>
  <c r="L60" i="2"/>
  <c r="M60" i="2" s="1"/>
  <c r="O60" i="2"/>
  <c r="L59" i="2"/>
  <c r="M59" i="2" s="1"/>
  <c r="O59" i="2"/>
  <c r="L58" i="2"/>
  <c r="M58" i="2" s="1"/>
  <c r="O58" i="2"/>
  <c r="L57" i="2"/>
  <c r="M57" i="2" s="1"/>
  <c r="N57" i="2"/>
  <c r="L56" i="2"/>
  <c r="M56" i="2" s="1"/>
  <c r="O56" i="2"/>
  <c r="L55" i="2"/>
  <c r="M55" i="2" s="1"/>
  <c r="N55" i="2"/>
  <c r="L54" i="2"/>
  <c r="M54" i="2" s="1"/>
  <c r="O54" i="2"/>
  <c r="L53" i="2"/>
  <c r="M53" i="2" s="1"/>
  <c r="O53" i="2"/>
  <c r="L52" i="2"/>
  <c r="M52" i="2" s="1"/>
  <c r="O52" i="2"/>
  <c r="L51" i="2"/>
  <c r="M51" i="2" s="1"/>
  <c r="O51" i="2"/>
  <c r="L50" i="2"/>
  <c r="M50" i="2" s="1"/>
  <c r="N50" i="2"/>
  <c r="N49" i="2"/>
  <c r="L49" i="2"/>
  <c r="M49" i="2" s="1"/>
  <c r="O49" i="2"/>
  <c r="N48" i="2"/>
  <c r="L48" i="2"/>
  <c r="M48" i="2" s="1"/>
  <c r="O48" i="2"/>
  <c r="O46" i="2"/>
  <c r="N46" i="2"/>
  <c r="L46" i="2"/>
  <c r="M46" i="2" s="1"/>
  <c r="L45" i="2"/>
  <c r="M45" i="2" s="1"/>
  <c r="N45" i="2"/>
  <c r="L44" i="2"/>
  <c r="M44" i="2" s="1"/>
  <c r="O44" i="2"/>
  <c r="L43" i="2"/>
  <c r="M43" i="2" s="1"/>
  <c r="O43" i="2"/>
  <c r="L42" i="2"/>
  <c r="M42" i="2" s="1"/>
  <c r="N42" i="2"/>
  <c r="L41" i="2"/>
  <c r="M41" i="2" s="1"/>
  <c r="O41" i="2"/>
  <c r="L40" i="2"/>
  <c r="M40" i="2" s="1"/>
  <c r="O40" i="2"/>
  <c r="L39" i="2"/>
  <c r="M39" i="2" s="1"/>
  <c r="O39" i="2"/>
  <c r="L38" i="2"/>
  <c r="M38" i="2" s="1"/>
  <c r="N38" i="2"/>
  <c r="L37" i="2"/>
  <c r="M37" i="2" s="1"/>
  <c r="O37" i="2"/>
  <c r="L36" i="2"/>
  <c r="M36" i="2" s="1"/>
  <c r="O36" i="2"/>
  <c r="L35" i="2"/>
  <c r="M35" i="2" s="1"/>
  <c r="O35" i="2"/>
  <c r="L34" i="2"/>
  <c r="M34" i="2" s="1"/>
  <c r="N34" i="2"/>
  <c r="L33" i="2"/>
  <c r="M33" i="2" s="1"/>
  <c r="O33" i="2"/>
  <c r="L32" i="2"/>
  <c r="M32" i="2" s="1"/>
  <c r="O32" i="2"/>
  <c r="L31" i="2"/>
  <c r="M31" i="2" s="1"/>
  <c r="O31" i="2"/>
  <c r="L30" i="2"/>
  <c r="M30" i="2" s="1"/>
  <c r="N30" i="2"/>
  <c r="L29" i="2"/>
  <c r="M29" i="2" s="1"/>
  <c r="N29" i="2"/>
  <c r="L28" i="2"/>
  <c r="O28" i="2"/>
  <c r="L27" i="2"/>
  <c r="O27" i="2"/>
  <c r="L25" i="2"/>
  <c r="M25" i="2" s="1"/>
  <c r="N25" i="2"/>
  <c r="L24" i="2"/>
  <c r="M24" i="2" s="1"/>
  <c r="O24" i="2"/>
  <c r="L21" i="2"/>
  <c r="M21" i="2" s="1"/>
  <c r="O21" i="2"/>
  <c r="L20" i="2"/>
  <c r="M20" i="2" s="1"/>
  <c r="O20" i="2"/>
  <c r="L19" i="2"/>
  <c r="M19" i="2" s="1"/>
  <c r="O19" i="2"/>
  <c r="L18" i="2"/>
  <c r="M18" i="2" s="1"/>
  <c r="O18" i="2"/>
  <c r="L17" i="2"/>
  <c r="M17" i="2" s="1"/>
  <c r="N17" i="2"/>
  <c r="L16" i="2"/>
  <c r="M16" i="2" s="1"/>
  <c r="O16" i="2"/>
  <c r="L15" i="2"/>
  <c r="M15" i="2" s="1"/>
  <c r="O15" i="2"/>
  <c r="L12" i="2"/>
  <c r="N12" i="2"/>
  <c r="L11" i="2"/>
  <c r="M11" i="2" s="1"/>
  <c r="O11" i="2"/>
  <c r="L10" i="2"/>
  <c r="M10" i="2" s="1"/>
  <c r="O10" i="2"/>
  <c r="L9" i="2"/>
  <c r="M9" i="2" s="1"/>
  <c r="N9" i="2"/>
  <c r="L8" i="2"/>
  <c r="M8" i="2" s="1"/>
  <c r="O8" i="2"/>
  <c r="L7" i="2"/>
  <c r="M7" i="2" s="1"/>
  <c r="O7" i="2"/>
  <c r="N267" i="2" l="1"/>
  <c r="O267" i="2"/>
  <c r="M12" i="2"/>
  <c r="L1153" i="2"/>
  <c r="N222" i="2"/>
  <c r="O240" i="2"/>
  <c r="N388" i="2"/>
  <c r="N392" i="2"/>
  <c r="N86" i="2"/>
  <c r="N70" i="2"/>
  <c r="N238" i="2"/>
  <c r="O55" i="2"/>
  <c r="N316" i="2"/>
  <c r="N281" i="2"/>
  <c r="O45" i="2"/>
  <c r="N378" i="2"/>
  <c r="N389" i="2"/>
  <c r="O395" i="2"/>
  <c r="N88" i="2"/>
  <c r="N91" i="2"/>
  <c r="N399" i="2"/>
  <c r="O29" i="2"/>
  <c r="N149" i="2"/>
  <c r="N270" i="2"/>
  <c r="N299" i="2"/>
  <c r="N364" i="2"/>
  <c r="N145" i="2"/>
  <c r="O218" i="2"/>
  <c r="O225" i="2"/>
  <c r="N400" i="2"/>
  <c r="O25" i="2"/>
  <c r="N37" i="2"/>
  <c r="O50" i="2"/>
  <c r="N59" i="2"/>
  <c r="N78" i="2"/>
  <c r="N327" i="2"/>
  <c r="N408" i="2"/>
  <c r="N414" i="2"/>
  <c r="O38" i="2"/>
  <c r="N56" i="2"/>
  <c r="N243" i="2"/>
  <c r="N290" i="2"/>
  <c r="N51" i="2"/>
  <c r="N66" i="2"/>
  <c r="N72" i="2"/>
  <c r="N97" i="2"/>
  <c r="N203" i="2"/>
  <c r="N345" i="2"/>
  <c r="N415" i="2"/>
  <c r="N133" i="2"/>
  <c r="N123" i="2"/>
  <c r="N396" i="2"/>
  <c r="N201" i="2"/>
  <c r="O186" i="2"/>
  <c r="N212" i="2"/>
  <c r="N206" i="2"/>
  <c r="N202" i="2"/>
  <c r="N191" i="2"/>
  <c r="O154" i="2"/>
  <c r="N129" i="2"/>
  <c r="N128" i="2"/>
  <c r="N52" i="2"/>
  <c r="N121" i="2"/>
  <c r="N266" i="2"/>
  <c r="O199" i="2"/>
  <c r="O213" i="2"/>
  <c r="O300" i="2"/>
  <c r="O57" i="2"/>
  <c r="N53" i="2"/>
  <c r="O116" i="2"/>
  <c r="N122" i="2"/>
  <c r="O125" i="2"/>
  <c r="N179" i="2"/>
  <c r="N235" i="2"/>
  <c r="N250" i="2"/>
  <c r="O276" i="2"/>
  <c r="N282" i="2"/>
  <c r="O141" i="2"/>
  <c r="N7" i="2"/>
  <c r="N15" i="2"/>
  <c r="N18" i="2"/>
  <c r="N82" i="2"/>
  <c r="N85" i="2"/>
  <c r="N120" i="2"/>
  <c r="N139" i="2"/>
  <c r="N231" i="2"/>
  <c r="N242" i="2"/>
  <c r="O258" i="2"/>
  <c r="N403" i="2"/>
  <c r="N84" i="2"/>
  <c r="O210" i="2"/>
  <c r="O9" i="2"/>
  <c r="N41" i="2"/>
  <c r="N94" i="2"/>
  <c r="N95" i="2"/>
  <c r="N93" i="2"/>
  <c r="N96" i="2"/>
  <c r="O99" i="2"/>
  <c r="N87" i="2"/>
  <c r="N77" i="2"/>
  <c r="O75" i="2"/>
  <c r="N73" i="2"/>
  <c r="N71" i="2"/>
  <c r="O61" i="2"/>
  <c r="N58" i="2"/>
  <c r="N33" i="2"/>
  <c r="N19" i="2"/>
  <c r="N24" i="2"/>
  <c r="O42" i="2"/>
  <c r="N54" i="2"/>
  <c r="N60" i="2"/>
  <c r="O62" i="2"/>
  <c r="O74" i="2"/>
  <c r="N79" i="2"/>
  <c r="N89" i="2"/>
  <c r="O98" i="2"/>
  <c r="O153" i="2"/>
  <c r="O187" i="2"/>
  <c r="O194" i="2"/>
  <c r="N208" i="2"/>
  <c r="O217" i="2"/>
  <c r="O247" i="2"/>
  <c r="O253" i="2"/>
  <c r="N274" i="2"/>
  <c r="O303" i="2"/>
  <c r="N321" i="2"/>
  <c r="N377" i="2"/>
  <c r="N394" i="2"/>
  <c r="N411" i="2"/>
  <c r="N384" i="2"/>
  <c r="N10" i="2"/>
  <c r="N11" i="2"/>
  <c r="O34" i="2"/>
  <c r="N44" i="2"/>
  <c r="N64" i="2"/>
  <c r="N90" i="2"/>
  <c r="N92" i="2"/>
  <c r="N135" i="2"/>
  <c r="N228" i="2"/>
  <c r="N286" i="2"/>
  <c r="N298" i="2"/>
  <c r="N302" i="2"/>
  <c r="O318" i="2"/>
  <c r="N323" i="2"/>
  <c r="N407" i="2"/>
  <c r="N404" i="2"/>
  <c r="N16" i="2"/>
  <c r="O30" i="2"/>
  <c r="N43" i="2"/>
  <c r="N83" i="2"/>
  <c r="N100" i="2"/>
  <c r="N127" i="2"/>
  <c r="N197" i="2"/>
  <c r="N257" i="2"/>
  <c r="N307" i="2"/>
  <c r="N324" i="2"/>
  <c r="O348" i="2"/>
  <c r="N346" i="2"/>
  <c r="N382" i="2"/>
  <c r="N385" i="2"/>
  <c r="N398" i="2"/>
  <c r="N413" i="2"/>
  <c r="N344" i="2"/>
  <c r="O362" i="2"/>
  <c r="N365" i="2"/>
  <c r="N380" i="2"/>
  <c r="N390" i="2"/>
  <c r="N393" i="2"/>
  <c r="O336" i="2"/>
  <c r="N359" i="2"/>
  <c r="N372" i="2"/>
  <c r="N376" i="2"/>
  <c r="N381" i="2"/>
  <c r="N386" i="2"/>
  <c r="N402" i="2"/>
  <c r="N410" i="2"/>
  <c r="N351" i="2"/>
  <c r="O369" i="2"/>
  <c r="N118" i="2"/>
  <c r="N143" i="2"/>
  <c r="N189" i="2"/>
  <c r="N220" i="2"/>
  <c r="N249" i="2"/>
  <c r="N288" i="2"/>
  <c r="N333" i="2"/>
  <c r="N119" i="2"/>
  <c r="N134" i="2"/>
  <c r="N144" i="2"/>
  <c r="N146" i="2"/>
  <c r="N152" i="2"/>
  <c r="N185" i="2"/>
  <c r="N190" i="2"/>
  <c r="N216" i="2"/>
  <c r="N221" i="2"/>
  <c r="N236" i="2"/>
  <c r="N246" i="2"/>
  <c r="N285" i="2"/>
  <c r="N289" i="2"/>
  <c r="N308" i="2"/>
  <c r="N326" i="2"/>
  <c r="N334" i="2"/>
  <c r="N355" i="2"/>
  <c r="N371" i="2"/>
  <c r="N117" i="2"/>
  <c r="N124" i="2"/>
  <c r="N126" i="2"/>
  <c r="N131" i="2"/>
  <c r="N195" i="2"/>
  <c r="N205" i="2"/>
  <c r="N209" i="2"/>
  <c r="N226" i="2"/>
  <c r="N234" i="2"/>
  <c r="N239" i="2"/>
  <c r="N254" i="2"/>
  <c r="N269" i="2"/>
  <c r="N275" i="2"/>
  <c r="N292" i="2"/>
  <c r="N306" i="2"/>
  <c r="N317" i="2"/>
  <c r="N337" i="2"/>
  <c r="N361" i="2"/>
  <c r="N115" i="2"/>
  <c r="N140" i="2"/>
  <c r="N142" i="2"/>
  <c r="N150" i="2"/>
  <c r="N180" i="2"/>
  <c r="N193" i="2"/>
  <c r="N198" i="2"/>
  <c r="N214" i="2"/>
  <c r="N224" i="2"/>
  <c r="N229" i="2"/>
  <c r="N244" i="2"/>
  <c r="N252" i="2"/>
  <c r="N283" i="2"/>
  <c r="O219" i="2"/>
  <c r="N219" i="2"/>
  <c r="O401" i="2"/>
  <c r="N401" i="2"/>
  <c r="O237" i="2"/>
  <c r="N237" i="2"/>
  <c r="O315" i="2"/>
  <c r="N315" i="2"/>
  <c r="O357" i="2"/>
  <c r="N357" i="2"/>
  <c r="O227" i="2"/>
  <c r="N227" i="2"/>
  <c r="O294" i="2"/>
  <c r="N294" i="2"/>
  <c r="O338" i="2"/>
  <c r="N338" i="2"/>
  <c r="O391" i="2"/>
  <c r="N391" i="2"/>
  <c r="N21" i="2"/>
  <c r="N28" i="2"/>
  <c r="N32" i="2"/>
  <c r="N36" i="2"/>
  <c r="N40" i="2"/>
  <c r="O181" i="2"/>
  <c r="N181" i="2"/>
  <c r="O245" i="2"/>
  <c r="N245" i="2"/>
  <c r="O284" i="2"/>
  <c r="N284" i="2"/>
  <c r="O325" i="2"/>
  <c r="N325" i="2"/>
  <c r="O370" i="2"/>
  <c r="N370" i="2"/>
  <c r="O248" i="2"/>
  <c r="N248" i="2"/>
  <c r="O196" i="2"/>
  <c r="N196" i="2"/>
  <c r="N76" i="2"/>
  <c r="N114" i="2"/>
  <c r="N130" i="2"/>
  <c r="N151" i="2"/>
  <c r="O204" i="2"/>
  <c r="N204" i="2"/>
  <c r="O268" i="2"/>
  <c r="N268" i="2"/>
  <c r="O304" i="2"/>
  <c r="N304" i="2"/>
  <c r="O349" i="2"/>
  <c r="N349" i="2"/>
  <c r="O397" i="2"/>
  <c r="N397" i="2"/>
  <c r="O406" i="2"/>
  <c r="N406" i="2"/>
  <c r="O412" i="2"/>
  <c r="N412" i="2"/>
  <c r="O287" i="2"/>
  <c r="N287" i="2"/>
  <c r="O409" i="2"/>
  <c r="N409" i="2"/>
  <c r="N8" i="2"/>
  <c r="O12" i="2"/>
  <c r="O17" i="2"/>
  <c r="N20" i="2"/>
  <c r="N27" i="2"/>
  <c r="N31" i="2"/>
  <c r="N35" i="2"/>
  <c r="N39" i="2"/>
  <c r="O192" i="2"/>
  <c r="N192" i="2"/>
  <c r="O223" i="2"/>
  <c r="N223" i="2"/>
  <c r="O251" i="2"/>
  <c r="N251" i="2"/>
  <c r="O291" i="2"/>
  <c r="N291" i="2"/>
  <c r="O379" i="2"/>
  <c r="N379" i="2"/>
  <c r="O211" i="2"/>
  <c r="N211" i="2"/>
  <c r="O241" i="2"/>
  <c r="N241" i="2"/>
  <c r="O280" i="2"/>
  <c r="N280" i="2"/>
  <c r="O320" i="2"/>
  <c r="N320" i="2"/>
  <c r="O363" i="2"/>
  <c r="N363" i="2"/>
  <c r="O387" i="2"/>
  <c r="N387" i="2"/>
  <c r="O188" i="2"/>
  <c r="N188" i="2"/>
  <c r="O207" i="2"/>
  <c r="N207" i="2"/>
  <c r="O273" i="2"/>
  <c r="N273" i="2"/>
  <c r="O383" i="2"/>
  <c r="N383" i="2"/>
  <c r="O200" i="2"/>
  <c r="N200" i="2"/>
  <c r="O230" i="2"/>
  <c r="N230" i="2"/>
  <c r="O265" i="2"/>
  <c r="N265" i="2"/>
  <c r="O301" i="2"/>
  <c r="N301" i="2"/>
  <c r="N1153" i="2" l="1"/>
</calcChain>
</file>

<file path=xl/sharedStrings.xml><?xml version="1.0" encoding="utf-8"?>
<sst xmlns="http://schemas.openxmlformats.org/spreadsheetml/2006/main" count="3786" uniqueCount="2222">
  <si>
    <t>Kód zboží</t>
  </si>
  <si>
    <t>BIO A/N</t>
  </si>
  <si>
    <t>Název</t>
  </si>
  <si>
    <t>Cena bez DPH</t>
  </si>
  <si>
    <t>v EUR bez DPH</t>
  </si>
  <si>
    <t>Cena s DPH</t>
  </si>
  <si>
    <t>Objednávka v kusech</t>
  </si>
  <si>
    <t>Počet ks v kartonu</t>
  </si>
  <si>
    <t>Objednávka v kartonech</t>
  </si>
  <si>
    <t>bez DPH</t>
  </si>
  <si>
    <t>Celkem v EUR</t>
  </si>
  <si>
    <t>Celkem s DPH</t>
  </si>
  <si>
    <t>Cena na obchodě</t>
  </si>
  <si>
    <t>Pro spočtení prodejní ceny s DPH zadejte svou přirážku v % zde:</t>
  </si>
  <si>
    <t>ODBĚRATEL:</t>
  </si>
  <si>
    <t>N</t>
  </si>
  <si>
    <t>Přírodní třtinový cukr SUROVÝ bio*nebio 500 g</t>
  </si>
  <si>
    <t>Přírodní třtinový cukr SUROVÝ bio*nebio 1 kg</t>
  </si>
  <si>
    <t>Přírodní třtinový cukr porcovaný bio*nebio 200 x 4 g</t>
  </si>
  <si>
    <t>Přírodní třtinový cukr DEMERARA bio*nebio 500 g</t>
  </si>
  <si>
    <t>Přírodní třtinový cukr MUSCOVADO bio*nebio 400 g</t>
  </si>
  <si>
    <t>Přírodní třtinový cukr MELASOVÝ bio*nebio 300 g</t>
  </si>
  <si>
    <t>Přírodní třtinový cukr MUSCOVADO bio*nebio 1000 g</t>
  </si>
  <si>
    <t>A</t>
  </si>
  <si>
    <t>Přírodní třtinový cukr NATURALA bio*nebio 400 g</t>
  </si>
  <si>
    <t>Kokosový cukr bio*nebio 300 g</t>
  </si>
  <si>
    <t>Sušená třtinová šťáva RAPADURA RAPUNZEL 500 g</t>
  </si>
  <si>
    <t>Sušená třtinová šťáva PANELA bio*nebio 300 g</t>
  </si>
  <si>
    <t>Pohankový med 500 g</t>
  </si>
  <si>
    <t>Květový med ze Železných hor bio*nebio 650 g</t>
  </si>
  <si>
    <t>Květový med ze Železných hor smíšený bio*nebio 650 g</t>
  </si>
  <si>
    <t>Květový med z Doupovských hor bio*nebio 500 g</t>
  </si>
  <si>
    <t>Pastový med z Doupovských hor bio*nebio 500 g</t>
  </si>
  <si>
    <t>Třtinová melasa nesířená bio*nebio 450 g</t>
  </si>
  <si>
    <t>Pšeničná mouka celozrnná hladká bio*nebio 1 kg</t>
  </si>
  <si>
    <t>Špaldová mouka hladká bio*nebio 1 kg</t>
  </si>
  <si>
    <t>Špaldová mouka celozrnná hladká bio*nebio 1 kg</t>
  </si>
  <si>
    <t>Žitná celozrnná mouka hladká bio*nebio 1 kg</t>
  </si>
  <si>
    <t>Javorový sirup 100% Grade C bio*nebio 250 ml</t>
  </si>
  <si>
    <t>Javorový sirup 100% Grade C bio*nebio 1 litr</t>
  </si>
  <si>
    <t>Javorový sirup 100% Grade A bio*nebio 250 ml</t>
  </si>
  <si>
    <t>Datlový sirup RAPUNZEL 250 g</t>
  </si>
  <si>
    <t>Kokosový sirup Maya Gold 250 ml (= 370 g)</t>
  </si>
  <si>
    <t>Sirup z agáve světlý bio*nebio 360 ml (= 490 g)</t>
  </si>
  <si>
    <t>Sirup z agáve tmavý Maya Gold 250 ml (= 350 g)</t>
  </si>
  <si>
    <t>Čekankový sirup bio*nebio 450 g</t>
  </si>
  <si>
    <t>Březové sladidlo bio*nebio 500 g</t>
  </si>
  <si>
    <t>Kukuřičné sladidlo bio*nebio 500 g</t>
  </si>
  <si>
    <t>Maca peruánská bio*nebio 150 g</t>
  </si>
  <si>
    <t>Chlorella tablety bio*nebio 100 g</t>
  </si>
  <si>
    <t>Spirulina tablety bio*nebio 100 g</t>
  </si>
  <si>
    <t>MOJE SUŠENKY javorové bio*nebio 130 g</t>
  </si>
  <si>
    <t>MOJE SUŠENKY kakaové s kokosem bio*nebio 130 g</t>
  </si>
  <si>
    <t>MOJE SUŠENKY čokoládové bio*nebio 130 g</t>
  </si>
  <si>
    <t>MOJE SUŠENKY kokosové bio*nebio 130 g</t>
  </si>
  <si>
    <t>Perníčky - celozrnné sušenky bio*nebio 130 g</t>
  </si>
  <si>
    <t>MELASKY - celozrnné sušenky s melasou bio*nebio 130 g</t>
  </si>
  <si>
    <t>Špaldové piškoty cukrářské Savoiardi  bio*nebio 200 g</t>
  </si>
  <si>
    <t>Špaldové piškoty cukrářské Savoiardi  bio*nebio 100 g</t>
  </si>
  <si>
    <t>Dětské špaldové piškoty bio*nebio 200 g</t>
  </si>
  <si>
    <t>Zázvorové dropsy RAPUNZEL 50 g</t>
  </si>
  <si>
    <t>Mátové dropsy RAPUNZEL 50 g</t>
  </si>
  <si>
    <t>Citrónové dropsy RAPUNZEL 50 g</t>
  </si>
  <si>
    <t>Šalvějové dropsy RAPUNZEL 50 g</t>
  </si>
  <si>
    <t>Žvýkačky Peppermint Hugo 9 g</t>
  </si>
  <si>
    <t>Žvýkačky Skořice Hugo 9 g</t>
  </si>
  <si>
    <t>SESAMINI – sezamové plátky RAPUNZEL 27 g</t>
  </si>
  <si>
    <t>SESAMINI v hořké čokoládě vegan RAPUNZEL 27 g</t>
  </si>
  <si>
    <t>Želé MEDVÍDCI vegan ÖKOVITAL 100 g</t>
  </si>
  <si>
    <t>Želé MEDVÍDCI vegan ÖKOVITAL 1,25 kg</t>
  </si>
  <si>
    <t>Želé BOBULE vegan ÖKOVITAL 100 g</t>
  </si>
  <si>
    <t>Želé BOBULE vegan ÖKOVITAL 2,5 kg</t>
  </si>
  <si>
    <t>Želé VINNÉ vegan ÖKOVITAL 100 g</t>
  </si>
  <si>
    <t>Želé ČERVÍCI vegan ÖKOVITAL 100 g</t>
  </si>
  <si>
    <t>Želé COLA LÁHVE ÖKOVITAL 100 g</t>
  </si>
  <si>
    <t>Želé LÉKOŘICOVÍ MEDVÍDCI ÖKOVITAL 80 g</t>
  </si>
  <si>
    <t>Lékořicoví ŠNECI ÖKOVITAL 100 g</t>
  </si>
  <si>
    <t xml:space="preserve">A </t>
  </si>
  <si>
    <t>Čokoládové dražé barevné ÖKOVITAL 2,5 kg</t>
  </si>
  <si>
    <t>Pěnové cukrovinky JO-FRUTTI ÖKOVITAL 80 g</t>
  </si>
  <si>
    <t>Ovocné marshmallow ÖKOVITAL 100 g</t>
  </si>
  <si>
    <t>Vanilkové marshmallow ÖKOVITAL 100 g</t>
  </si>
  <si>
    <t>Medový marcipán RAPUNZEL 250 g</t>
  </si>
  <si>
    <t>Tyčinka OVOCE RAPUNZEL 40 g</t>
  </si>
  <si>
    <t>Tyčinka KAKAO-POMERANČ RAPUNZEL 40 g</t>
  </si>
  <si>
    <t>Tyčinka BRUSNICE-KEŠU RAPUNZEL 40 g</t>
  </si>
  <si>
    <t>Tyčinka MANGO-BAOBAB RAPUNZEL 40 g</t>
  </si>
  <si>
    <t>Tyčinka KOKOS RAPUNZEL 40 g</t>
  </si>
  <si>
    <t>Ovocná tyčinka AYURVEDA RAPUNZEL 40 g</t>
  </si>
  <si>
    <t>Tyčinka VIŠEŇ RAPUNZEL 40 g</t>
  </si>
  <si>
    <t>Tyčinka BANÁN-JABLKO RAPUNZEL 40 g</t>
  </si>
  <si>
    <t>Tyčinka PROTEIN POWER RAPUNZEL 30 g</t>
  </si>
  <si>
    <t>Classic Chai sypaný Yogi Tea 90 g</t>
  </si>
  <si>
    <t>EAN</t>
  </si>
  <si>
    <t>X</t>
  </si>
  <si>
    <t>kurz EUR</t>
  </si>
  <si>
    <t>――→</t>
  </si>
  <si>
    <t>8594052889062</t>
  </si>
  <si>
    <t>8594052882278</t>
  </si>
  <si>
    <t>8595100823052</t>
  </si>
  <si>
    <t>8594052880052</t>
  </si>
  <si>
    <t>8594052880069</t>
  </si>
  <si>
    <t>8594052880038</t>
  </si>
  <si>
    <t>8594052880335</t>
  </si>
  <si>
    <t>SK</t>
  </si>
  <si>
    <t>Pro smysly - Přirozená energie Yogi Tea 17 x 2 g</t>
  </si>
  <si>
    <t>Pro smysly - Dobrou noc Yogi Tea 17 x 2,1 g</t>
  </si>
  <si>
    <t>Pro smysly - Čiré štěstí Yogi Tea 17 x 2,2 g</t>
  </si>
  <si>
    <t>Classic Yogi Tea 17 x 2,2 g</t>
  </si>
  <si>
    <t>Himalaya Yogi Tea 17 x 2 g</t>
  </si>
  <si>
    <t>Lékořice Yogi Tea 17 x 1,8 g</t>
  </si>
  <si>
    <t>Lékořice Máta Yogi Tea 17 x 1,8 g</t>
  </si>
  <si>
    <t>Rooibos Yogi Tea 17 x 1,8 g</t>
  </si>
  <si>
    <t>Choco Yogi Tea 17 x 2,2 g</t>
  </si>
  <si>
    <t>Sladké Chili Yogi Tea 17 x 1,8 g</t>
  </si>
  <si>
    <t>Čas ke spánku Yogi Tea  17 x 1,8 g</t>
  </si>
  <si>
    <t>Čas ke spánku Rooibos Vanilka Yogi Tea  17 x 1,8 g</t>
  </si>
  <si>
    <t>Dýchat zhluboka Yogi Tea  17 x 1,8 g</t>
  </si>
  <si>
    <t>Očisti se citrónem Yogi Tea  17 x 1,8 g</t>
  </si>
  <si>
    <t>Detox Yogi Tea  17 x 1,8 g</t>
  </si>
  <si>
    <t>Zásadité bylinky Yogi Tea  17 x 2,1 g</t>
  </si>
  <si>
    <t>Echinacea Yogi Tea  17 x 1,8 g</t>
  </si>
  <si>
    <t>Výběr nejlepších Yogi Tea  34,6 g</t>
  </si>
  <si>
    <t>Bzuč šťastný Yogi Tea 17 x 1,9 g</t>
  </si>
  <si>
    <t>Dýňový Chai Yogi Tea 17 x 1,9 g</t>
  </si>
  <si>
    <t>Zázvor Citrón Yogi Tea  17 x 1,8 g</t>
  </si>
  <si>
    <t>Zázvor Pomeranč s vanilkou Yogi Tea  17 x 1,8 g</t>
  </si>
  <si>
    <t>Kurkuma Pomeranč Yogi Tea 17 x 2 g</t>
  </si>
  <si>
    <t>Podpora imunity Yogi Tea  17 x 2 g</t>
  </si>
  <si>
    <t>Limetka Máta Yogi Tea  17 x 1,8 g</t>
  </si>
  <si>
    <t>Pro muže Yogi Tea  17 x 1,8 g</t>
  </si>
  <si>
    <t>Positivní energie Yogi Tea  17 x 1,8 g</t>
  </si>
  <si>
    <t>Relax Yogi Tea  17 x 1,8 g</t>
  </si>
  <si>
    <t>Růže Yogi Tea  17 x 2 g</t>
  </si>
  <si>
    <t>Klidné trávení Yogi Tea  17 x 1,8 g</t>
  </si>
  <si>
    <t>Vnitřní harmonie Yogi Tea  17 x 1,8 g</t>
  </si>
  <si>
    <t>Úleva pro krk Yogi Tea 17 x 1,9 g</t>
  </si>
  <si>
    <t>Životní pohoda Yogi Tea 17 x 1,8 g</t>
  </si>
  <si>
    <t>Bílý s aloe vera Yogi Tea 17 x 1,8 g</t>
  </si>
  <si>
    <t>Vánoční čaj Yogi Tea  17 x 2,1 g</t>
  </si>
  <si>
    <t>Pozdrav měsící Yogi Tea 17 x 2 g</t>
  </si>
  <si>
    <t>Rovnováha ženy Yogi Tea 17 x 1,8 g</t>
  </si>
  <si>
    <t>Energie ženy Yogi Tea 17 x 1,8 g</t>
  </si>
  <si>
    <t>Pro ženy Yogi Tea 17 x 1,8 g</t>
  </si>
  <si>
    <t>Zelená rovnováha Yogi Tea 17 x 1,8 g</t>
  </si>
  <si>
    <t>Zelená energie Yogi Tea 17 x 1,8 g</t>
  </si>
  <si>
    <t>Zelený jasmín Yogi Tea 17 x 1,8 g</t>
  </si>
  <si>
    <t>Zelený čaj Matcha Citrón Yogi Tea 17 x 1,8 g</t>
  </si>
  <si>
    <t>Černý chai Yogi Tea 17 x 2,2 g</t>
  </si>
  <si>
    <t>Sladký chai Yogi Tea 17 x 2 g</t>
  </si>
  <si>
    <t>Turmeric chai Yogi Tea 17 x 2 g</t>
  </si>
  <si>
    <t>Zelený chai Yogi Tea 17 x 1,8 g</t>
  </si>
  <si>
    <t>Yerba Maté sypaný 400 g</t>
  </si>
  <si>
    <t>Kávovina Jemnost ječmene bio*nebio 100 g</t>
  </si>
  <si>
    <t>Kávovina Čas čekanky bio*nebio 100 g</t>
  </si>
  <si>
    <t>Gusto Café Mild mletá RAPUNZEL 250 g</t>
  </si>
  <si>
    <t>Espresso zrnková káva RAPUNZEL 250 g</t>
  </si>
  <si>
    <t>Káva mletá DiCaf 250 g</t>
  </si>
  <si>
    <t>Káva zrnková DiCaf 1 kg</t>
  </si>
  <si>
    <t>Káva zrnková DiCaf 250 g</t>
  </si>
  <si>
    <t>Káva bez kofeinu mletá DiCaf 250 g</t>
  </si>
  <si>
    <t>Káva bez kofeinu polštářky DiCaf 25 x 7 g</t>
  </si>
  <si>
    <t>Káva bez kofeinu zrnková DiCaf 250 g</t>
  </si>
  <si>
    <t>Káva bez kofeinu zrnková DiCaf 1 kg</t>
  </si>
  <si>
    <t>Káva mletá Selection Destination 250 g</t>
  </si>
  <si>
    <t>Káva mletá Selection Destination 500 g</t>
  </si>
  <si>
    <t>Káva mletá Breakfast Destination 250 g</t>
  </si>
  <si>
    <t>Káva mletá Stretto Destination 250 g</t>
  </si>
  <si>
    <t>Káva mletá Mexiko Destination 250 g</t>
  </si>
  <si>
    <t>Káva mletá Etiopie Destination 250 g</t>
  </si>
  <si>
    <t>Káva mletá Peru Destination 250 g</t>
  </si>
  <si>
    <t>Káva mletá Kolumbie Destination 250 g</t>
  </si>
  <si>
    <t>Káva mletá Honduras Destination 250 g</t>
  </si>
  <si>
    <t>Káva mletá Guatemala Destination 250 g</t>
  </si>
  <si>
    <t>Káva mletá 100% arabika bez kofeinu Destination 250 g</t>
  </si>
  <si>
    <t>Káva mletá Espresso Destination 250 g</t>
  </si>
  <si>
    <t>Káva zrnková Selection Destination 250 g</t>
  </si>
  <si>
    <t>Káva zrnková Mexiko Destination 1 kg</t>
  </si>
  <si>
    <t>Káva zrnková Selection Destination 1 kg</t>
  </si>
  <si>
    <t>Káva zrnková 100% arabika bez kofeinu Destination 250 g</t>
  </si>
  <si>
    <t>Káva zrnková Etiopie Destination 500 g</t>
  </si>
  <si>
    <t>Káva zrnková Etiopie Destination 1 kg</t>
  </si>
  <si>
    <t>Káva zrnková Peru Destination 1 kg</t>
  </si>
  <si>
    <t>Káva zrnková Espresso Destination 500 g</t>
  </si>
  <si>
    <t>Instantní káva 100% arabika Destination 100 g</t>
  </si>
  <si>
    <t>Instantní káva bez kofeinu Destination 100 g</t>
  </si>
  <si>
    <t xml:space="preserve">Mléčná čokoláda VIVANI 100 g </t>
  </si>
  <si>
    <t>Bílá křupavá čokoláda VIVANI 100 g</t>
  </si>
  <si>
    <t>Hořká čokoláda 71% VIVANI 100 g</t>
  </si>
  <si>
    <t>Hořká čokoláda 71% björnsted 100 g</t>
  </si>
  <si>
    <t>Hořká čokoláda nugátová VIVANI 100 g</t>
  </si>
  <si>
    <t>Hořká čokoláda pomerančová VIVANI 100 g</t>
  </si>
  <si>
    <t>Hořká čokoláda MARZIPAN AMARETTO 100 g</t>
  </si>
  <si>
    <t>Hořká čokoláda CASSIS VIVANI 100 g</t>
  </si>
  <si>
    <t>Hořká čokoláda MÁTA VIVANI 100 g</t>
  </si>
  <si>
    <t>Cappuccino čokoláda VIVANI 100 g</t>
  </si>
  <si>
    <t>Latte Macchiato Praliné čokoláda VIVANI 100 g</t>
  </si>
  <si>
    <t>Mléčná čokoláda PRALINÉ VIVANI 100 g</t>
  </si>
  <si>
    <t>Mléčná čokoláda zimní VIVANI 100 g</t>
  </si>
  <si>
    <t>Mléčná čokoláda Ekvádor VIVANI 100 g</t>
  </si>
  <si>
    <t>Hořká čokoláda s brusnicemi VIVANI 100 g</t>
  </si>
  <si>
    <t>Hořká čokoláda 85% VIVANI 100 g</t>
  </si>
  <si>
    <t xml:space="preserve">Hořká čokoláda 85% björnsted 100 g </t>
  </si>
  <si>
    <t>Hořká čokoláda 92% s kokosovým cukrem VIVANI 80 g</t>
  </si>
  <si>
    <t>Hořká čokoláda 75% s kokosovým cukrem VIVANI 80 g</t>
  </si>
  <si>
    <t>Mléčná čokoláda 50% s kokosovým cukrem VIVANI 80 g</t>
  </si>
  <si>
    <t>Mléčná čokoláda s karamelem a solí VIVANI 80 g</t>
  </si>
  <si>
    <t>Hořká čokoláda 99% s kokosovým cukrem VIVANI 80 g</t>
  </si>
  <si>
    <t>Hořká 100% s kousky kakaa VIVANI 80 g</t>
  </si>
  <si>
    <t>Hořká čokoláda s konopím a karamelem VIVANI 80 g</t>
  </si>
  <si>
    <t>Bílá čokoláda s vanilkou VIVANI 80 g</t>
  </si>
  <si>
    <t>Hořká čokoláda 70% s chilli VIVANI 100 g</t>
  </si>
  <si>
    <t>Hořká čokoláda s karamelem a solí VIVANI 80 g</t>
  </si>
  <si>
    <t>Hořká čokoláda se solí Fleur de Sel VIVANI 80 g</t>
  </si>
  <si>
    <t>Mléčná čokoláda s lískovými oříšky VIVANI 100 g</t>
  </si>
  <si>
    <t>Hořká čokoláda s mandlemi VIVANI 100 g</t>
  </si>
  <si>
    <t>Hořká čokoláda s lískovými oříšky VIVANI 100 g</t>
  </si>
  <si>
    <t>Mléčná čoko tyčinka KARAMEL VIVANI 40 g</t>
  </si>
  <si>
    <t>Mléčná čoko tyčinka ESPRESSO VIVANI 40 g</t>
  </si>
  <si>
    <t>Nugátová čoko tyčinka s oříšky VIVANI 35 g</t>
  </si>
  <si>
    <t>Čokoládová tyčinka hořká s višněmi VIVANI 35 g</t>
  </si>
  <si>
    <t>Vegan bílý nugát tyčinka s oříšky VIVANI 35 g</t>
  </si>
  <si>
    <t>Vegan čoko tyčinka křupavý kokos VIVANI 35 g</t>
  </si>
  <si>
    <t>Vegan bílý nugát s oříšky iChoc 80 g</t>
  </si>
  <si>
    <t>Vegan čokoláda classic iChoc 80 g</t>
  </si>
  <si>
    <t>Vegan bílá čokoláda s vanilkou iChoc 80 g</t>
  </si>
  <si>
    <t>Vegan čokoláda cookie iChoc 80 g</t>
  </si>
  <si>
    <t>Vegan čokoláda slaný preclík iChoc 80 g</t>
  </si>
  <si>
    <t>Hořké miničokoládky VIVANI 200 x 5 g (= 1 kg)</t>
  </si>
  <si>
    <t>Hořká čokoláda na vaření VIVANI 200 g</t>
  </si>
  <si>
    <t>Bílá čokoláda na vaření VIVANI 200 g</t>
  </si>
  <si>
    <t>Mléčná čkoláda na vaření VIVANI 200 g</t>
  </si>
  <si>
    <t>Čokoláda hořká 70% KAOKA 100 g</t>
  </si>
  <si>
    <t>Čokoláda hořká 75% São Tomé KAOKA 100 g</t>
  </si>
  <si>
    <t>Čokoláda hořká 80% Ekvádor KAOKA 100 g</t>
  </si>
  <si>
    <t>Čokoláda hořká 90% Ekvádor KAOKA 100 g</t>
  </si>
  <si>
    <t>Hořká čokoláda Fleur de sel KAOKA 100 g</t>
  </si>
  <si>
    <t>Hořká čokoláda s kousky kakaa KAOKA 100 g</t>
  </si>
  <si>
    <t>Hořká čokoláda citrón-zázvor KAOKA 100 g</t>
  </si>
  <si>
    <t>Hořká čokoláda s oříšky KAOKA 100 g</t>
  </si>
  <si>
    <t>Hořká čokoláda s malinami KAOKA 100 g</t>
  </si>
  <si>
    <t>Hořká čokoláda pomerančová KAOKA 100 g</t>
  </si>
  <si>
    <t>Hořká čokoláda s kokosem KAOKA 100 g</t>
  </si>
  <si>
    <t>Hořká 100% SOLÉ 25 g</t>
  </si>
  <si>
    <t>Hořká čokoláda 86% SOLÉ 100 g</t>
  </si>
  <si>
    <t>Hořká čokoláda 73% SOLÉ 25 g</t>
  </si>
  <si>
    <t>Hořká čokoláda s olivovým olejem SOLÉ 100 g</t>
  </si>
  <si>
    <t>Hořká čokoláda se sirupem z agáve SOLÉ 100 g</t>
  </si>
  <si>
    <t>Hořká čokoláda s mátou SOLÉ 100 g</t>
  </si>
  <si>
    <t>Hořká čokoláda se skořicí SOLÉ 100 g</t>
  </si>
  <si>
    <t>Hořká čokoláda pomerančová SOLÉ 100 g</t>
  </si>
  <si>
    <t>Hořká čokoláda citrónová SOLÉ 100 g</t>
  </si>
  <si>
    <t>Bílá čokoláda SOLÉ 100 g</t>
  </si>
  <si>
    <t>Bílá čokoláda s jogurtem a jahodami SOLÉ 100 g</t>
  </si>
  <si>
    <t>Nugát s mandlemi vegan SOLÉ 200 g</t>
  </si>
  <si>
    <t>Hořká čokoláda 72% se stévií bez cukru SOLÉ</t>
  </si>
  <si>
    <t>Hořká čokoláda s mandlemi a stévií bez cukru SOLÉ 100 g</t>
  </si>
  <si>
    <t>Hořká čokoláda s oříšky a stévií bez cukru SOLÉ 100 g</t>
  </si>
  <si>
    <t>Mléčná čokoláda se stévií bez cukru SOLÉ 100 g</t>
  </si>
  <si>
    <t xml:space="preserve">Merlot DOC Venezia červené RAPUNZEL 0,75 l </t>
  </si>
  <si>
    <t>Merlot nesířené červené Stellar Organics 0,75 l</t>
  </si>
  <si>
    <t>Syrah nesířené červené Stellar Organics 0,75 l</t>
  </si>
  <si>
    <t>Fiore del Piave nesířené červené RAPUNZEL 0,75 l</t>
  </si>
  <si>
    <t>Camino Tinto červené 0,25 l</t>
  </si>
  <si>
    <t>Camino Lindo červené 0,75 l</t>
  </si>
  <si>
    <t>Merlot červené BECCO 1 l</t>
  </si>
  <si>
    <t>gens et pierres sud sud červené 0,75 l</t>
  </si>
  <si>
    <t>Pinot Grigio DOC Venezia bílé RAPUNZEL 0,75 l</t>
  </si>
  <si>
    <t>Camino Blanco bílé 0,25 l</t>
  </si>
  <si>
    <t>Gens et pierres nord sud bílé 0,75 l</t>
  </si>
  <si>
    <t>Pinot Grigio IGT bílé BECCO 1 l</t>
  </si>
  <si>
    <t>Chardonnay bílé BECCO 1 l</t>
  </si>
  <si>
    <t>Blanc de Blanc nesířené bílé Stellar Organics 0,75 l</t>
  </si>
  <si>
    <t>Rosato růžové BECCO 1 l</t>
  </si>
  <si>
    <t>Mousseux šumivé bílé nealkoholické VINNOCENCE 0,75 l</t>
  </si>
  <si>
    <t>Doupovská medovina 0,5 l</t>
  </si>
  <si>
    <t>Pivo nealkoholické LAMMSBRÄU 0,33 l</t>
  </si>
  <si>
    <t>Bezlepkové nealkoholické LAMMSBRÄU 0,33 l</t>
  </si>
  <si>
    <t>Weisse nealkoholické LAMMSBRÄU 0,5 l</t>
  </si>
  <si>
    <t>Weisse Grapefruit nealkoholický nápoj LAMMSBRÄU 0,33 l</t>
  </si>
  <si>
    <t>Pivo tmavé Doppelmalz SCHREMSER 0,5 l</t>
  </si>
  <si>
    <t>Žitné pivo SCHREMSER 0,5 l</t>
  </si>
  <si>
    <t>Nefiltrované pivo SCHREMSER 0,5 l</t>
  </si>
  <si>
    <t>Konopné pivo SCHREMSER 0,33 l</t>
  </si>
  <si>
    <t>Marcipán v mléčné čokoládě RAPUNZEL 50 g</t>
  </si>
  <si>
    <t>Marcipán v hořké čokoládě RAPUNZEL 50 g</t>
  </si>
  <si>
    <t>Kokos v mléčné čokoládě RAPUNZEL 50 g</t>
  </si>
  <si>
    <t>Kokos v hořké čokoládě RAPUNZEL 50 g</t>
  </si>
  <si>
    <t>Pufovaná rýže v hořké čokoládě RUMBA RAPUNZEL 50 g</t>
  </si>
  <si>
    <t>Mléčná čokoláda RAPUNZEL 100 g</t>
  </si>
  <si>
    <t xml:space="preserve">Mléčná čokoláda studentská směs RAPUNZEL 100 g </t>
  </si>
  <si>
    <t>Hořká čokoláda s lískovými oříšky RAPUNZEL 100 g</t>
  </si>
  <si>
    <t>Mléčná čokoláda s mandlemi RAPUNZEL 100 g</t>
  </si>
  <si>
    <t>Mléčná čokoláda Milch Michl RAPUNZEL 100 g</t>
  </si>
  <si>
    <t>Bílá čokoláda RAPUNZEL 100 g</t>
  </si>
  <si>
    <t>Bílá čokoláda s kokosem RAPUNZEL 100 g</t>
  </si>
  <si>
    <t>Mléčná čokoláda s nugátem RAPUNZEL 100 g</t>
  </si>
  <si>
    <t>Hořká čokoláda s nugátem RAPUNZEL 100 g</t>
  </si>
  <si>
    <t>Čoko tyčinka TYGR RAPUNZEL 22 g</t>
  </si>
  <si>
    <t>Čoko tyčinka ESPRESSO RAPUNZEL 22 g</t>
  </si>
  <si>
    <t>Čoko tyčinka MALINA JOGURT RAPUNZEL 22 g</t>
  </si>
  <si>
    <t>Čoko tyčinka NIRWANA VEGAN RAPUNZEL 22 g</t>
  </si>
  <si>
    <t>Čoko tyčinka KOKOSOVÝ KRÉM RAPUNZEL 22 g</t>
  </si>
  <si>
    <t>Mini hořká čokoláda 85% RAPUNZEL 20 g</t>
  </si>
  <si>
    <t>Čokoláda NIRWANA MLÉČNÁ RAPUNZEL 100 g</t>
  </si>
  <si>
    <t>Čokoláda NIRWANA VEGAN RAPUNZEL 100 g</t>
  </si>
  <si>
    <t>Vegan čokoláda KOKOSOVÉ MLÉKO RAPUNZEL 80 g</t>
  </si>
  <si>
    <t>Rýžová čokoláda RAPUNZEL 100 g</t>
  </si>
  <si>
    <t>Hořká čokoláda se zázvorem RAPUNZEL 80 g</t>
  </si>
  <si>
    <t>Hořká čokoláda 85% RAPUNZEL 80 g</t>
  </si>
  <si>
    <t>Hořká čokoláda 70% RAPUNZEL 80 g</t>
  </si>
  <si>
    <t>Hořká čokoláda 90% s kokosovým cukrem RAPUNZEL 80 g</t>
  </si>
  <si>
    <t>Hořká čokoláda s perníkovým kořením RAPUNZEL 80 g</t>
  </si>
  <si>
    <t>Hořká čokoláda ESPRESSO RAPUNZEL 80 g</t>
  </si>
  <si>
    <t>Hořká čokoláda KOKOS RAPUNZEL 100 g</t>
  </si>
  <si>
    <t>Mléčná čokoláda KOKOS RAPUNZEL 100 g</t>
  </si>
  <si>
    <t>Mléčná čokoláda MANDLE TONKA RAPUNZEL 100 g</t>
  </si>
  <si>
    <t>Mléčná čokoláda KARAMEL RAPUNZEL 100 g</t>
  </si>
  <si>
    <t>Mléčná čokoláda s celými oříšky RAPUNZEL 100 g</t>
  </si>
  <si>
    <t>Mléčná čokoláda 38% RAPUNZEL 100 g</t>
  </si>
  <si>
    <t>Tmavá mléčná čokoláda 46% RAPUNZEL 100 g</t>
  </si>
  <si>
    <t>Čokoláda NIRWANA HOŘKÁ RAPUNZEL 100 g</t>
  </si>
  <si>
    <t>Čokoláda v prášku MÉĎA bio*nebio 150 g</t>
  </si>
  <si>
    <t>Kakaový prášek bio*nebio 150 g</t>
  </si>
  <si>
    <t>Prášek z nepraženého kakaa bio*nebio 150 g</t>
  </si>
  <si>
    <t>Kakao plné chuti bio*nebio 150 g</t>
  </si>
  <si>
    <t>Kakaové boby nepražené bio*nebio 100 g</t>
  </si>
  <si>
    <t>Kakaové boby drcené bio*nebio 100 g</t>
  </si>
  <si>
    <t>Pecičky z hořké čokolády bio*nebio 100 g</t>
  </si>
  <si>
    <t>Pudinkový prášek vanilkový RAPUNZEL 40 g</t>
  </si>
  <si>
    <t>Pudinkový prášek TONKA RAPUNZEL 40 g</t>
  </si>
  <si>
    <t>Pudinkový prášek čokoládový RAPUNZEL 43 g</t>
  </si>
  <si>
    <t>100% arašídová pasta jemná RAPUNZEL 250 g</t>
  </si>
  <si>
    <t>Arašídová pomazánka křupavá RAPUNZEL 250 g</t>
  </si>
  <si>
    <t>Arašídová pomazánka jemná RAPUNZEL 250 g</t>
  </si>
  <si>
    <t>Tahini: 100% sezamová pasta RAPUNZEL 500 g</t>
  </si>
  <si>
    <t>Tahini: 100% sezamová pasta RAPUNZEL 250 g</t>
  </si>
  <si>
    <t>Bílé tahini: 100% sezamová pasta RAPUNZEL 250 g</t>
  </si>
  <si>
    <t>100% lískooříšková pasta RAPUNZEL 250 g</t>
  </si>
  <si>
    <t>100% pasta z pražených mandlí RAPUNZEL 250 g</t>
  </si>
  <si>
    <t>100% pasta z nepražených mandlí Evropa RAPUNZEL 250 g</t>
  </si>
  <si>
    <t>100% kešu pasta RAPUNZEL 250 g</t>
  </si>
  <si>
    <t>100% kokosová pasta RAPUNZEL 215 g</t>
  </si>
  <si>
    <t>SAMBA: oříšková pomazánka RAPUNZEL 250 g</t>
  </si>
  <si>
    <t>Mini SAMBA: oříšková pomazánka RAPUNZEL 45 g</t>
  </si>
  <si>
    <t>Jumbo SAMBA: oříšková pomazánka RAPUNZEL 750 g</t>
  </si>
  <si>
    <t>SAMBA DARK: oříšková pomazánka RAPUNZEL 250 g</t>
  </si>
  <si>
    <t>Mini SAMBA DARK: oříšková pomazánka RAPUNZEL 45 g</t>
  </si>
  <si>
    <t>Kokosovo mandlová pomazánka s datlemi RAPUNZEL 250 g</t>
  </si>
  <si>
    <t>Kokosovo oříšková pomazánka s datlemi RAPUNZEL 250 g</t>
  </si>
  <si>
    <t>Mandlový krém RAPUNZEL 250 g</t>
  </si>
  <si>
    <t>Mini mandlový krém RAPUNZEL 40 g</t>
  </si>
  <si>
    <t>Nugátová vegan pomazánka RAPUNZEL 250 g</t>
  </si>
  <si>
    <t>Mini nugátová vegan pomazánka RAPUNZEL 40 g</t>
  </si>
  <si>
    <t>Arašídovo-karamelová pomazánka RAPUNZEL 250 g</t>
  </si>
  <si>
    <t>Makadamová pomazánka RAPUNZEL 250 g</t>
  </si>
  <si>
    <t>Mini makadamová pomazánka RAPUNZEL 40 g</t>
  </si>
  <si>
    <t>Pomazánka MANDLE TONKA RAPUNZEL 250 g</t>
  </si>
  <si>
    <t>TYGR: nugátová pomazánka RAPUNZEL 400 g</t>
  </si>
  <si>
    <t>Čoko-kokosový krém RAPUNZEL 250 g</t>
  </si>
  <si>
    <t>CHOCO: čokoládová pomazánka RAPUNZEL 250 g</t>
  </si>
  <si>
    <t>Vlašské ořechy bio*nebio 100 g</t>
  </si>
  <si>
    <t>Lískové oříšky bio*nebio 200 g</t>
  </si>
  <si>
    <t>Lískové oříšky pražené bio*nebio 200 g</t>
  </si>
  <si>
    <t>Mandle loupané ECOATO 90 g</t>
  </si>
  <si>
    <t>Mandle VALENCIA bio*nebio 200 g</t>
  </si>
  <si>
    <t>Mandle VALENCIA bio*nebio 400 g</t>
  </si>
  <si>
    <t>Mandlová mouka ECOATO 200 g</t>
  </si>
  <si>
    <t>Chilli mandle pražené bio*nebio 100 g</t>
  </si>
  <si>
    <t>Slané mandle pražené bio*nebio 100 g</t>
  </si>
  <si>
    <t>Kešu ořechy bio*nebio 100 g</t>
  </si>
  <si>
    <t>Kešu ořechy bio*nebio 400 g</t>
  </si>
  <si>
    <t>Kešu ořechy pražené bio*nebio 100 g</t>
  </si>
  <si>
    <t>Kari kešu pražené bio*nebio 100 g</t>
  </si>
  <si>
    <t>Makadamové ořechy bio*nebio 100 g</t>
  </si>
  <si>
    <t>Para ořechy bio*nebio 100 g</t>
  </si>
  <si>
    <t>Para ořechy bio*nebio 400 g</t>
  </si>
  <si>
    <t>Arašídy loupané nepražené bio*nebio 200 g</t>
  </si>
  <si>
    <t>Arašídy loupané pražené bio*nebio 200 g</t>
  </si>
  <si>
    <t>Studentská pochoutka bio*nebio 120 g</t>
  </si>
  <si>
    <t>Soulad s chutí bio*nebio 100 g</t>
  </si>
  <si>
    <t>Příliv energie bio*nebio 100 g</t>
  </si>
  <si>
    <t>Kokos strouhaný bio*nebio 200 g</t>
  </si>
  <si>
    <t>Kokos strouhaný bio*nebio 400 g</t>
  </si>
  <si>
    <t>Kokosové plátky bio*nebio 100 g</t>
  </si>
  <si>
    <t>Kokosové plátky bio*nebio 250 g</t>
  </si>
  <si>
    <t>Kokosové mléko  RAPUNZEL 400 ml</t>
  </si>
  <si>
    <t>Kokosové mléko  RAPUNZEL 200 ml</t>
  </si>
  <si>
    <t>Kokosový krém RAPUNZEL 2 x 50 g</t>
  </si>
  <si>
    <t>Rozinky sultánky bio*nebio 150 g</t>
  </si>
  <si>
    <t>Rozinky sultánky bio*nebio 400 g</t>
  </si>
  <si>
    <t>Rozinky sultánky bio*nebio 1 kg</t>
  </si>
  <si>
    <t>Rozinky korintky bio*nebio 150 g</t>
  </si>
  <si>
    <t>Rozinky Modrý Thompson bio*nebio 200 g</t>
  </si>
  <si>
    <t>Rozinky Modrý Thompson bio*nebio 400 g</t>
  </si>
  <si>
    <t>Kustovnice čínská (goji) bio*nebio 100 g</t>
  </si>
  <si>
    <t>Sušené meruňky nesířené bio*nebio 150 g</t>
  </si>
  <si>
    <t>Sušené meruňky nesířené bio*nebio 300 g</t>
  </si>
  <si>
    <t>Sušené višně vypeckované bio*nebio 75 g</t>
  </si>
  <si>
    <t>Sušené švestky vypeckované bio*nebio 150 g</t>
  </si>
  <si>
    <t>Sušené datle Tunisko s peckou bio*nebio 200 g</t>
  </si>
  <si>
    <t>Datle s peckou v krabičce RAPUNZEL 250 g</t>
  </si>
  <si>
    <t>Sušené datle Tunisko bez pecky bio*nebio 200 g</t>
  </si>
  <si>
    <t>Sušené datle Tunisko bez pecky bio*nebio 1 kg</t>
  </si>
  <si>
    <t>Sušené fíky NATURAL bio*nebio 300 g</t>
  </si>
  <si>
    <t>Kandovaná pomerančová kůra RAPUNZEL 100 g</t>
  </si>
  <si>
    <t>Kandovaná citrónová kůra RAPUNZEL 100 g</t>
  </si>
  <si>
    <t>Kandovaný zázvor bio*nebio 100 g</t>
  </si>
  <si>
    <t>Sušené banány plátky bio*nebio 100 g</t>
  </si>
  <si>
    <t>Banánové chipsy bio*nebio 150 g</t>
  </si>
  <si>
    <t>Banánové chipsy bio*nebio 400 g</t>
  </si>
  <si>
    <t>Sušený ananas kousky bio*nebio 80 g</t>
  </si>
  <si>
    <t>Sušená moruše bílá bio*nebio 100 g</t>
  </si>
  <si>
    <t>Sušená moruše bílá bio*nebio 400 g</t>
  </si>
  <si>
    <t>Sušené mango plátky bio*nebio 80 g</t>
  </si>
  <si>
    <t>Sušená arónie s jablečnou šťávou bio*nebio 100 g</t>
  </si>
  <si>
    <t>Brusnice klikva s jablečnou šťávou bio*nebio 75 g</t>
  </si>
  <si>
    <t>Brusnice klikva s jablečnou šťávou bio*nebio 400 g</t>
  </si>
  <si>
    <t>Brusnice klikva se třtinovým cukrem bio*nebio 200 g</t>
  </si>
  <si>
    <t>Zavařenina z lesních plodů Annes Feinste 210 g</t>
  </si>
  <si>
    <t>Džem šípkový výběrový Annes Feinste 225 g</t>
  </si>
  <si>
    <t>Džem angreštový výběrový Annes Feinste 225 g</t>
  </si>
  <si>
    <t>Brusinky - zavařenina s agávovým sirupem Annes Feinste 250 g</t>
  </si>
  <si>
    <t>Slunečnicové semínko bio*nebio 200 g</t>
  </si>
  <si>
    <t>Slunečnicové semínko bio*nebio 400 g</t>
  </si>
  <si>
    <t>Piniové oříšky bio*nebio 50 g</t>
  </si>
  <si>
    <t>Chia semínka bio*nebio 200 g</t>
  </si>
  <si>
    <t>Chia semínka bio*nebio 400 g</t>
  </si>
  <si>
    <t>Sezam neloupaný bio*nebio 200 g</t>
  </si>
  <si>
    <t>Sezam černý neloupaný bio*nebio 100 g</t>
  </si>
  <si>
    <t>Lněné semínko bio*nebio 300 g</t>
  </si>
  <si>
    <t>Lněné semínko ČESKÉ BIO 200 g</t>
  </si>
  <si>
    <t>Lněné semínko zlaté Evropa bio*nebio 300 g</t>
  </si>
  <si>
    <t>Lněné semínko drcené RAPUNZEL 150 g</t>
  </si>
  <si>
    <t>Lněná mouka RAPUNZEL 250 g</t>
  </si>
  <si>
    <t>Konopné semínko loupané bio*nebio 200 g</t>
  </si>
  <si>
    <t>Konopný protein bio*nebio 150 g</t>
  </si>
  <si>
    <t>Konopný protein bio*nebio 500 kg</t>
  </si>
  <si>
    <t>Snídaně Inků bio*nebio 200 g</t>
  </si>
  <si>
    <t>Dýňové semínko bio*nebio 200 g</t>
  </si>
  <si>
    <t>Dýňové semínko bio*nebio 400 g</t>
  </si>
  <si>
    <t>Modrý mák český bio*nebio 200 g</t>
  </si>
  <si>
    <t>Červená čočka půlená bio*nebio 500 g</t>
  </si>
  <si>
    <t>Černá čočka beluga bio*nebio 300 g</t>
  </si>
  <si>
    <t>Cizrna bio*nebio 500 g</t>
  </si>
  <si>
    <t>Fazole mungo bio*nebio 500 g</t>
  </si>
  <si>
    <t>Černá fazole bio*nebio 500 g</t>
  </si>
  <si>
    <t>Hrách zelený půlený bio*nebio 500 g</t>
  </si>
  <si>
    <t>Cizrna sterilovaná RAPUNZEL 400 g</t>
  </si>
  <si>
    <t>Obří fazole sterilované RAPUNZEL 400 g</t>
  </si>
  <si>
    <t>Pečené fazole RAPUNZEL 400 g</t>
  </si>
  <si>
    <t>Červené fazole sterilované RAPUNZEL 400 g</t>
  </si>
  <si>
    <t>Zelená čočka sterilovaná RAPUNZEL 400 g</t>
  </si>
  <si>
    <t>Směs luštěnin sterilovaná RAPUNZEL 400 g</t>
  </si>
  <si>
    <t>Sója edamamé sterilovaná RAPUNZEL 200 g</t>
  </si>
  <si>
    <t>Černé fazole sterilované RAPUNZEL 400 g</t>
  </si>
  <si>
    <t>Bílé fazole sterilované RAPUNZEL 400 g</t>
  </si>
  <si>
    <t>Kukuřice cukrová sterilovaná RAPUNZEL 340 g</t>
  </si>
  <si>
    <t>Hrášek sterilovaný RAPUNZEL 340 g</t>
  </si>
  <si>
    <t>Rýže mléčná natural bio*nebio 500 g</t>
  </si>
  <si>
    <t>Rýže mléčná bílá bio*nebio 500 g</t>
  </si>
  <si>
    <t>Rýže jasmínová natural bio*nebio 500 g</t>
  </si>
  <si>
    <t>Rýže basmati bílá bio*nebio 500 g</t>
  </si>
  <si>
    <t>Rýže basmati natural bio*nebio 500 g</t>
  </si>
  <si>
    <t>Rýže indica natural bio*nebio 500 g</t>
  </si>
  <si>
    <t>Rýže indica bílá bio*nebio 500 g</t>
  </si>
  <si>
    <t>Kukuřice na popcorn bio*nebio 250 g</t>
  </si>
  <si>
    <t>Pohanka loupaná ČESKÉ BIO 400 g</t>
  </si>
  <si>
    <t>Jáhly EVROPA bio*nebio 500 g</t>
  </si>
  <si>
    <t>Quinoa bílá bio*nebio 250 g</t>
  </si>
  <si>
    <t>Quinoa barevná bio*nebio 250 g</t>
  </si>
  <si>
    <t>Quinoa červená bio*nebio 250 g</t>
  </si>
  <si>
    <t>Amarant bio*nebio 500 g</t>
  </si>
  <si>
    <t>Rýžové vločky natural bio*nebio 250 g</t>
  </si>
  <si>
    <t>Ovesné vločky bezlepkové malé bio*nebio 500 g</t>
  </si>
  <si>
    <t>Ovesné vločky bezlepkové velké bio*nebio 500 g</t>
  </si>
  <si>
    <t xml:space="preserve">Müsli Nebuď hloupý! Křupavé s čokoládou 300 g </t>
  </si>
  <si>
    <t>Müsli Nebuď hloupý! Křupavé s javorovým sirupem 270 g</t>
  </si>
  <si>
    <t>Müsli Nebuď hloupý! Křupavé s kokosem a medem 300 g</t>
  </si>
  <si>
    <t>Výchozí směs bio*nebio 350 g</t>
  </si>
  <si>
    <t>Müsli Nebuď hloupý! S chia semínky 350 g</t>
  </si>
  <si>
    <t>Müsli Nebuď hloupý! Ranní 350 g</t>
  </si>
  <si>
    <t>Křupavé müsli s malinami a kokosem bio*nebio 300 g</t>
  </si>
  <si>
    <t>Pohanková kaše instantní bio*nebio 200 g</t>
  </si>
  <si>
    <t>Rýžová kaše instantní bio*nebio 200 g</t>
  </si>
  <si>
    <t>Kakaové hvězdičky s Rapadurou bio*nebio 150 g</t>
  </si>
  <si>
    <t>Kakaová sluníčka rýžová bio*nebio 200 g</t>
  </si>
  <si>
    <t>Kukuřičné lupínky ochucené bio*nebio 250 g</t>
  </si>
  <si>
    <t>Kukuřičné lupínky natural bio*nebio 200 g</t>
  </si>
  <si>
    <t>Kukuřičné křupky natural bio*nebio 100 g</t>
  </si>
  <si>
    <t>Kuskus semolina bio*nebio 500 g</t>
  </si>
  <si>
    <t>Kuskus celozrnný bio*nebio 500 g</t>
  </si>
  <si>
    <t>Špagety celozrnné RAPUNZEL 500 g</t>
  </si>
  <si>
    <t>Penne celozrnné RAPUNZEL 500 g</t>
  </si>
  <si>
    <t>Spirálky celozrnné RAPUNZEL 500 g</t>
  </si>
  <si>
    <t>Lasagne celozrnné RAPUNZEL 250 g</t>
  </si>
  <si>
    <t>Špagety semolina RAPUNZEL 500 g</t>
  </si>
  <si>
    <t>Spirálky semolina RAPUNZEL 500 g</t>
  </si>
  <si>
    <t>Makaróny semolina RAPUNZEL 500 g</t>
  </si>
  <si>
    <t xml:space="preserve">Rýžové špagety RAPUNZEL 250 g </t>
  </si>
  <si>
    <t xml:space="preserve">Rýžové spirálky RAPUNZEL 250 g </t>
  </si>
  <si>
    <t>Pohankové špagety RAPUNZEL 250 g</t>
  </si>
  <si>
    <t xml:space="preserve">Krétský extra panenský olivový olej RAPUNZEL 500 ml </t>
  </si>
  <si>
    <t xml:space="preserve">Extra panenský olivový olej ECOATO 500 ml </t>
  </si>
  <si>
    <t>Olej na smažení bio*nebio 1 l</t>
  </si>
  <si>
    <t>Slunečnicový olej lisovaný za studena bio*nebio 1 l</t>
  </si>
  <si>
    <t>Lněný olej lisovaný za studena RAPUNZEL 500 ml</t>
  </si>
  <si>
    <t>Lněný olej lisovaný za studena RAPUNZEL 250 ml</t>
  </si>
  <si>
    <t>Dýňový štýrský olej Hamlitsch 250 ml</t>
  </si>
  <si>
    <t xml:space="preserve">Kokosový olej lisovaný za studena bio*nebio 250 g </t>
  </si>
  <si>
    <t>Kokosový olej lisovaný za studena RAPUNZEL 200 g</t>
  </si>
  <si>
    <t>Kokosový olej lisovaný za studena RAPUNZEL 400 g</t>
  </si>
  <si>
    <t>Kokosový olej lisovaný za studena Maya Gold 1,4 kg</t>
  </si>
  <si>
    <t>Kokosový olej MCT Maya Gold 250 ml</t>
  </si>
  <si>
    <t>Balsamikový ocet RUSTICO RAPUNZEL 500 ml</t>
  </si>
  <si>
    <t>Ocet z bílého vína  RAPUNZEL 500 ml</t>
  </si>
  <si>
    <t>Jablečný ocet nepasterovaný Beutelsbacher 0,75 l</t>
  </si>
  <si>
    <t>Jablečný ocet nepasterovaný čirý Beutelsbacher 0,75 l</t>
  </si>
  <si>
    <t>Balsamikový ocet jablečný Beutelsbacher 330 ml</t>
  </si>
  <si>
    <t xml:space="preserve">Passata: drcená rajčata RAPUNZEL 680 g </t>
  </si>
  <si>
    <t xml:space="preserve">Passata: drcená rajčata RAPUNZEL 410 g </t>
  </si>
  <si>
    <t xml:space="preserve">Passata RUSTICA s bazalkou RAPUNZEL 680 g </t>
  </si>
  <si>
    <t>Passata: drcená rajčata Elibio 680 g</t>
  </si>
  <si>
    <t xml:space="preserve">Kečup sklo RAPUNZEL 450 ml </t>
  </si>
  <si>
    <t>Dětský kečup TYGR RAPUNZEL ( ve skle ) 450 ml</t>
  </si>
  <si>
    <t>Rajský protlak RAPUNZEL 360 g</t>
  </si>
  <si>
    <t>Rajský protlak RAPUNZEL 100 g</t>
  </si>
  <si>
    <t>Rajský protlak v tubě RAPUNZEL 200 g</t>
  </si>
  <si>
    <t>Rajčata loupaná čtvrcená RAPUNZEL 400 g</t>
  </si>
  <si>
    <t>Rajčata loupaná RAPUNZEL 400 g</t>
  </si>
  <si>
    <t>TYGR dětská omáčka na těstoviny RAPUNZEL 360 g</t>
  </si>
  <si>
    <t>TOSKANA omáčka na těstoviny RAPUNZEL 550 g</t>
  </si>
  <si>
    <t>FAMILIA omáčka na těstoviny RAPUNZEL 550 g</t>
  </si>
  <si>
    <t xml:space="preserve">ARRABBIATA omáčka na těstoviny RAPUNZEL 340 g </t>
  </si>
  <si>
    <t>Kysané zelí bílé Svobodný statek 670 g</t>
  </si>
  <si>
    <t>Vítovo kimči 200 g</t>
  </si>
  <si>
    <t>Vítovo kimči vegan 200 g</t>
  </si>
  <si>
    <t>Vítovo kimči vegan 500 g</t>
  </si>
  <si>
    <t>Vítovo kimči habanero 200 g</t>
  </si>
  <si>
    <t>Křenová pasta s jablky Svobodný statek 125 g</t>
  </si>
  <si>
    <t>Feferonkový krém extra pálivý RAPUNZEL 120 g</t>
  </si>
  <si>
    <t>Kapary ve slaném nálevu RAPUNZEL 206 g</t>
  </si>
  <si>
    <t>Sušené throuba olivy bez nálevu bio*nebio 195 g</t>
  </si>
  <si>
    <t>Kalamata olivy v nálevu bio*nebio 280 g</t>
  </si>
  <si>
    <t>Pasta z oliv kalamata bio*nebio 195 g</t>
  </si>
  <si>
    <t>Zelené olivy v extra panenském olivovém oleji bio*nebio 250 g</t>
  </si>
  <si>
    <t>Zelené olivy s peckou v nálevu bio*nebio 370 g</t>
  </si>
  <si>
    <t>Zelené olivy plněné česnekem bio*nebio 320 g</t>
  </si>
  <si>
    <t>Zelené olivy plněné mandlí bio*nebio 320 g</t>
  </si>
  <si>
    <t>Pesto ligure RAPUNZEL 120 g</t>
  </si>
  <si>
    <t>Pesto siciliano RAPUNZEL 120 g</t>
  </si>
  <si>
    <t>Pesto verde vegan RAPUNZEL 120 g</t>
  </si>
  <si>
    <t>Pesto rosso vegan RAPUNZEL 120 g</t>
  </si>
  <si>
    <t>Sušená rajčata sekaná bio*nebio 100 g</t>
  </si>
  <si>
    <t>Středomořská sůl nerafinovaná bio*nebio 500 g</t>
  </si>
  <si>
    <t>Himálajská růžová sůl bio*nebio 500 g</t>
  </si>
  <si>
    <t>Mořská sůl jodovaná mořskými řasami bio*nebio 500 g</t>
  </si>
  <si>
    <t>Kala Namak černá indická sůl bio*nebio 300 g</t>
  </si>
  <si>
    <t>Zeleninový vývar čirý RAPUNZEL 250 g</t>
  </si>
  <si>
    <t>Zeleninový vývar v kostce RAPUNZEL 8 ks</t>
  </si>
  <si>
    <t>Zeleninový vývar bylinkový v kostce RAPUNZEL 8 ks</t>
  </si>
  <si>
    <t>Zeleninový vývar bez droždí v kostce RAPUNZEL 8 ks</t>
  </si>
  <si>
    <t>Dýňové gomasio ČESKÉ BIO 100 g</t>
  </si>
  <si>
    <t>Sojanéza vegan v tubě Zwergenwiese 200 ml</t>
  </si>
  <si>
    <t>Starofrancouzská hořčice 195 g</t>
  </si>
  <si>
    <t>Jemná hořčice 205 g</t>
  </si>
  <si>
    <t>Novodvorská hořčice 195 g</t>
  </si>
  <si>
    <t>Hořčice Bohemia 205 g</t>
  </si>
  <si>
    <t>Hořčice středně pálivá Zwergenwiese 160 ml</t>
  </si>
  <si>
    <t>Sladká paprika sáček bio*nebio 40 g</t>
  </si>
  <si>
    <t>Pepř černý mletý bio*nebio 50 g</t>
  </si>
  <si>
    <t>Kmín celý ČESKÉ BIO 40 g</t>
  </si>
  <si>
    <t>Kmín celý ČESKÉ BIO 500 g</t>
  </si>
  <si>
    <t>Majoránka drhnutá sáček bio*nebio 10 g</t>
  </si>
  <si>
    <t>Skořice cassia mletá bio*nebio 500 g</t>
  </si>
  <si>
    <t>Cejlonská skořice mletá sáček bio*nebio 50 g</t>
  </si>
  <si>
    <t>Vanilkové lusky vcelku RAPUNZEL 2 ks</t>
  </si>
  <si>
    <t>Bio Bourbon vanilka mletá kořenka bio*nebio 8 g</t>
  </si>
  <si>
    <t>Citrónová kůra strouhaná sáček bio*nebio 30 g</t>
  </si>
  <si>
    <t>Zázvor mletý sáček bio*nebio 30 g</t>
  </si>
  <si>
    <t>Česnek sušený sáček bio*nebio 50 g</t>
  </si>
  <si>
    <t>Pizza koření bio*nebio 10 g</t>
  </si>
  <si>
    <t>Koření na brambory bio*nebio 30 g</t>
  </si>
  <si>
    <t>Koření steak bio*nebio 20 g</t>
  </si>
  <si>
    <t>Perníkové koření bio*nebio 30 g</t>
  </si>
  <si>
    <t>Koření na svařené víno bio*nebio 20 g</t>
  </si>
  <si>
    <t>Vanilkový cukr bio*nebio 40 g</t>
  </si>
  <si>
    <t>Skořicový cukr bio*nebio 40 g</t>
  </si>
  <si>
    <t>Kokosový nápoj sušený bio*nebio 120 g</t>
  </si>
  <si>
    <t>Sójový nápoj neslazený BERIEF 1 l</t>
  </si>
  <si>
    <t>Rýžový nápoj Natur BERIEF 1 l</t>
  </si>
  <si>
    <t>Ovesno-mandlový nápoj BERIEF 1 l</t>
  </si>
  <si>
    <t>Ovesný nápoj Natur BERIEF 1 l</t>
  </si>
  <si>
    <t>Ovesný nápoj bez lepku BERIEF 1 l</t>
  </si>
  <si>
    <t>Mandlový nápoj BERIEF 1 l</t>
  </si>
  <si>
    <t>Ovesný nápoj Barista BERIEF 1 l</t>
  </si>
  <si>
    <t>Zakysaný mandlový bílý My Love My Life 125 g</t>
  </si>
  <si>
    <t>Zakysaný mandlový bílý My Love My Life 400 g</t>
  </si>
  <si>
    <t>Zakysaný mandlový Vanilka My Love My Life 180 g</t>
  </si>
  <si>
    <t>Zakysaný mandlový Mango My Love My Life 180 g</t>
  </si>
  <si>
    <t>Zakysaný ovesný bílý My Love My Life 400 g</t>
  </si>
  <si>
    <t>Zakysaný kokosový bílý My Love My Life 125 g</t>
  </si>
  <si>
    <t>Zakysaný kokosový bílý My Love My Life 400 g</t>
  </si>
  <si>
    <t>Zakysaný kokosový Mango Marakuja My Love My Life 180 g</t>
  </si>
  <si>
    <t>Zakysaný kokosový Vanilka My Love My Life 180 g</t>
  </si>
  <si>
    <t>Zakysaný kokosový Borůvka My Love My Life 180 g</t>
  </si>
  <si>
    <t>Kozí tučný tvaroh LEEB 150 g</t>
  </si>
  <si>
    <t>Kozí jogurt bílý LEEB 125 g</t>
  </si>
  <si>
    <t>Kozí jogurt bílý LEEB 400 g</t>
  </si>
  <si>
    <t>Kozí jogurt mangový LEEB 125 g</t>
  </si>
  <si>
    <t>Kozí jogurt borůvkový LEEB 125 g</t>
  </si>
  <si>
    <t>Kozí jogurt vanilkový LEEB 125 g</t>
  </si>
  <si>
    <t>Ovčí tučný tvaroh LEEB 200 g</t>
  </si>
  <si>
    <t>Ovčí jogurt bílý LEEB 125 g</t>
  </si>
  <si>
    <t>Ovčí jogurt bílý LEEB 400 g</t>
  </si>
  <si>
    <t>Ovčí jogurt řecký LEEB 150 g</t>
  </si>
  <si>
    <t>Ovčí jogurt mangový LEEB 125 g</t>
  </si>
  <si>
    <t>Ovčí jogurt vanilkový LEEB 125 g</t>
  </si>
  <si>
    <t>Ovčí jogurt malinový LEEB 125 g</t>
  </si>
  <si>
    <t>Čerstvé alpské mléko bez laktózy plnotučné BGL 1 l</t>
  </si>
  <si>
    <t>Čerstvé alpské mléko bez laktózy polotučné BGL 1 l</t>
  </si>
  <si>
    <t>Čerstvé alpské mléko plnotučné BGL 1 l</t>
  </si>
  <si>
    <t>Čerstvé alpské mléko polotučné BGL 1 l</t>
  </si>
  <si>
    <t>Čerstvé alpské mléko plnotučné SKLO BGL 1 l</t>
  </si>
  <si>
    <t>Trvanlivé alpské mléko plnotučné BGL 1 l</t>
  </si>
  <si>
    <t>Trvanlivé alpské mléko polotučné BGL 1 l</t>
  </si>
  <si>
    <t>Kefír 1,5 % tuku BGL 400 g</t>
  </si>
  <si>
    <t>Podmáslí neochucené BGL 400 g</t>
  </si>
  <si>
    <t>Smetana ke šlehání SKLO BGL 500 g</t>
  </si>
  <si>
    <t>Smetana ke šlehání 32 % tuku BGL 200 g</t>
  </si>
  <si>
    <t>Smetana ke šlehání 32 % tuku BGL 250 g</t>
  </si>
  <si>
    <t>Smetana ke šlehání bez laktózy BGL 200 g</t>
  </si>
  <si>
    <t>Zakysaná smetana 10 % tuku BGL 200 g</t>
  </si>
  <si>
    <t>Bílý jogurt krémový BGL 500 g</t>
  </si>
  <si>
    <t>Bílý jogurt krémový BGL 150 g</t>
  </si>
  <si>
    <t>Jahodový jogurt BGL 150 g</t>
  </si>
  <si>
    <t>Vanilkový jogurt BGL 150 g</t>
  </si>
  <si>
    <t>Broskvovo-mangový jogurt BGL 150 g</t>
  </si>
  <si>
    <t>Borůvkový jogurt BGL 150 g</t>
  </si>
  <si>
    <t>Vanilkový jogurt bez laktózy BGL 150 g</t>
  </si>
  <si>
    <t>Malinový jogurt bez laktózy BGL 150 g</t>
  </si>
  <si>
    <t>Banánový jogurt s čokoládovými kuličkami BGL 150 g</t>
  </si>
  <si>
    <t>Malinový jogurt s čokoládovými kuličkami  BGL 150 g</t>
  </si>
  <si>
    <t>Vanilkový jogurt s čokoládovým dražé BGL 137 g</t>
  </si>
  <si>
    <t>Bilý jogurt bez laktózy BGL 150 g</t>
  </si>
  <si>
    <t>Bílý jogurt bez laktózy BGL 400 g</t>
  </si>
  <si>
    <t>Tvaroh bez laktózy BGL 250 g</t>
  </si>
  <si>
    <t>Tučný tvaroh BGL 250 g</t>
  </si>
  <si>
    <t>Krémový tvaroh 0,2 % tuku BGL 350 g</t>
  </si>
  <si>
    <t>Borůvkový tvaroh BGL 150 g</t>
  </si>
  <si>
    <t>Jahodový tvaroh BGL 150 g</t>
  </si>
  <si>
    <t>Vanilkový tvaroh BGL 150 g</t>
  </si>
  <si>
    <t>Mangový tvaroh BGL 150 g</t>
  </si>
  <si>
    <t>Bylinkový tvaroh se smetanou BGL 200 g</t>
  </si>
  <si>
    <t xml:space="preserve">Přepuštěné máslo ghí ČESKÉ BIO 210 ml </t>
  </si>
  <si>
    <t xml:space="preserve">Přepuštěné máslo ghí ČESKÉ BIO 330 ml </t>
  </si>
  <si>
    <t xml:space="preserve">Přepuštěné máslo ghí ČESKÉ BIO 425 ml </t>
  </si>
  <si>
    <t>Přepuštěné máslo ČESKÉ GHÍČKO 340 ml</t>
  </si>
  <si>
    <t>Čerstvé alpské máslo BGL 250 g</t>
  </si>
  <si>
    <t>Čokoládové mléko BGL 236 ml</t>
  </si>
  <si>
    <t>Čerstvá vejce z farmy 10 ks</t>
  </si>
  <si>
    <t>Žitný chléb PEMA 500 g</t>
  </si>
  <si>
    <t>Žitný chléb se lněným semínkem PEMA 500 g</t>
  </si>
  <si>
    <t>Vícezrnný chléb PEMA 500 g</t>
  </si>
  <si>
    <t>Špaldový chléb PEMA 375 g</t>
  </si>
  <si>
    <t>Rýžový chléb bez lepku PEMA 375 g</t>
  </si>
  <si>
    <t>Plátky křupavé kukuřičné bio*nebio 100 g</t>
  </si>
  <si>
    <t>Plátky křupavé se špaldou bio*nebio 100 g</t>
  </si>
  <si>
    <t>Plátky křupavé s pohankou bio*nebio 100 g</t>
  </si>
  <si>
    <t>Plátky křupavé s amarantem bio*nebio 100 g</t>
  </si>
  <si>
    <t>Plátky křupavé s kaštany bio*nebio 100 g</t>
  </si>
  <si>
    <t>Kuličky do polévky bio*nebio 130 g</t>
  </si>
  <si>
    <t>Chilli krekry s olivovým olejem bio*nebio 130 g</t>
  </si>
  <si>
    <t>Parmezánové krekry s olivovým olejem bio*nebio 130 g</t>
  </si>
  <si>
    <t>Sýrové krekry bio*nebio 130 g</t>
  </si>
  <si>
    <t>Tortilla chipsy mořská sůl Acapulco 125 g</t>
  </si>
  <si>
    <t>Tortilla chipsy zakysaná smetana Acapulco 125 g</t>
  </si>
  <si>
    <t>Slané tyčinky bez lepku Biopont 45 g</t>
  </si>
  <si>
    <t>Čočkové křupky s arašídy Biopont 60 g</t>
  </si>
  <si>
    <t>Tyčinky jemně solené Crispins Extrudo 50 g</t>
  </si>
  <si>
    <t>Tyčinky amarantové Crispins Extrudo 50 g</t>
  </si>
  <si>
    <t>Tyčinky kukuřičné Crispins Extrudo 50 g</t>
  </si>
  <si>
    <t>Sušené droždí aktivní RAPUNZEL 9 g</t>
  </si>
  <si>
    <t>Kypřící prášek z vinného kamene bio*nebio 150 g</t>
  </si>
  <si>
    <t>Jedlá soda potravinářská bio*nebio 250 g</t>
  </si>
  <si>
    <t>Jedlá soda potravinářská bio*nebio 1 kg</t>
  </si>
  <si>
    <t>Jablečný mošt 100% Beutelsbacher 0,7 l</t>
  </si>
  <si>
    <t>Jablečný mošt 100% Beutelsbacher 1 l</t>
  </si>
  <si>
    <t>Hruškový mošt 100% Beutelsbacher 0,7 l</t>
  </si>
  <si>
    <t>Hruškový mošt 100% Beutelsbacher Demeter 0,7 l</t>
  </si>
  <si>
    <t>Pomerančová šťáva 100% Beutelsbacher 0,7 l</t>
  </si>
  <si>
    <t>Pomerančová šťáva 100% Beutelsbacher 0,2 l</t>
  </si>
  <si>
    <t>Růžová grepová šťáva 100% Beutelsbacher 0,7 l</t>
  </si>
  <si>
    <t>Klementinková šťáva 100% Beutelsbacher 0,7 l</t>
  </si>
  <si>
    <t>Hroznová šťáva bílá 100% Beutelsbacher 0,7 l</t>
  </si>
  <si>
    <t>Hroznová šťáva červená 100% Beutelsbacher 0,7 l</t>
  </si>
  <si>
    <t>Ananasová šťáva 100% Beutelsbacher 0,7 l</t>
  </si>
  <si>
    <t>Citrónová šťáva 100% Beutelsbacher 0,2 l</t>
  </si>
  <si>
    <t>Citrónová šťáva 100% Beutelsbacher 0,7 l</t>
  </si>
  <si>
    <t>Limetková šťáva 100% Beutelsbacher 0,2 l</t>
  </si>
  <si>
    <t>Bezinková šťáva 100% Beutelsbacher 0,7 l</t>
  </si>
  <si>
    <t>Zázvorová šťáva Beutelsbacher 0,2 l</t>
  </si>
  <si>
    <t>Šťáva z divokého ovoce 100% Beutelsbacher 0,7 l</t>
  </si>
  <si>
    <t>Jablečno-mangová šťáva 100% Beutelsbacher 0,2 l</t>
  </si>
  <si>
    <t>KINDER šťáva 100% Beutelsbacher 0,2 l</t>
  </si>
  <si>
    <t>Kokosovo-mangový nápoj Beutelsbacher 0,7 l</t>
  </si>
  <si>
    <t>Kokosovo-ananasový nápoj Beutelsbacher 0,2 l</t>
  </si>
  <si>
    <t>Šťáva z ovoce Multi AC 100% Beutelsbacher 0,2 l</t>
  </si>
  <si>
    <t>Ovocný nápoj Rakytník ACE Beutelsbacher 0,2 l</t>
  </si>
  <si>
    <t>Šťáva z ovoce Multi + Železo Beutelsbacher 0,2 l</t>
  </si>
  <si>
    <t>Isis Tonic 0,330 l</t>
  </si>
  <si>
    <t>Isis Cola 0,33 l</t>
  </si>
  <si>
    <t>Isis Cola Pomeranč 0,33 l</t>
  </si>
  <si>
    <t>Isis limonáda Granátové jablko 0,33 l</t>
  </si>
  <si>
    <t>Isis limonáda Pomeranč 0,33 l</t>
  </si>
  <si>
    <t>Isis limonáda Citrón 0,33 l</t>
  </si>
  <si>
    <t>Isis limonáda Bezový květ 0,33 l</t>
  </si>
  <si>
    <t>Isis tonic Bitter Lemon 0,33 l</t>
  </si>
  <si>
    <t>Isis limonáda Ginger Ale 0,33 l</t>
  </si>
  <si>
    <t>Isis ledový zelený čaj 0,33 l</t>
  </si>
  <si>
    <t>Isis ledový alpský čaj 0,33 l</t>
  </si>
  <si>
    <t>Jablečné schorle Beutelsbacher 0,33 l</t>
  </si>
  <si>
    <t>Mrkvová šťáva Rodelika Beutelsbacher 0,7 l</t>
  </si>
  <si>
    <t>Mrkvovo-rakytníková šťáva Beutelsbacher 0,7 l</t>
  </si>
  <si>
    <t>Rajčatová šťáva  Beutelsbacher 0,2 l</t>
  </si>
  <si>
    <t>Řepná šťáva mléčně kvašená Beutelsbacher 0,7 l</t>
  </si>
  <si>
    <t>Řepná šťáva mléčně kvašená Beutelsbacher 0,2 l</t>
  </si>
  <si>
    <t>Zelná šťáva mléčně kvašená Beutelsbacher 0,7 l</t>
  </si>
  <si>
    <t>Zeleninový koktejl mléčně kvašený Beutelsbacher 0,7 l</t>
  </si>
  <si>
    <t>Vítova zelná šťáva z kysaného zelí 330 ml</t>
  </si>
  <si>
    <t>Vítův zákvas z červené řepy 330 ml</t>
  </si>
  <si>
    <t>Dětská výživa hrušková s jablky OVKO 190 g</t>
  </si>
  <si>
    <t>Dětská výživa broskvová s banány a jablky OVKO 190 g</t>
  </si>
  <si>
    <t>Kapsička 100% hruška OVKO 90 g</t>
  </si>
  <si>
    <t>Kapsička 100% jablko OVKO 90 g</t>
  </si>
  <si>
    <t>Kapsička jablko, karotka OVKO 90 g</t>
  </si>
  <si>
    <t>Kapsička jablko, karotka, banán OVKO 90 g</t>
  </si>
  <si>
    <t>Kapsička zahradní směs OVKO 90 g</t>
  </si>
  <si>
    <t>Dětská výživa špenát s rýží OVKO 190 g</t>
  </si>
  <si>
    <t>Dětská výživa karotka s kuřecím masem OVKO 190 g</t>
  </si>
  <si>
    <t>Dětská výživa s bramborami a hovězím OVKO 190 g</t>
  </si>
  <si>
    <t>Kapsička zeleninová směs s rýží OVKO 90 g</t>
  </si>
  <si>
    <t>Kapsička brambory, hrášek, cuketa OVKO 90 g</t>
  </si>
  <si>
    <t>Kapsička brokolice, brambory OVKO 90 g</t>
  </si>
  <si>
    <t>Ovocný mošt Jablko 100% Ovocňák 200 ml</t>
  </si>
  <si>
    <t>Ovocný mošt Jablko-Jahoda 100% Ovocňák 200 ml</t>
  </si>
  <si>
    <t>Ovocný mošt Jablko-Hruška 100% Ovocňák 250 ml</t>
  </si>
  <si>
    <t>Ovocný mošt Jablko-Lesní ovoce 100% Ovocňák 250 ml</t>
  </si>
  <si>
    <t>Ovocný mošt Jablko-Rakytník 100% Ovocňák 250 ml</t>
  </si>
  <si>
    <t>Kapsička Jablko-Meruňka Ovocňák 120 g</t>
  </si>
  <si>
    <t>Kapsička Jablko-Jahoda Ovocňák 120 g</t>
  </si>
  <si>
    <t>Kapsička Jablko-Hruška Ovocňák 120 g</t>
  </si>
  <si>
    <t>Kapsička Jablko-Malina Ovocňák 120 g</t>
  </si>
  <si>
    <t>Kapsička Jablko-Švestka Ovocňák 200 g</t>
  </si>
  <si>
    <t>Kapsička Jablko-Hruška-Rakytník Ovocňák 200 g</t>
  </si>
  <si>
    <t>Fermentovaná limonáda Fizzy ginger Bacilli 330 ml</t>
  </si>
  <si>
    <t>Fermentovaná limonáda Malinovka Bacilli 330 ml</t>
  </si>
  <si>
    <t>Fermentovaná limonáda Bloody orange Bacilli 330 ml</t>
  </si>
  <si>
    <t>Kombucha Jasmín Bacilli 330  ml</t>
  </si>
  <si>
    <t>Kombucha Maté Bacilli 330 ml</t>
  </si>
  <si>
    <t>Ledový čaj Jasmín-Citrón Yestea 330 ml</t>
  </si>
  <si>
    <t>Ledový čaj Meduňka-Levandule Yestea 330 ml</t>
  </si>
  <si>
    <t>Vonné tyčinky olibanum Atelier Blanche</t>
  </si>
  <si>
    <t>Vonné tyčinky skořice Atelier Blanche</t>
  </si>
  <si>
    <t>Stojánek na vonné tyčinky Atelier Blanche</t>
  </si>
  <si>
    <t>Taška z fair trade biobavlny bio*nebio</t>
  </si>
  <si>
    <t>Taška pevná z recyklovaného PET velká RAPUNZEL</t>
  </si>
  <si>
    <t>Taška z odbouratelného plastu česká bio*nebio 40 ks</t>
  </si>
  <si>
    <t>Keramický mlýnek na sůl</t>
  </si>
  <si>
    <t>Víme, co jíme aneb Průvodce „Éčky“ v potravinách</t>
  </si>
  <si>
    <t>Leták Oleje lisované za studena</t>
  </si>
  <si>
    <t>Kartička do regálu AKCE</t>
  </si>
  <si>
    <t>Leták Zacíleno na kokos</t>
  </si>
  <si>
    <t>Na položky 12414, 12416 je nutná předobjednávka s týdenním předstihem, vždy do pondělí do 10 hodin!</t>
  </si>
  <si>
    <t>Při odběru 10 ks a více chlazeného sortimentu od jednoho druhu je rovněž nutná předobjednávka!</t>
  </si>
  <si>
    <t>Garantované minimální trvanlivosti vybraných výrobků:</t>
  </si>
  <si>
    <t>3 dny - čerstvé mléko ve skle</t>
  </si>
  <si>
    <t>9 dní - kravské/ovčí/kozí jogurty, tvarohy, kefíry, podmáslí, smetany atd.</t>
  </si>
  <si>
    <t>6 dní - bezlaktózová mléka, bezlaktózová smetana, bezlaktózový tvaroh</t>
  </si>
  <si>
    <t>11 dní - máslo</t>
  </si>
  <si>
    <t>15 dní - smetanové sýry</t>
  </si>
  <si>
    <t>60 dní - lněné oleje, konopný olej</t>
  </si>
  <si>
    <t>9 dní - výrobky od My Love My Life</t>
  </si>
  <si>
    <t>6 dní - kozí produkty firmy Zahrádka</t>
  </si>
  <si>
    <t>8594052880267</t>
  </si>
  <si>
    <t>8594052883053</t>
  </si>
  <si>
    <t>4006040301110</t>
  </si>
  <si>
    <t>8594052881219</t>
  </si>
  <si>
    <t>8594187180133</t>
  </si>
  <si>
    <t>8594052882346</t>
  </si>
  <si>
    <t>8594052882353</t>
  </si>
  <si>
    <t>8594052880458</t>
  </si>
  <si>
    <t>8594052880465</t>
  </si>
  <si>
    <t>8594052880014</t>
  </si>
  <si>
    <t>8594052884111</t>
  </si>
  <si>
    <t>8594052884128</t>
  </si>
  <si>
    <t>8594052884135</t>
  </si>
  <si>
    <t>8594052884142</t>
  </si>
  <si>
    <t>8594052880328</t>
  </si>
  <si>
    <t>8594052881790</t>
  </si>
  <si>
    <t>8594052881523</t>
  </si>
  <si>
    <t>8594052880274</t>
  </si>
  <si>
    <t>4006040350064</t>
  </si>
  <si>
    <t>8719324204149</t>
  </si>
  <si>
    <t>8594052882247</t>
  </si>
  <si>
    <t>8719324204255</t>
  </si>
  <si>
    <t>8594052882551</t>
  </si>
  <si>
    <t>8594052883879</t>
  </si>
  <si>
    <t>8594052883886</t>
  </si>
  <si>
    <t>8594052883824</t>
  </si>
  <si>
    <t>8594052882865</t>
  </si>
  <si>
    <t>8594052882872</t>
  </si>
  <si>
    <t>8594052881493</t>
  </si>
  <si>
    <t>8594052882001</t>
  </si>
  <si>
    <t>8594052881530</t>
  </si>
  <si>
    <t>8594052881547</t>
  </si>
  <si>
    <t>8594052884203</t>
  </si>
  <si>
    <t>8594052889024</t>
  </si>
  <si>
    <t>8594052883459</t>
  </si>
  <si>
    <t>8594052881127</t>
  </si>
  <si>
    <t>8594052883848</t>
  </si>
  <si>
    <t>4006040065463</t>
  </si>
  <si>
    <t>4006040065296</t>
  </si>
  <si>
    <t>4006040065777</t>
  </si>
  <si>
    <t>4006040065623</t>
  </si>
  <si>
    <t>8594176530109</t>
  </si>
  <si>
    <t>8594176530123</t>
  </si>
  <si>
    <t>4006040325239</t>
  </si>
  <si>
    <t>4006040293811</t>
  </si>
  <si>
    <t>4038857215014</t>
  </si>
  <si>
    <t>4038857116908</t>
  </si>
  <si>
    <t>4038857120318</t>
  </si>
  <si>
    <t>4038857120332</t>
  </si>
  <si>
    <t>4038857120110</t>
  </si>
  <si>
    <t>4038857120219</t>
  </si>
  <si>
    <t>4038857130119</t>
  </si>
  <si>
    <t>4038857120417</t>
  </si>
  <si>
    <t>4038857116618</t>
  </si>
  <si>
    <t>4038857112016</t>
  </si>
  <si>
    <t>4038857112214</t>
  </si>
  <si>
    <t>4038857121414</t>
  </si>
  <si>
    <t>4038857401110</t>
  </si>
  <si>
    <t>4038857401103</t>
  </si>
  <si>
    <t>4038857114010</t>
  </si>
  <si>
    <t>4038857101119</t>
  </si>
  <si>
    <t>4038857101010</t>
  </si>
  <si>
    <t>4006040090946</t>
  </si>
  <si>
    <t>4006040208907</t>
  </si>
  <si>
    <t>4006040312826</t>
  </si>
  <si>
    <t>4006040312833</t>
  </si>
  <si>
    <t>4006040202325</t>
  </si>
  <si>
    <t>4006040369998</t>
  </si>
  <si>
    <t>4006040371311</t>
  </si>
  <si>
    <t>4006040202158</t>
  </si>
  <si>
    <t>4006040312857</t>
  </si>
  <si>
    <t>4006040202363</t>
  </si>
  <si>
    <t>4012824529267</t>
  </si>
  <si>
    <t>4012824405776</t>
  </si>
  <si>
    <t>4012824405684</t>
  </si>
  <si>
    <t>4012824405714</t>
  </si>
  <si>
    <t>4012824402409</t>
  </si>
  <si>
    <t>4012824400108</t>
  </si>
  <si>
    <t>4012824402423</t>
  </si>
  <si>
    <t>4012824402447</t>
  </si>
  <si>
    <t>4012824400252</t>
  </si>
  <si>
    <t>4012824402416</t>
  </si>
  <si>
    <t>4012824402430</t>
  </si>
  <si>
    <t>4012824402485</t>
  </si>
  <si>
    <t>4012824402263</t>
  </si>
  <si>
    <t>4012824401037</t>
  </si>
  <si>
    <t>4012824401860</t>
  </si>
  <si>
    <t>4012824402492</t>
  </si>
  <si>
    <t>4012824404281</t>
  </si>
  <si>
    <t>4012824402522</t>
  </si>
  <si>
    <t>4012824404403</t>
  </si>
  <si>
    <t>4012824405110</t>
  </si>
  <si>
    <t>4012824405455</t>
  </si>
  <si>
    <t>4012824402508</t>
  </si>
  <si>
    <t>4012824402546</t>
  </si>
  <si>
    <t>4012824404526</t>
  </si>
  <si>
    <t>4012824403222</t>
  </si>
  <si>
    <t>4012824400542</t>
  </si>
  <si>
    <t>4012824401389</t>
  </si>
  <si>
    <t>4012824402218</t>
  </si>
  <si>
    <t>4012824401167</t>
  </si>
  <si>
    <t>4012824402461</t>
  </si>
  <si>
    <t>4012824402478</t>
  </si>
  <si>
    <t>4012824403796</t>
  </si>
  <si>
    <t>4012824402515</t>
  </si>
  <si>
    <t>4012824401587</t>
  </si>
  <si>
    <t>4012824404366</t>
  </si>
  <si>
    <t>4012824404212</t>
  </si>
  <si>
    <t>4012824405479</t>
  </si>
  <si>
    <t>4012824401631</t>
  </si>
  <si>
    <t>4012824402539</t>
  </si>
  <si>
    <t>4012824401112</t>
  </si>
  <si>
    <t>4012824401914</t>
  </si>
  <si>
    <t>4012824401969</t>
  </si>
  <si>
    <t>4012824402003</t>
  </si>
  <si>
    <t>4012824403277</t>
  </si>
  <si>
    <t>4012824400658</t>
  </si>
  <si>
    <t>4012824402454</t>
  </si>
  <si>
    <t>4012824404168</t>
  </si>
  <si>
    <t>4012824400757</t>
  </si>
  <si>
    <t>5906874131121</t>
  </si>
  <si>
    <t>8594052881608</t>
  </si>
  <si>
    <t>8594052881844</t>
  </si>
  <si>
    <t>4006040092957</t>
  </si>
  <si>
    <t>4006040092919</t>
  </si>
  <si>
    <t>8031086010500</t>
  </si>
  <si>
    <t>8594052883206</t>
  </si>
  <si>
    <t>8031086011019</t>
  </si>
  <si>
    <t>8594052883183</t>
  </si>
  <si>
    <t>8031086010517</t>
  </si>
  <si>
    <t>8031086094722</t>
  </si>
  <si>
    <t>8594052882568</t>
  </si>
  <si>
    <t>8031086011026</t>
  </si>
  <si>
    <t>3700110005397</t>
  </si>
  <si>
    <t>3700110005380</t>
  </si>
  <si>
    <t>3700110001764</t>
  </si>
  <si>
    <t>3700112016513</t>
  </si>
  <si>
    <t>3700110049711</t>
  </si>
  <si>
    <t>3700110050502</t>
  </si>
  <si>
    <t>3700110049704</t>
  </si>
  <si>
    <t>3700110049698</t>
  </si>
  <si>
    <t>3700110049681</t>
  </si>
  <si>
    <t>3700110049674</t>
  </si>
  <si>
    <t xml:space="preserve">3700112016414   </t>
  </si>
  <si>
    <t>3700110045768</t>
  </si>
  <si>
    <t>3700112011051</t>
  </si>
  <si>
    <t>3700110052070</t>
  </si>
  <si>
    <t>3700110016034</t>
  </si>
  <si>
    <t xml:space="preserve">3700112016629   </t>
  </si>
  <si>
    <t>3700110052100</t>
  </si>
  <si>
    <t xml:space="preserve">3700110052117 </t>
  </si>
  <si>
    <t>3700110016874</t>
  </si>
  <si>
    <t>3700110048493</t>
  </si>
  <si>
    <t>3700110005373</t>
  </si>
  <si>
    <t>4044889001037</t>
  </si>
  <si>
    <t>4044889001068</t>
  </si>
  <si>
    <t>4044889001006</t>
  </si>
  <si>
    <t>4044889000382</t>
  </si>
  <si>
    <t>4044889001501</t>
  </si>
  <si>
    <t>4044889001013</t>
  </si>
  <si>
    <t>4044889002171</t>
  </si>
  <si>
    <t>4044889001044</t>
  </si>
  <si>
    <t>4044889001051</t>
  </si>
  <si>
    <t>4044889001075</t>
  </si>
  <si>
    <t>4044889003215</t>
  </si>
  <si>
    <t>4044889001082</t>
  </si>
  <si>
    <t>4044889001129</t>
  </si>
  <si>
    <t>4044889000627</t>
  </si>
  <si>
    <t>4044889002119</t>
  </si>
  <si>
    <t>4044889000054</t>
  </si>
  <si>
    <t>4044889000498</t>
  </si>
  <si>
    <t>4044889002249</t>
  </si>
  <si>
    <t>4044889002713</t>
  </si>
  <si>
    <t>4044889002560</t>
  </si>
  <si>
    <t>4044889003253</t>
  </si>
  <si>
    <t>4044889002904</t>
  </si>
  <si>
    <t>4044889004106</t>
  </si>
  <si>
    <t>4044889004113</t>
  </si>
  <si>
    <t>4044889003222</t>
  </si>
  <si>
    <t>4044889004335</t>
  </si>
  <si>
    <t>4044889004342</t>
  </si>
  <si>
    <t>4044889000078</t>
  </si>
  <si>
    <t>4044889003208</t>
  </si>
  <si>
    <t>4044889003192</t>
  </si>
  <si>
    <t>4044889002515</t>
  </si>
  <si>
    <t>4044889004502</t>
  </si>
  <si>
    <t>4044889002553</t>
  </si>
  <si>
    <t>4044889002522</t>
  </si>
  <si>
    <t>4044889002546</t>
  </si>
  <si>
    <t>4044889004496</t>
  </si>
  <si>
    <t>4044889004120</t>
  </si>
  <si>
    <t>4044889004632</t>
  </si>
  <si>
    <t>4044889004595</t>
  </si>
  <si>
    <t>4044889004625</t>
  </si>
  <si>
    <t>4044889004571</t>
  </si>
  <si>
    <t>4044889004601</t>
  </si>
  <si>
    <t>4044889004649</t>
  </si>
  <si>
    <t>4044889012262</t>
  </si>
  <si>
    <t>4044889002225</t>
  </si>
  <si>
    <t>4044889002232</t>
  </si>
  <si>
    <t>4044889002218</t>
  </si>
  <si>
    <t>3477730001206</t>
  </si>
  <si>
    <t>3477730001251</t>
  </si>
  <si>
    <t>3477730001305</t>
  </si>
  <si>
    <t>3477730001701</t>
  </si>
  <si>
    <t>3477730007079</t>
  </si>
  <si>
    <t>3477730001404</t>
  </si>
  <si>
    <t>3477730001732</t>
  </si>
  <si>
    <t>3477730001503</t>
  </si>
  <si>
    <t>3477730001602</t>
  </si>
  <si>
    <t>3477730001213</t>
  </si>
  <si>
    <t>3477730001725</t>
  </si>
  <si>
    <t>3477730002500</t>
  </si>
  <si>
    <t>8411066002846</t>
  </si>
  <si>
    <t>8411066003140</t>
  </si>
  <si>
    <t>8411066003096</t>
  </si>
  <si>
    <t>8411066002877</t>
  </si>
  <si>
    <t>8411066003102</t>
  </si>
  <si>
    <t>8411066003119</t>
  </si>
  <si>
    <t>8411066003188</t>
  </si>
  <si>
    <t>8411066003010</t>
  </si>
  <si>
    <t>8411066002884</t>
  </si>
  <si>
    <t>8411066003911</t>
  </si>
  <si>
    <t>8411066003027</t>
  </si>
  <si>
    <t>8411066002891</t>
  </si>
  <si>
    <t>8411066002938</t>
  </si>
  <si>
    <t>8411066002310</t>
  </si>
  <si>
    <t>8411066002518</t>
  </si>
  <si>
    <t>8411066002532</t>
  </si>
  <si>
    <t>8411066002242</t>
  </si>
  <si>
    <t>4006040605379</t>
  </si>
  <si>
    <t>6009679891760</t>
  </si>
  <si>
    <t>6009679891074</t>
  </si>
  <si>
    <t>4006040605331</t>
  </si>
  <si>
    <t>8437001679348</t>
  </si>
  <si>
    <t>8437001679171</t>
  </si>
  <si>
    <t>4024967228204</t>
  </si>
  <si>
    <t>3760206311030</t>
  </si>
  <si>
    <t>4006040605393</t>
  </si>
  <si>
    <t>8437001679072</t>
  </si>
  <si>
    <t>3760206310620</t>
  </si>
  <si>
    <t>4024967228402</t>
  </si>
  <si>
    <t>8022138013099</t>
  </si>
  <si>
    <t>4024967228853</t>
  </si>
  <si>
    <t xml:space="preserve">4024967011622   </t>
  </si>
  <si>
    <t>4024967011608</t>
  </si>
  <si>
    <t xml:space="preserve">4024967011646 </t>
  </si>
  <si>
    <t>8594196080059</t>
  </si>
  <si>
    <t>4012852001650</t>
  </si>
  <si>
    <t>4012852001681</t>
  </si>
  <si>
    <t>4012852001629</t>
  </si>
  <si>
    <t>4012852001766</t>
  </si>
  <si>
    <t>90207044</t>
  </si>
  <si>
    <t>90207020</t>
  </si>
  <si>
    <t>90207327</t>
  </si>
  <si>
    <t>90207037</t>
  </si>
  <si>
    <t>90207389</t>
  </si>
  <si>
    <t>Vánoční pivo Bock SCHREMSER 500 ml</t>
  </si>
  <si>
    <t>SEZÓNNÍ POLOŽKA</t>
  </si>
  <si>
    <t>4006040644101</t>
  </si>
  <si>
    <t>4006040646716</t>
  </si>
  <si>
    <t>4006040054337</t>
  </si>
  <si>
    <t>4006040054429</t>
  </si>
  <si>
    <t>4006040329138</t>
  </si>
  <si>
    <t>4006040209904</t>
  </si>
  <si>
    <t>4006040068594</t>
  </si>
  <si>
    <t>4006040413509</t>
  </si>
  <si>
    <t>4006040196006</t>
  </si>
  <si>
    <t>4006040510239</t>
  </si>
  <si>
    <t>4006040314820</t>
  </si>
  <si>
    <t>4006040189008</t>
  </si>
  <si>
    <t>4006040294108</t>
  </si>
  <si>
    <t>4006040396017</t>
  </si>
  <si>
    <t>4006040201601</t>
  </si>
  <si>
    <t>4006040431626</t>
  </si>
  <si>
    <t>4006040125693</t>
  </si>
  <si>
    <t>4006040165668</t>
  </si>
  <si>
    <t>4006040131304</t>
  </si>
  <si>
    <t>4006040412892</t>
  </si>
  <si>
    <t>4006040320517</t>
  </si>
  <si>
    <t>4006040488897</t>
  </si>
  <si>
    <t>4006040218388</t>
  </si>
  <si>
    <t>4006040422013</t>
  </si>
  <si>
    <t>4006040013440</t>
  </si>
  <si>
    <t>4006040013464</t>
  </si>
  <si>
    <t>4006040195245</t>
  </si>
  <si>
    <t>4006040027287</t>
  </si>
  <si>
    <t>4006040217411</t>
  </si>
  <si>
    <t>4006040013402</t>
  </si>
  <si>
    <t>4006040294009</t>
  </si>
  <si>
    <t>4006040104308</t>
  </si>
  <si>
    <t>4006040535515</t>
  </si>
  <si>
    <t>4006040197959</t>
  </si>
  <si>
    <t>4006040320715</t>
  </si>
  <si>
    <t>4006040320319</t>
  </si>
  <si>
    <t>4006040013624</t>
  </si>
  <si>
    <t>4006040202844</t>
  </si>
  <si>
    <t>8594052880229</t>
  </si>
  <si>
    <t>8594052880311</t>
  </si>
  <si>
    <t>8594052882339</t>
  </si>
  <si>
    <t>8594052884005</t>
  </si>
  <si>
    <t>8594052883473</t>
  </si>
  <si>
    <t>8594052883831</t>
  </si>
  <si>
    <t>8594052880212</t>
  </si>
  <si>
    <t>4006040305231</t>
  </si>
  <si>
    <t>4006040081128</t>
  </si>
  <si>
    <t>4006040305217</t>
  </si>
  <si>
    <t>4006040000112</t>
  </si>
  <si>
    <t>4006040004998</t>
  </si>
  <si>
    <t>4006040424802</t>
  </si>
  <si>
    <t>4006040004110</t>
  </si>
  <si>
    <t>4006040004011</t>
  </si>
  <si>
    <t>4006040004134</t>
  </si>
  <si>
    <t>4006040300601</t>
  </si>
  <si>
    <t>4006040001515</t>
  </si>
  <si>
    <t>4006040001737</t>
  </si>
  <si>
    <t>4006040002017</t>
  </si>
  <si>
    <t>4006040005216</t>
  </si>
  <si>
    <t>4006040003014</t>
  </si>
  <si>
    <t>4006040003908</t>
  </si>
  <si>
    <t>4006040003410</t>
  </si>
  <si>
    <t>4006040293279</t>
  </si>
  <si>
    <t>4006040003922</t>
  </si>
  <si>
    <t>4006040016533</t>
  </si>
  <si>
    <t>4006040007043</t>
  </si>
  <si>
    <t>4006040013341</t>
  </si>
  <si>
    <t>4006040003984</t>
  </si>
  <si>
    <t>4006040003069</t>
  </si>
  <si>
    <t>4006040002482</t>
  </si>
  <si>
    <t>4006040000389</t>
  </si>
  <si>
    <t>4006040003885</t>
  </si>
  <si>
    <t>4006040003946</t>
  </si>
  <si>
    <t>4006040164517</t>
  </si>
  <si>
    <t>4006040076896</t>
  </si>
  <si>
    <t>4006040013266</t>
  </si>
  <si>
    <t>4006040321392</t>
  </si>
  <si>
    <t>8594052880472</t>
  </si>
  <si>
    <t>8594052882384</t>
  </si>
  <si>
    <t>8594052883596</t>
  </si>
  <si>
    <t>8424691621016</t>
  </si>
  <si>
    <t>8594052882391</t>
  </si>
  <si>
    <t>8594052883336</t>
  </si>
  <si>
    <t>8594052880847</t>
  </si>
  <si>
    <t>8594052883619</t>
  </si>
  <si>
    <t>8594052880113</t>
  </si>
  <si>
    <t>8594052883251</t>
  </si>
  <si>
    <t>8594052883626</t>
  </si>
  <si>
    <t>8594052883633</t>
  </si>
  <si>
    <t>8594052883657</t>
  </si>
  <si>
    <t>8594052880106</t>
  </si>
  <si>
    <t>8594052883268</t>
  </si>
  <si>
    <t>8594052880144</t>
  </si>
  <si>
    <t>8594052883640</t>
  </si>
  <si>
    <t>8594052884173</t>
  </si>
  <si>
    <t>8594052884180</t>
  </si>
  <si>
    <t>8594052884197</t>
  </si>
  <si>
    <t>8594052880243</t>
  </si>
  <si>
    <t>8594052883305</t>
  </si>
  <si>
    <t>8594052881448</t>
  </si>
  <si>
    <t>8594052883145</t>
  </si>
  <si>
    <t>4006040216902</t>
  </si>
  <si>
    <t>4006040538196</t>
  </si>
  <si>
    <t>4006040070993</t>
  </si>
  <si>
    <t>8594052880120</t>
  </si>
  <si>
    <t>8594052881325</t>
  </si>
  <si>
    <t>8594052883169</t>
  </si>
  <si>
    <t>8594052880526</t>
  </si>
  <si>
    <t>8594052880588</t>
  </si>
  <si>
    <t>8594052880595</t>
  </si>
  <si>
    <t>8594052883244</t>
  </si>
  <si>
    <t>8594052880564</t>
  </si>
  <si>
    <t>8594052881332</t>
  </si>
  <si>
    <t>8594052882124</t>
  </si>
  <si>
    <t>8594052881998</t>
  </si>
  <si>
    <t>8594052880298</t>
  </si>
  <si>
    <t>4006040883074</t>
  </si>
  <si>
    <t>8594052881707</t>
  </si>
  <si>
    <t>8594052883176</t>
  </si>
  <si>
    <t>8594052881301</t>
  </si>
  <si>
    <t>4006040307679</t>
  </si>
  <si>
    <t>4006040307723</t>
  </si>
  <si>
    <t>8594052881622</t>
  </si>
  <si>
    <t>8594052881257</t>
  </si>
  <si>
    <t>8594052881240</t>
  </si>
  <si>
    <t>8594052883299</t>
  </si>
  <si>
    <t>8594052881738</t>
  </si>
  <si>
    <t>8594052881165</t>
  </si>
  <si>
    <t>8594052883282</t>
  </si>
  <si>
    <t>8594052882377</t>
  </si>
  <si>
    <t>8594052883480</t>
  </si>
  <si>
    <t>8594052881363</t>
  </si>
  <si>
    <t>8594052883312</t>
  </si>
  <si>
    <t>8594052881370</t>
  </si>
  <si>
    <t>4003740033228</t>
  </si>
  <si>
    <t>4003740032719</t>
  </si>
  <si>
    <t>4003740032528</t>
  </si>
  <si>
    <t>4003740032788</t>
  </si>
  <si>
    <t>8594052882827</t>
  </si>
  <si>
    <t>8594052880137</t>
  </si>
  <si>
    <t>8594052881349</t>
  </si>
  <si>
    <t>8594052881400</t>
  </si>
  <si>
    <t>8594052882087</t>
  </si>
  <si>
    <t>8594052883329</t>
  </si>
  <si>
    <t>8594052881271</t>
  </si>
  <si>
    <t>8594052882179</t>
  </si>
  <si>
    <t>8594052881264</t>
  </si>
  <si>
    <t>8594052881226</t>
  </si>
  <si>
    <t>8594052882933</t>
  </si>
  <si>
    <t>4006040265832</t>
  </si>
  <si>
    <t>4006040349365</t>
  </si>
  <si>
    <t>8594052883091</t>
  </si>
  <si>
    <t>8594052883114</t>
  </si>
  <si>
    <t>8594052883510</t>
  </si>
  <si>
    <t>8594052882223</t>
  </si>
  <si>
    <t>8594052881288</t>
  </si>
  <si>
    <t>8594052883152</t>
  </si>
  <si>
    <t>8594052880939</t>
  </si>
  <si>
    <t>8594052881813</t>
  </si>
  <si>
    <t>8594052883022</t>
  </si>
  <si>
    <t>8594052881721</t>
  </si>
  <si>
    <t>8594052880809</t>
  </si>
  <si>
    <t>8594052882896</t>
  </si>
  <si>
    <t>8594052882902</t>
  </si>
  <si>
    <t>4006040552499</t>
  </si>
  <si>
    <t>4006040012047</t>
  </si>
  <si>
    <t>4006040401773</t>
  </si>
  <si>
    <t>4006040552390</t>
  </si>
  <si>
    <t>4006040404347</t>
  </si>
  <si>
    <t>4006040404330</t>
  </si>
  <si>
    <t>4006040063339</t>
  </si>
  <si>
    <t>4006040411611</t>
  </si>
  <si>
    <t>4006040552314</t>
  </si>
  <si>
    <t>4006040045236</t>
  </si>
  <si>
    <t>4006040042594</t>
  </si>
  <si>
    <t>8594052881417</t>
  </si>
  <si>
    <t>8594052882148</t>
  </si>
  <si>
    <t>8594052882131</t>
  </si>
  <si>
    <t>8594052880540</t>
  </si>
  <si>
    <t>8594052880717</t>
  </si>
  <si>
    <t>8594052881752</t>
  </si>
  <si>
    <t>8594052883138</t>
  </si>
  <si>
    <t>8594052883954</t>
  </si>
  <si>
    <t>8594052882155</t>
  </si>
  <si>
    <t>8594052881424</t>
  </si>
  <si>
    <t>8594052881639</t>
  </si>
  <si>
    <t>8594052881073</t>
  </si>
  <si>
    <t>8594052881660</t>
  </si>
  <si>
    <t>8594052880816</t>
  </si>
  <si>
    <t>8594052882186</t>
  </si>
  <si>
    <t>8594052881196</t>
  </si>
  <si>
    <t>8594052881394</t>
  </si>
  <si>
    <t>8594052882025</t>
  </si>
  <si>
    <t>8594052882094</t>
  </si>
  <si>
    <t>8594052882100</t>
  </si>
  <si>
    <t>8594052882063</t>
  </si>
  <si>
    <t>8594052882209</t>
  </si>
  <si>
    <t>8594052882049</t>
  </si>
  <si>
    <t>8594052882803</t>
  </si>
  <si>
    <t>8594052883213</t>
  </si>
  <si>
    <t>8594052883220</t>
  </si>
  <si>
    <t>8594052881868</t>
  </si>
  <si>
    <t>8594052880793</t>
  </si>
  <si>
    <t>8594052880397</t>
  </si>
  <si>
    <t>8594052881677</t>
  </si>
  <si>
    <t>8594052880182</t>
  </si>
  <si>
    <t>8594052881646</t>
  </si>
  <si>
    <t>8594052883923</t>
  </si>
  <si>
    <t>8594052883930</t>
  </si>
  <si>
    <t>4006040150015</t>
  </si>
  <si>
    <t>4006040229391</t>
  </si>
  <si>
    <t>4006040150510</t>
  </si>
  <si>
    <t>4006040070504</t>
  </si>
  <si>
    <t>4006040155010</t>
  </si>
  <si>
    <t>4006040155041</t>
  </si>
  <si>
    <t>4006040167839</t>
  </si>
  <si>
    <t>4006040155089</t>
  </si>
  <si>
    <t>4006040635024</t>
  </si>
  <si>
    <t>4006040510116</t>
  </si>
  <si>
    <t>4006040002062</t>
  </si>
  <si>
    <t>8424691301024</t>
  </si>
  <si>
    <t>8594052883121</t>
  </si>
  <si>
    <t>8594052880922</t>
  </si>
  <si>
    <t>4006040307549</t>
  </si>
  <si>
    <t>4006040215585</t>
  </si>
  <si>
    <t>9003391001077</t>
  </si>
  <si>
    <t>8594052880908</t>
  </si>
  <si>
    <t>8594052880915</t>
  </si>
  <si>
    <t>4006040216254</t>
  </si>
  <si>
    <t>4006040216278</t>
  </si>
  <si>
    <t>8718819120384</t>
  </si>
  <si>
    <t>8719325783056</t>
  </si>
  <si>
    <t>4006040249719</t>
  </si>
  <si>
    <t>4006040249610</t>
  </si>
  <si>
    <t>4106060049327</t>
  </si>
  <si>
    <t>4106060046814</t>
  </si>
  <si>
    <t>4106060038437</t>
  </si>
  <si>
    <t>4006040293033</t>
  </si>
  <si>
    <t>4006040263609</t>
  </si>
  <si>
    <t>4006040293064</t>
  </si>
  <si>
    <t>3760294960080</t>
  </si>
  <si>
    <t>4006040292081</t>
  </si>
  <si>
    <t>4006040013761</t>
  </si>
  <si>
    <t>4006040003489</t>
  </si>
  <si>
    <t>4006040003441</t>
  </si>
  <si>
    <t>4006040181156</t>
  </si>
  <si>
    <t>4006040030409</t>
  </si>
  <si>
    <t>4006040202585</t>
  </si>
  <si>
    <t>4006040202776</t>
  </si>
  <si>
    <t>4006040428053</t>
  </si>
  <si>
    <t>4006040290391</t>
  </si>
  <si>
    <t>4006040405900</t>
  </si>
  <si>
    <t>8594201120053</t>
  </si>
  <si>
    <t>8594189340023</t>
  </si>
  <si>
    <t>8594189340085</t>
  </si>
  <si>
    <t>8594189340108</t>
  </si>
  <si>
    <t>8594189340092</t>
  </si>
  <si>
    <t>8594201120343</t>
  </si>
  <si>
    <t>4006040167891</t>
  </si>
  <si>
    <t>4006040076285</t>
  </si>
  <si>
    <t>8594052884029</t>
  </si>
  <si>
    <t>8594052880823</t>
  </si>
  <si>
    <t>8594052884012</t>
  </si>
  <si>
    <t>8594052880830</t>
  </si>
  <si>
    <t>8594052884036</t>
  </si>
  <si>
    <t>8594052884043</t>
  </si>
  <si>
    <t>8594052884050</t>
  </si>
  <si>
    <t>4006040276418</t>
  </si>
  <si>
    <t>4006040755791</t>
  </si>
  <si>
    <t>4006040154105</t>
  </si>
  <si>
    <t>4006040276357</t>
  </si>
  <si>
    <t>8594052881455</t>
  </si>
  <si>
    <t>8594052881714</t>
  </si>
  <si>
    <t>8594052883015</t>
  </si>
  <si>
    <t>8594052881769</t>
  </si>
  <si>
    <t>8594052881578</t>
  </si>
  <si>
    <t>4006040271017</t>
  </si>
  <si>
    <t>4006040271505</t>
  </si>
  <si>
    <t>4006040271611</t>
  </si>
  <si>
    <t>4006040004585</t>
  </si>
  <si>
    <t>8594052881615</t>
  </si>
  <si>
    <t>4019736008750</t>
  </si>
  <si>
    <t>8595222202032</t>
  </si>
  <si>
    <t>8595222202094</t>
  </si>
  <si>
    <t>8595222200021</t>
  </si>
  <si>
    <t>8595222202063</t>
  </si>
  <si>
    <t>4019736007005</t>
  </si>
  <si>
    <t>8594052882773</t>
  </si>
  <si>
    <t>8594052882681</t>
  </si>
  <si>
    <t>8594052881110</t>
  </si>
  <si>
    <t>8594052882490</t>
  </si>
  <si>
    <t>8594052882810</t>
  </si>
  <si>
    <t>8594052882797</t>
  </si>
  <si>
    <t>8594052882834</t>
  </si>
  <si>
    <t>8594052883466</t>
  </si>
  <si>
    <t>8594052882940</t>
  </si>
  <si>
    <t>4006040132790</t>
  </si>
  <si>
    <t>8594052882407</t>
  </si>
  <si>
    <t>8594052882841</t>
  </si>
  <si>
    <t>8594052882858</t>
  </si>
  <si>
    <t>8594052882674</t>
  </si>
  <si>
    <t>8594052882698</t>
  </si>
  <si>
    <t>8594052882704</t>
  </si>
  <si>
    <t>8594052882728</t>
  </si>
  <si>
    <t>8594052882735</t>
  </si>
  <si>
    <t>8594052882971</t>
  </si>
  <si>
    <t>8594052882988</t>
  </si>
  <si>
    <t>8594052884159</t>
  </si>
  <si>
    <t>8594052884166</t>
  </si>
  <si>
    <t>8594052883589</t>
  </si>
  <si>
    <t>4004790110303</t>
  </si>
  <si>
    <t>4004790110501</t>
  </si>
  <si>
    <t>4004790026949</t>
  </si>
  <si>
    <t>4004790017565</t>
  </si>
  <si>
    <t>4004790023795</t>
  </si>
  <si>
    <t>4004790023764</t>
  </si>
  <si>
    <t>9010179000139</t>
  </si>
  <si>
    <t>9010179000054</t>
  </si>
  <si>
    <t>9010179000061</t>
  </si>
  <si>
    <t>9010179000085</t>
  </si>
  <si>
    <t>9010179000245</t>
  </si>
  <si>
    <t>9010179000153</t>
  </si>
  <si>
    <t>9010179000092</t>
  </si>
  <si>
    <t>9010179000115</t>
  </si>
  <si>
    <t>9010179000108</t>
  </si>
  <si>
    <t>9010179000122</t>
  </si>
  <si>
    <t>9007833009034</t>
  </si>
  <si>
    <t>9007833008303</t>
  </si>
  <si>
    <t>9007833008358</t>
  </si>
  <si>
    <t>9007833008341</t>
  </si>
  <si>
    <t>9007833008440</t>
  </si>
  <si>
    <t>9007833008204</t>
  </si>
  <si>
    <t>9007833008327</t>
  </si>
  <si>
    <t>9007833008525</t>
  </si>
  <si>
    <t>9007833008280</t>
  </si>
  <si>
    <t>9007833008259</t>
  </si>
  <si>
    <t>9007833008242</t>
  </si>
  <si>
    <t>4101530008804</t>
  </si>
  <si>
    <t>4101530008811</t>
  </si>
  <si>
    <t>4101530003212</t>
  </si>
  <si>
    <t>4101530003274</t>
  </si>
  <si>
    <t>4101530001157</t>
  </si>
  <si>
    <t>4101530002505</t>
  </si>
  <si>
    <t>4101530002567</t>
  </si>
  <si>
    <t>4101530010234</t>
  </si>
  <si>
    <t>4101530002840</t>
  </si>
  <si>
    <t>4101530002529</t>
  </si>
  <si>
    <t>4101530008101</t>
  </si>
  <si>
    <t>4101530001492</t>
  </si>
  <si>
    <t>4101530010203</t>
  </si>
  <si>
    <t>4101530009597</t>
  </si>
  <si>
    <t>4101530008132</t>
  </si>
  <si>
    <t>4101530008835</t>
  </si>
  <si>
    <t>4101530008866</t>
  </si>
  <si>
    <t>4101530008880</t>
  </si>
  <si>
    <t>4101530009504</t>
  </si>
  <si>
    <t>4101530002109</t>
  </si>
  <si>
    <t>4101530001485</t>
  </si>
  <si>
    <t>4101530007456</t>
  </si>
  <si>
    <t>4101530002826</t>
  </si>
  <si>
    <t>4101530007494</t>
  </si>
  <si>
    <t>4101530002116</t>
  </si>
  <si>
    <t>4101530008170</t>
  </si>
  <si>
    <t>4101530008149</t>
  </si>
  <si>
    <t>4101530000518</t>
  </si>
  <si>
    <t>4101530000464</t>
  </si>
  <si>
    <t>4101530002833</t>
  </si>
  <si>
    <t>4101530003205</t>
  </si>
  <si>
    <t>4101530002598</t>
  </si>
  <si>
    <t>4101530009566</t>
  </si>
  <si>
    <t>4101530001843</t>
  </si>
  <si>
    <t>8594052880403</t>
  </si>
  <si>
    <t>8594052880410</t>
  </si>
  <si>
    <t>8594052880427</t>
  </si>
  <si>
    <t>8594178590620</t>
  </si>
  <si>
    <t>4101530001812</t>
  </si>
  <si>
    <t>4101530002123</t>
  </si>
  <si>
    <t>8594052884227</t>
  </si>
  <si>
    <t>4000358051514</t>
  </si>
  <si>
    <t>4000358051637</t>
  </si>
  <si>
    <t>4000358051668</t>
  </si>
  <si>
    <t>4000358057059</t>
  </si>
  <si>
    <t>4000358015073</t>
  </si>
  <si>
    <t>8594052880854</t>
  </si>
  <si>
    <t>8594052880861</t>
  </si>
  <si>
    <t>8594052881042</t>
  </si>
  <si>
    <t>8594052881059</t>
  </si>
  <si>
    <t>8594052883060</t>
  </si>
  <si>
    <t>8594052881776</t>
  </si>
  <si>
    <t>8594052881936</t>
  </si>
  <si>
    <t>8594052881981</t>
  </si>
  <si>
    <t>8594052883503</t>
  </si>
  <si>
    <t>5412514333393</t>
  </si>
  <si>
    <t>5412514933050</t>
  </si>
  <si>
    <t>5998858706579</t>
  </si>
  <si>
    <t>5998858702496</t>
  </si>
  <si>
    <t>8594155024872</t>
  </si>
  <si>
    <t>8594155030286</t>
  </si>
  <si>
    <t>8594155024858</t>
  </si>
  <si>
    <t>4006040287605</t>
  </si>
  <si>
    <t>8594052880076</t>
  </si>
  <si>
    <t>8594052882926</t>
  </si>
  <si>
    <t>8594052882919</t>
  </si>
  <si>
    <t>4106060010570</t>
  </si>
  <si>
    <t>4106060046029</t>
  </si>
  <si>
    <t>4106060010679</t>
  </si>
  <si>
    <t>4106060073759</t>
  </si>
  <si>
    <t>4106060074718</t>
  </si>
  <si>
    <t>4106060049976</t>
  </si>
  <si>
    <t>4106060072868</t>
  </si>
  <si>
    <t>4106060011676</t>
  </si>
  <si>
    <t>4106060073766</t>
  </si>
  <si>
    <t>4106060032077</t>
  </si>
  <si>
    <t>4106060033531</t>
  </si>
  <si>
    <t>4106060010327</t>
  </si>
  <si>
    <t>4106060071588</t>
  </si>
  <si>
    <t>4106060049402</t>
  </si>
  <si>
    <t>4106060053874</t>
  </si>
  <si>
    <t>4106060074602</t>
  </si>
  <si>
    <t>4106060012871</t>
  </si>
  <si>
    <t>4106060012222</t>
  </si>
  <si>
    <t>4106060012529</t>
  </si>
  <si>
    <t>4106060071786</t>
  </si>
  <si>
    <t>4106060044537</t>
  </si>
  <si>
    <t>4106060074923</t>
  </si>
  <si>
    <t>4106060074930</t>
  </si>
  <si>
    <t>4106060074916</t>
  </si>
  <si>
    <t>4106060072929</t>
  </si>
  <si>
    <t>4106060074466</t>
  </si>
  <si>
    <t>4106060074473</t>
  </si>
  <si>
    <t>4106060074442</t>
  </si>
  <si>
    <t>4106060074435</t>
  </si>
  <si>
    <t>4106060070178</t>
  </si>
  <si>
    <t>4106060074411</t>
  </si>
  <si>
    <t>4106060074480</t>
  </si>
  <si>
    <t>4106060074459</t>
  </si>
  <si>
    <t>4106060074428</t>
  </si>
  <si>
    <t>4106060046883</t>
  </si>
  <si>
    <t>4106060046968</t>
  </si>
  <si>
    <t>4106060040096</t>
  </si>
  <si>
    <t>4106060016879</t>
  </si>
  <si>
    <t>4106060046807</t>
  </si>
  <si>
    <t>4106060074497</t>
  </si>
  <si>
    <t>4106060049396</t>
  </si>
  <si>
    <t>4106060017074</t>
  </si>
  <si>
    <t>4106060070376</t>
  </si>
  <si>
    <t>8594189340122</t>
  </si>
  <si>
    <t>8594189340115</t>
  </si>
  <si>
    <t>8586015172724</t>
  </si>
  <si>
    <t>8586015172748</t>
  </si>
  <si>
    <t>8586015178894</t>
  </si>
  <si>
    <t>8586015178887</t>
  </si>
  <si>
    <t>8586015178870</t>
  </si>
  <si>
    <t>8586015178849</t>
  </si>
  <si>
    <t>8586015178900</t>
  </si>
  <si>
    <t>8586015172670</t>
  </si>
  <si>
    <t>8586015172694</t>
  </si>
  <si>
    <t>8586015172700</t>
  </si>
  <si>
    <t>8586019160291</t>
  </si>
  <si>
    <t>8586019160284</t>
  </si>
  <si>
    <t>8586019160277</t>
  </si>
  <si>
    <t>8592809000050</t>
  </si>
  <si>
    <t>8592809000401</t>
  </si>
  <si>
    <t>8592809002092</t>
  </si>
  <si>
    <t>8592809002108</t>
  </si>
  <si>
    <t>8592809002214</t>
  </si>
  <si>
    <t>8592809001668</t>
  </si>
  <si>
    <t>8592809001651</t>
  </si>
  <si>
    <t>8592809001644</t>
  </si>
  <si>
    <t>8592809001729</t>
  </si>
  <si>
    <t>8592809002368</t>
  </si>
  <si>
    <t>8592809002467</t>
  </si>
  <si>
    <t>8594188250545</t>
  </si>
  <si>
    <t>8594188250637</t>
  </si>
  <si>
    <t>8594188250712</t>
  </si>
  <si>
    <t>8594188250606</t>
  </si>
  <si>
    <t>8594188250927</t>
  </si>
  <si>
    <t>8594188250187</t>
  </si>
  <si>
    <t>8594188250262</t>
  </si>
  <si>
    <t>4023103073463</t>
  </si>
  <si>
    <t>4023103073418</t>
  </si>
  <si>
    <t>4023103073401</t>
  </si>
  <si>
    <t>8594052889703</t>
  </si>
  <si>
    <t>4006040410515</t>
  </si>
  <si>
    <t>8594052889475</t>
  </si>
  <si>
    <t>4019114081078</t>
  </si>
  <si>
    <t>4019114081061</t>
  </si>
  <si>
    <t>8594052889635</t>
  </si>
  <si>
    <t>9788023875041</t>
  </si>
  <si>
    <t>8592360079861</t>
  </si>
  <si>
    <t>8592360079854</t>
  </si>
  <si>
    <t>8592360079885</t>
  </si>
  <si>
    <t>dlouhodobě nedostupný, sezónní položka</t>
  </si>
  <si>
    <t>Celkem</t>
  </si>
  <si>
    <t>Celkem s DPH:</t>
  </si>
  <si>
    <t xml:space="preserve">Cena/kg bez DPH </t>
  </si>
  <si>
    <t>V EUR bez DPH</t>
  </si>
  <si>
    <t>Objednávka v Kč</t>
  </si>
  <si>
    <t>Změna ceny</t>
  </si>
  <si>
    <t>Poznámka</t>
  </si>
  <si>
    <t>Výrobce/dodavatel</t>
  </si>
  <si>
    <t>Při větším odběru možná sleva</t>
  </si>
  <si>
    <t>Mauritius Sugar Syndicate, Plantation House, MU</t>
  </si>
  <si>
    <t>Přírodní třtinový cukr SUROVÝ bio*nebio 4 kg</t>
  </si>
  <si>
    <t>Cena za celé balení</t>
  </si>
  <si>
    <t>Přírodní třtinový cukr DEMERARA MU 50 kg</t>
  </si>
  <si>
    <t>Přírodní třtinový cukr MUSCOVADO MU 50 kg</t>
  </si>
  <si>
    <t>Přírodní třtinový cukr MELASOVÝ MU 50 kg</t>
  </si>
  <si>
    <t xml:space="preserve">Bio přírodní třtinový cukr NATURALA BR 25 kg                </t>
  </si>
  <si>
    <t>Native Green Cane Project, Av. Paulista, 2006 Säo Paulo-SP, BR</t>
  </si>
  <si>
    <t xml:space="preserve">Bio kokosový cukr ID 20 kg   </t>
  </si>
  <si>
    <t>bio nebio s.r.o., Průmyslová zóna 103, 267 51 Bavoryně, CZ</t>
  </si>
  <si>
    <t>Bio med květový CZ 10 kg</t>
  </si>
  <si>
    <t>Bio med květový EU 5 kg</t>
  </si>
  <si>
    <t>Famille Michaud, Domaine Saint Georges - 9, 642 90 GAN, FR</t>
  </si>
  <si>
    <t>Bio třtinová melasa nesířená PY 10 kg</t>
  </si>
  <si>
    <t>RAPUNZEL NATURKOST GmbH, Rapunzelstrasse 1, 877 64 Legau, DE</t>
  </si>
  <si>
    <t>Bio javorový sirup Grade A DARK 18,9 l (25 kg)</t>
  </si>
  <si>
    <t>MJ, 1200, 9 rue Sud, Thetford Mines, CA</t>
  </si>
  <si>
    <t>Bio sirup z agáve světlý MX 25,5 kg</t>
  </si>
  <si>
    <t>Naturel West, Periférico Sur 7750, C.P.45601, MX</t>
  </si>
  <si>
    <t>Bio sirup z agáve světlý 5 l (=7 kg)</t>
  </si>
  <si>
    <t>Bio sirup z agáve tmavý 5 l (=7 kg)</t>
  </si>
  <si>
    <t>Bio březové sladidlo xylitol CN 25 kg</t>
  </si>
  <si>
    <t>Bio kukuřičné sladidlo erythritol CN 25 kg</t>
  </si>
  <si>
    <t>Bio MOJE SUŠENKY čokoládové bio*nebio 4 kg</t>
  </si>
  <si>
    <t>Cena za celé balení, ve vratném obalu</t>
  </si>
  <si>
    <t>Bio MOJE SUŠENKY kokosové bio*nebio 4 kg</t>
  </si>
  <si>
    <t>Bio želé MEDVÍDCI vegan ÖKOVITAL 1,25 kg</t>
  </si>
  <si>
    <t>GEORG RÖSNER Vertriebs GmbH, Stettiner Str. 12, D-94315 Straubing, DE</t>
  </si>
  <si>
    <t>Bio želé BOBULE vegan ÖKOVITAL 2,5 kg</t>
  </si>
  <si>
    <t>Bio čokoládové dražé barevné ÖKOVITAL 2,5 kg</t>
  </si>
  <si>
    <t>Bio čokoládové dražé barevné ÖKOVITAL 10 kg</t>
  </si>
  <si>
    <t xml:space="preserve">Cena za celé balení </t>
  </si>
  <si>
    <t>Bio hořká čokoláda na vaření 2,5 kg</t>
  </si>
  <si>
    <t>EcoFinia GmbH, Zimmerstrasse 1, 320 51 Herford, DE</t>
  </si>
  <si>
    <t>Bio mléčná čokoláda na vaření 2,5 kg</t>
  </si>
  <si>
    <t>Bio sudové nefiltrované pivo SCHREMSER 20 l</t>
  </si>
  <si>
    <t>jen na předobjednávku</t>
  </si>
  <si>
    <t>Bierbrauerei Schrems GmbH, Niederschremsestr. 1, 3943 Schrems, AT</t>
  </si>
  <si>
    <t>Bio sudové žitné pivo SCHREMSER 20 l</t>
  </si>
  <si>
    <t>Cena za celé balení, jen na předobjednávku</t>
  </si>
  <si>
    <t>Bio čokoláda v prášku Méďa 25 kg</t>
  </si>
  <si>
    <t>Bio kakaový prášek bio*nebio 3 kg</t>
  </si>
  <si>
    <t xml:space="preserve">Bio prášek z nepražených kakaových bobů EC 25 kg  </t>
  </si>
  <si>
    <t>Bio kakaový prášek alkalizovaný 20-22 %  IT 25 kg</t>
  </si>
  <si>
    <t>Bio pecičky z hořké čokolády 25 kg</t>
  </si>
  <si>
    <t>KAOKA SAS, 340 Rue Eugéne Guérin, 842 Carpentras, FR</t>
  </si>
  <si>
    <t>Bio pecičky z hořké čokolády 3 kg</t>
  </si>
  <si>
    <t>Bio dukátky z hořké čokolády 60 % 10  kg</t>
  </si>
  <si>
    <t>CHOCOLATES SOLE, S.A., CL. Edison, 7-9, 08210 BARBERA DEL VAALLES, ES</t>
  </si>
  <si>
    <t>Bio 100% arašídová pasta jemná 8 kg</t>
  </si>
  <si>
    <t>Bio 100% pasta z pražených mandlí 2,5 kg</t>
  </si>
  <si>
    <t>Na objednání, cena za celé balení</t>
  </si>
  <si>
    <t>Bio vlašské ořechy půlky MD 10 kg</t>
  </si>
  <si>
    <t>Bio lískové oříšky 13-15 mm TR 5 kg</t>
  </si>
  <si>
    <t>Bio lískové oříšky bio*nebio 3 kg</t>
  </si>
  <si>
    <t>Bio lískové oříšky pražené bio*nebio 5 kg</t>
  </si>
  <si>
    <t>Bio mandle VALENCIA bio*nebio 2,5 kg</t>
  </si>
  <si>
    <t>KONVENCE</t>
  </si>
  <si>
    <t>Bio kešu ořechy pražené bio*nebio 5 kg</t>
  </si>
  <si>
    <t>Bio para ořechy BR 20 kg</t>
  </si>
  <si>
    <t>Bio para ořechy bio*nebio  2,5 kg</t>
  </si>
  <si>
    <t>Bio arašídy loupané nepražené EG 25 kg</t>
  </si>
  <si>
    <t>Bio arašídy loupané nepražené bio*nebio 3 kg</t>
  </si>
  <si>
    <t>Bio kokos strouhaný bio*nebio 2 kg - medium</t>
  </si>
  <si>
    <t>Cena za celé balení, medium</t>
  </si>
  <si>
    <t>Bio kokosové plátky LK 10 kg</t>
  </si>
  <si>
    <t>Bio kokosová mouka bio*nebio 2 kg</t>
  </si>
  <si>
    <t>Bio rozinky sultánky TR 12,5 kg</t>
  </si>
  <si>
    <t>Bio rozinky korintky GR 12,5 kg</t>
  </si>
  <si>
    <t>Bio kustovnice čínská (goji) CN 5 kg</t>
  </si>
  <si>
    <t>Bio kustovnice čínská (goji) bio*nebio 2,5 kg</t>
  </si>
  <si>
    <t>Bio sušené švestky vypeckované BG 11 kg</t>
  </si>
  <si>
    <t>Bio sušené datle s peckou TN 5 kg</t>
  </si>
  <si>
    <t>Bio sušené datle vypeckované TN 5 kg</t>
  </si>
  <si>
    <t>Bio kandovaný zázvor CN 20 kg</t>
  </si>
  <si>
    <t>Bio sušené banány plátky LK 2,5 kg</t>
  </si>
  <si>
    <t>Bio banánové chipsy PH 6,8 kg</t>
  </si>
  <si>
    <t>PRIME XYNERGIES FOOD CORPORATION, Sitio San Jose Zone IV Sta. Cruz Da</t>
  </si>
  <si>
    <t>Bio sušená moruše bílá bio*nebio 2 kg</t>
  </si>
  <si>
    <t>Bio sušené mango plátky BF 2  kg</t>
  </si>
  <si>
    <t>Bio brusnice klikva s jablečnou šťávou CA 11,34 kg</t>
  </si>
  <si>
    <t>Fruiz d´Or, 306 Route 265 Villeroy, Québec G0S 3K0. CA</t>
  </si>
  <si>
    <t>Bio brusnice klikva s jablečnou šťávou bio*nebio 2,5 kg</t>
  </si>
  <si>
    <t>Bio brusnice klikva se třtinovým cukrem CA 11,34 kg</t>
  </si>
  <si>
    <t>Bio slunečnicové semínko XXL BG 25 kg</t>
  </si>
  <si>
    <t>změna země původu</t>
  </si>
  <si>
    <t>Lze odvážit po 1 kg, cena za kg</t>
  </si>
  <si>
    <t>Bio chia semínka PY 25 kg</t>
  </si>
  <si>
    <t>Bio chia semínka bio*nebio 2,5 kg</t>
  </si>
  <si>
    <t xml:space="preserve">Bio sezam černý neloupaný BO 25 kg  </t>
  </si>
  <si>
    <t>Bio lněné semínko CZ 25 kg</t>
  </si>
  <si>
    <t>Bio konopný protein bio*nebio 500 g</t>
  </si>
  <si>
    <t>Bio dýňové semínko bio*nebio 2,5 kg</t>
  </si>
  <si>
    <t>Modrý mák CZ 25 kg</t>
  </si>
  <si>
    <t>Mák modrý český bio*nebio 2,5 kg</t>
  </si>
  <si>
    <t>Bio červená čočka půlená TR 25 kg</t>
  </si>
  <si>
    <t>Bio červená čočka půlená bio*nebio 2,5 kg</t>
  </si>
  <si>
    <t>Bio černá čočka beluga CA 25 kg</t>
  </si>
  <si>
    <t>Bio cizrna vel. 8-9 mm IT 25 kg</t>
  </si>
  <si>
    <t>Změna země původu</t>
  </si>
  <si>
    <t>Bio černá fazole CN 25 kg</t>
  </si>
  <si>
    <t>Bio rýže mléčná natural bio*nebio 10 kg</t>
  </si>
  <si>
    <t>Bio rýže basmati bílá bio*nebio 10 kg</t>
  </si>
  <si>
    <t>Bio rýže basmati natural bio*nebio 10 kg</t>
  </si>
  <si>
    <t>Bio rýže indica natural bio*nebio 10 kg</t>
  </si>
  <si>
    <t>Bio pohanka loupaná CZ 25 kg</t>
  </si>
  <si>
    <t>Bio pohanka lámanka CZ 25 kg</t>
  </si>
  <si>
    <t>Bio quinoa barevná PE 25 kg</t>
  </si>
  <si>
    <t>Bio quinoa červená BO 25 kg</t>
  </si>
  <si>
    <t>Bio ovesné vločky bezlepkové malé DE 25 kg</t>
  </si>
  <si>
    <t>Bio ovesné vločky bezlepkové malé bio*nebio 2,5 kg</t>
  </si>
  <si>
    <t>Bio ovesné vločky bezlepkové velké DE 25 kg</t>
  </si>
  <si>
    <t>Bio ovesné vločky bezlepkové velké bio*nebio 2,5 kg</t>
  </si>
  <si>
    <t>Bio ovesné vločky malé DE 25 kg</t>
  </si>
  <si>
    <t>Bio ovesné vločky velké DE 25 kg</t>
  </si>
  <si>
    <t>Bio pšeničné vločky DE 25 kg</t>
  </si>
  <si>
    <t>Bio ječné vločky DE 25 kg</t>
  </si>
  <si>
    <t>Bio müsli Nebuď hloupý! Křupavé s čokoládou 4 kg</t>
  </si>
  <si>
    <t>Bio müsli Nebuď hloupý! Křupavé s javorovým sirupem 3 kg</t>
  </si>
  <si>
    <t>Bio müsli Nebuď hloupý! Křupavé s kokosem a medem 4 kg</t>
  </si>
  <si>
    <t>Bio rýžová kaše instantní 10 kg</t>
  </si>
  <si>
    <t>Bio kakaové hvězdičky s Rapadurou 15 kg</t>
  </si>
  <si>
    <t>Bio kakaová sluníčka rýžová 10 kg</t>
  </si>
  <si>
    <t>Bio kukuřičné lupínky ochucené 7 kg</t>
  </si>
  <si>
    <t>Bio kukuřičné lupínky natural 15 kg</t>
  </si>
  <si>
    <t>ÉLIBIO, IT</t>
  </si>
  <si>
    <t>Bio extra panenský olivový olej ES 5 l</t>
  </si>
  <si>
    <t>COATO - Sociedad Cooperativa, Ctra.de Mazarrón, Totana, ES</t>
  </si>
  <si>
    <t>Bio slunečnicový olej dezodorizovaný SK 5 l</t>
  </si>
  <si>
    <t xml:space="preserve">Bio slunečnicový olej lisovaný za studena SK 5 l </t>
  </si>
  <si>
    <t>Bio kakaové máslo pecičky 10 kg</t>
  </si>
  <si>
    <t>Bio kokosový olej dezodorizovaný 25 kg</t>
  </si>
  <si>
    <t>Bio balsamikový ocet RUSTICO IT 5 l</t>
  </si>
  <si>
    <t>Bio ocet z bílého vína IT 5 l</t>
  </si>
  <si>
    <t>Bio rajčatový protlak 28% IT 5 kg</t>
  </si>
  <si>
    <t>Bio sušená rajčata sekaná TR 10 kg</t>
  </si>
  <si>
    <t>NIMEKS ORGANICS, A.O.S.B. 10001 Sk.No.25 35620, Izmir, TR</t>
  </si>
  <si>
    <t>Středomořská sůl nerafinovaná ES/HR 25 kg</t>
  </si>
  <si>
    <t>Středomořská sůl nerafinovaná bio*nebio 4 kg</t>
  </si>
  <si>
    <t>Himálajská růžová sůl PK 25 kg</t>
  </si>
  <si>
    <t>Mořská sůl jodovaná mořskými řasami 25 kg</t>
  </si>
  <si>
    <t>BIO zeleninový vývar bez droždí 4,5 kg</t>
  </si>
  <si>
    <t>Bio sladká paprika mletá ES 5 kg</t>
  </si>
  <si>
    <t>Bio skořice cassia mletá ID 500 g</t>
  </si>
  <si>
    <t>Bio cejlonská skořice mletá MG 1 kg</t>
  </si>
  <si>
    <t>Bio cejlonská skořice mletá LK 5 kg</t>
  </si>
  <si>
    <t>Bio kokosový nápoj sušený  LK 20 kg</t>
  </si>
  <si>
    <t>Bio parmezán Parmigiano Reggiano DOP STROUHANÝ 1 KG</t>
  </si>
  <si>
    <t>Casqaria di Sant´Anna srl, Via Sparato 1, 40011 Anzola dell´Emilia (BO), IT</t>
  </si>
  <si>
    <t>Bio Eidam cihla 30 %  cca 2,5 kg</t>
  </si>
  <si>
    <t>Cena za kg</t>
  </si>
  <si>
    <t>POLABSKÉ MLÉKÁRNY a.s., Dr. Kryšpína 510/4, 290 01 Poděbrady, CZ</t>
  </si>
  <si>
    <t>Bio čerstvé alpské mléko plnotučné DE 5 l</t>
  </si>
  <si>
    <t>Milchwerke Berchtesgadener Land Chiemgau eG, Postfach 1106, 834 48 Piding, DE</t>
  </si>
  <si>
    <t>Bio smetana ke šlehání DE 5 l</t>
  </si>
  <si>
    <t>Bílý jogurt krémový 1,7 % tuku DE 5 kg</t>
  </si>
  <si>
    <t>Bio krémový tvaroh 0,2% tuku DE 5 kg</t>
  </si>
  <si>
    <t>Jedlá soda 25 kg</t>
  </si>
  <si>
    <t>Bio kypřící prášek z vinného kamene bio*nebio 4 kg</t>
  </si>
  <si>
    <t>Bio Merlot červené BECCO 1 l</t>
  </si>
  <si>
    <t>Itálie, vratná zálohovaná láhev</t>
  </si>
  <si>
    <t>Bio Pinot Grigio IGT bílé BECCO 1 l</t>
  </si>
  <si>
    <t>Bio Chardonnay bílé BECCO 1 l</t>
  </si>
  <si>
    <t>Bio Rosato růžové BECCO 1 l</t>
  </si>
  <si>
    <t>CELKEM OBJEDNÁVKA V KČ</t>
  </si>
  <si>
    <t xml:space="preserve">OBJEDNÁVKY:  311 532 039 (tel), objednavky@bionebio.cz
</t>
  </si>
  <si>
    <t>Nenalezli jste v tomto ceníku požadované bio suroviny? Prosím neváhejte je u nás poptat. Některé z položek nedržíme trvale skladem, jsou pouze na objednávku. Děkujeme za pochopení.</t>
  </si>
  <si>
    <t>GARANTOVANÁ EXSPIRACE: MINIMÁLNĚ 3 MĚSÍCE</t>
  </si>
  <si>
    <t>Na položky 12414, 12416 je nutná předobjednávka s týdenním předstihem, vždy do úterý do 10 hodin!</t>
  </si>
  <si>
    <r>
      <t xml:space="preserve">Cena za celé balení, </t>
    </r>
    <r>
      <rPr>
        <sz val="11"/>
        <color indexed="40"/>
        <rFont val="Calibri"/>
        <family val="2"/>
        <charset val="238"/>
        <scheme val="minor"/>
      </rPr>
      <t>možnost zapůjčení výčepního zařízení, na předobjednávku</t>
    </r>
  </si>
  <si>
    <r>
      <t xml:space="preserve">Bio piniové (cedrové) oříšky RU 5 kg </t>
    </r>
    <r>
      <rPr>
        <b/>
        <sz val="11"/>
        <rFont val="Calibri"/>
        <family val="2"/>
        <charset val="238"/>
        <scheme val="minor"/>
      </rPr>
      <t>(uvádějte zda chce 1 nebo 5 kg)</t>
    </r>
  </si>
  <si>
    <t>Riegel</t>
  </si>
  <si>
    <t>8594052880045</t>
  </si>
  <si>
    <t>8594052883916</t>
  </si>
  <si>
    <t>4019114083119</t>
  </si>
  <si>
    <t>Bio mandle VALENCIA ES 5 kg</t>
  </si>
  <si>
    <t xml:space="preserve">Bio jáhly UA 25 kg </t>
  </si>
  <si>
    <t>Bio quinoa bílá BO/PE 25 kg</t>
  </si>
  <si>
    <t>Bio sušená moruše bílá TR 10 kg</t>
  </si>
  <si>
    <t xml:space="preserve">Bio slunečnicový olej dezodorizovaný SK 10 l </t>
  </si>
  <si>
    <t xml:space="preserve">Bio slunečnicový olej lisovaný za studena SK 10 l </t>
  </si>
  <si>
    <t>Ceba za celé balení</t>
  </si>
  <si>
    <r>
      <t xml:space="preserve">Bio brusnice klikva s jablečnou šťávou CA 11,34 kg - </t>
    </r>
    <r>
      <rPr>
        <b/>
        <sz val="11"/>
        <rFont val="Calibri"/>
        <family val="2"/>
        <charset val="238"/>
        <scheme val="minor"/>
      </rPr>
      <t>celé plody</t>
    </r>
  </si>
  <si>
    <t>La Meseta Tempranillo čerevené 1 l</t>
  </si>
  <si>
    <t>Allegria červené 1 l</t>
  </si>
  <si>
    <t>La Meseta Airen 1 l</t>
  </si>
  <si>
    <t>Proteinový chléb s mrkví PEMA 375 g</t>
  </si>
  <si>
    <t>Proteinový chléb se slunečnicovým semínkem PEMA 500 g</t>
  </si>
  <si>
    <t>Jablečný mošt Bacilli 330 ml</t>
  </si>
  <si>
    <t>Miso čerstvé rýžovo-hrachové Bacilli 250 g</t>
  </si>
  <si>
    <t>Miso polévka UMAMI Bacilli 250 g</t>
  </si>
  <si>
    <t>Miso polévka KIMCHI Bacilli 250 g</t>
  </si>
  <si>
    <t>Kimchi vegan Bacilli 350 g</t>
  </si>
  <si>
    <t>Lískooříškový nápoj s datlovým sirupem Optimistic 750 ml</t>
  </si>
  <si>
    <t>Mandlový nápoj s datlovým sirupem Optimistic 750 ml</t>
  </si>
  <si>
    <t>Mandlový probiotický nápoj Natural Optimistic 230 g</t>
  </si>
  <si>
    <t>Mandlový probiotický nápoj Malina Optimistic 230 g</t>
  </si>
  <si>
    <t>Mandlový dezert Natural Optimistic 375 g</t>
  </si>
  <si>
    <t>Mandlový dezert Jahoda Optimistic 125 g</t>
  </si>
  <si>
    <t>Mandlový dezert Kakao Optimistic 125 g</t>
  </si>
  <si>
    <t>Akátový med ze Železných hor bio*nebio 650 g</t>
  </si>
  <si>
    <t>Veselá příroda Yogi Tea 17 x 1,9 g</t>
  </si>
  <si>
    <t>Rooibos bio*nebio 50 g</t>
  </si>
  <si>
    <t>Zelený Rooibos bio*nebio 50 g</t>
  </si>
  <si>
    <t>Honeybush bio*nebio 50 g</t>
  </si>
  <si>
    <t>Hořká čokoláda 70% Santo Domingo VIVANI 100 g</t>
  </si>
  <si>
    <t>Hořká čokoláda 72 % s acai a stévií bez cukru SOLÉ 100 g</t>
  </si>
  <si>
    <t>Mléčná čokoláda slaný karamel se stévií bez cukru SOLÉ 100 g</t>
  </si>
  <si>
    <t>Směs fazolí sterilovaná Taco-Mix RAPUNZEL 400 g</t>
  </si>
  <si>
    <t>Boloňská omáčka s červenou čočkou RAPUNZEL 340 g</t>
  </si>
  <si>
    <t>Cibule sušená bio*nebio 30 g</t>
  </si>
  <si>
    <t>Velikonoční pivo SCHREMSER 0,33 l</t>
  </si>
  <si>
    <t>Ovesná tyčinka citrónová Lifefood 40 g</t>
  </si>
  <si>
    <t>Raw mini tyčinka čokoládová Lifefood 25 g</t>
  </si>
  <si>
    <t>Raw mini tyčinka kokosová Lifefood 25 g</t>
  </si>
  <si>
    <t>Raw tyčinka švestková v hořké čokoládě Lifefood 40 g</t>
  </si>
  <si>
    <t>Raw tyčinka pomerančová v hořké čokoládě Lifefood 40 g</t>
  </si>
  <si>
    <t>Raw tyčinka vanilková s kakaovými boby v hořké čokoládě Lifefood 40 g</t>
  </si>
  <si>
    <t>Raw protein kakaový se spirulinou Lifefood 450 g</t>
  </si>
  <si>
    <t>Raw protein ovocný Lifefood 450 g</t>
  </si>
  <si>
    <t>Raw protein vanilkový s mladým ječmenem Lifefood 450 g</t>
  </si>
  <si>
    <t>Raw slaná tyčinka se sušenými rajčaty Lifefood 25 g</t>
  </si>
  <si>
    <t>Raw slaná tyčinka olivová Lifefood 25 g</t>
  </si>
  <si>
    <t>Raw slané krekry Zelňáky Lifefood 90 g</t>
  </si>
  <si>
    <t>Raw slané krekry Mrkvánky Lifefood 80 g</t>
  </si>
  <si>
    <t>Raw slané krekry Olivové Lifefood 90 g</t>
  </si>
  <si>
    <t>Raw slané krekry Konopné s chia semínky Lifefood 90 g</t>
  </si>
  <si>
    <t>Raw slané krekry Italské Lifefood 90 g</t>
  </si>
  <si>
    <t>Raw slané krekry Rozmarýnové Lifefood 90 g</t>
  </si>
  <si>
    <t>Mandle VALENCIA ES 5 kg</t>
  </si>
  <si>
    <t>Bio sušený ananas kousky GH 2,5 kg</t>
  </si>
  <si>
    <t>Přírodní třtinový cukr  SUROVÝ MU 50 kg</t>
  </si>
  <si>
    <t>Švestková povidla neslazená Ovocňák 380 g</t>
  </si>
  <si>
    <t>Ovocné plátky 100% Jablko Ovocňák 20 g</t>
  </si>
  <si>
    <t>Ovocné plátky Jablko-Jahoda Ovocňák 20 g</t>
  </si>
  <si>
    <t>Ovocné plátky Jablko-Černý rybíz Ovocňák 20 g</t>
  </si>
  <si>
    <t>Ovocné plátky Jablko-Meruňka Ovocňák 20 g</t>
  </si>
  <si>
    <t>Ovocné plátky Jablko-Malina Ovocňák 20 g</t>
  </si>
  <si>
    <t>Ovocné plátky Jablko-Švestka Ovocňák 20 g</t>
  </si>
  <si>
    <t>Ovocné plátky Jablko-Hruška Ovocňák 20 g</t>
  </si>
  <si>
    <t>Ovocné plátky Jablko-Višeň Ovocňák 20 g</t>
  </si>
  <si>
    <t>Želé SRDÍČKA vegan ÖKOVITAL 80 g</t>
  </si>
  <si>
    <t>Želé OVOCNÁ DŽUNGLE ÖKOVITAL 80 g</t>
  </si>
  <si>
    <t>Čokoládové dražé barevné ÖKOVITAL 80 g</t>
  </si>
  <si>
    <t>Káva polštářky DiCaf 25 x 7 g</t>
  </si>
  <si>
    <t>Brusinková šťáva 100% Beutelsbacher 0,2 l</t>
  </si>
  <si>
    <t>Cena za celé balení (172,30 Kč za kg)</t>
  </si>
  <si>
    <t>Brusnice klikva s cukrem CA 11,34 kg</t>
  </si>
  <si>
    <t>Změna složení (místomedu, třtinový cukr)</t>
  </si>
  <si>
    <t>Instantní káva Breakfast DESTINATION 100 g</t>
  </si>
  <si>
    <t>Švestková zavařenina Annes Feinste 210 g</t>
  </si>
  <si>
    <t>Ajvar z pečených paprik Zdravo 290 g</t>
  </si>
  <si>
    <t>Český černý česnek neloupaný 60 g</t>
  </si>
  <si>
    <t>Český černý česnek neloupaný 150 g</t>
  </si>
  <si>
    <t>Český černý česnek neloupaný 300 g</t>
  </si>
  <si>
    <t>Český černý česnek s medem 220 g</t>
  </si>
  <si>
    <t>Trvanlivé alpské mléko bez laktózy plnotučné BGL 1 l</t>
  </si>
  <si>
    <t>Jahodový jogurt s čokoládovými kroužky BGL 137 g</t>
  </si>
  <si>
    <t>Paprikové tyčinky bez lepku Biopont 45 g</t>
  </si>
  <si>
    <t>Raw čokoláda 80% s kakaem Lifefood 70 g</t>
  </si>
  <si>
    <t>Raw čokoláda s konopným semínkem Lifefood 70 g</t>
  </si>
  <si>
    <t>Raw čokoláda s ořechy s třešněmi Lifefoof 70 g</t>
  </si>
  <si>
    <t>Máslo MILKO 150 g</t>
  </si>
  <si>
    <t>Zakysaná smetana MILKO 175 g</t>
  </si>
  <si>
    <t>Tvaroh měkký MILKO 250 g</t>
  </si>
  <si>
    <t>Řecký jogurt bílý 0% MILKO 150 g</t>
  </si>
  <si>
    <t>Dezert Matylda Natur MILKO 125 g</t>
  </si>
  <si>
    <t>Dezert Matylda Vanilková MILKO 125 g</t>
  </si>
  <si>
    <t>Dezert Matylda Jahodová MILKO 125 g</t>
  </si>
  <si>
    <t>Dezert Matylda Čokoládová MILKO 125 g</t>
  </si>
  <si>
    <t>Sýr Matylda Eidam 30% plátky MILKO 100 g</t>
  </si>
  <si>
    <t>Sýr Matylda Gouda 48% plátky MILKO 100 g</t>
  </si>
  <si>
    <t>Sýrové tyčky pařené Matylda MILKO 80 g ( 4 x 20 g )</t>
  </si>
  <si>
    <t xml:space="preserve">Bio křupavé müsli s malinami a kokosem bio*nebio 4 kg     </t>
  </si>
  <si>
    <t>Vítovo kimči nepálivé 200 g</t>
  </si>
  <si>
    <t>Bio pšeničné pukance s medem 10 kg</t>
  </si>
  <si>
    <t>Změna recepruty</t>
  </si>
  <si>
    <t>Kokosový olej lisovaný za studena RAPUNZEL 525 g</t>
  </si>
  <si>
    <t>Kimchi ze soutoku Svobodný statek 400 g</t>
  </si>
  <si>
    <t>Přepuštěné máslo ČESKÉ GHÍČKO 720 ml</t>
  </si>
  <si>
    <t>Hořký mandlový nugát s kousky mandlí VIVANI 80 g</t>
  </si>
  <si>
    <t>Ovesné vločky bezlepkové malé bio*nebio 2,5 kg</t>
  </si>
  <si>
    <t>Ovesné vločky bezlepkové velké bio*nebio 2,5 kg</t>
  </si>
  <si>
    <t>Borůvková šťáva 100% Beutelsbacher 0,2 l</t>
  </si>
  <si>
    <t>Pistácie pražené solené bio*nebio 500 g</t>
  </si>
  <si>
    <t>Mandle Valencia bio*nebio 500 g</t>
  </si>
  <si>
    <t>Mandlová mouka bio*nebio 200 g</t>
  </si>
  <si>
    <t>Brusnice klikva se třtinovým cukrem bio*nebio 500 g</t>
  </si>
  <si>
    <t>Kukuřičné křupky s vanilkou Biopont 25 g</t>
  </si>
  <si>
    <t>Kukuřičné křupky se slaným karamelem Biopont 25 g</t>
  </si>
  <si>
    <t>Granátová šťáva 100% Beutelsbacher 0,2 l</t>
  </si>
  <si>
    <t>Rakytníková šťáva 100% Beutelsbacher 0,2 l</t>
  </si>
  <si>
    <t>Sudové nefiltrované pivo SCHREMSER 20 l</t>
  </si>
  <si>
    <t>Sudové žitné pivo SCHREMSER 20 l</t>
  </si>
  <si>
    <t>Mandle VALENCIA bio*nebio 2,5 kg</t>
  </si>
  <si>
    <t>Kokos strouhaný bio*nebio 2 kg</t>
  </si>
  <si>
    <t>Červená čočka půlená bio*nebio 2,5 g</t>
  </si>
  <si>
    <t>Farmářské luštěninové krekry Makové Luskeeto 1 kg</t>
  </si>
  <si>
    <t>Farmářské luštěninové krekry Řepné Luskeeto 1 kg</t>
  </si>
  <si>
    <t>Farmářské luštěninové krekry Chilli Luskeeto 1 kg</t>
  </si>
  <si>
    <t>Lízátka s ovocnou příchutí 100 ks</t>
  </si>
  <si>
    <t>Ovesné vločky ČESKÉ BIO 500 g</t>
  </si>
  <si>
    <t>Vanilkový lusk Yuganda 1 ks</t>
  </si>
  <si>
    <t>Voda z doby ledové 1 l</t>
  </si>
  <si>
    <t>Ovocný mošt Jablko-Bílý hrozen 100% Ovocňák 250 ml</t>
  </si>
  <si>
    <t>Ovocný mošt Jablko-Meruňka 100% Ovocňák 250 ml</t>
  </si>
  <si>
    <t>Ovocný mošt Jablko-Borůvka 100%  Ovocňák 250 ml</t>
  </si>
  <si>
    <t>Kapsička Jablko-Zahradní směs Ovocňák 200 g</t>
  </si>
  <si>
    <t>Sušené jablečné kroužky Ovocňák 25 g</t>
  </si>
  <si>
    <t>Sušené hruškové kroužky Ovocňák 25 g</t>
  </si>
  <si>
    <t>Bio lízátka s ovocnou příchutí 100 ks (8 příchutí)</t>
  </si>
  <si>
    <t>Ekolusk s.r.o.</t>
  </si>
  <si>
    <t>Garmondi CZ s.r.o.</t>
  </si>
  <si>
    <t>Bio kešu ořechy kousky - velké CI 22,68 kg</t>
  </si>
  <si>
    <t>Cider polosuchý 4,5 % Mad Apple cider 0,33 l</t>
  </si>
  <si>
    <t>Cider polosuchý Višeň 4,5 % Mad Apple cider 0,33 l</t>
  </si>
  <si>
    <t>Kombucha z bílého čaje Stevikom 0,5 l</t>
  </si>
  <si>
    <t>Kombucha z bílého čaje Ananas Stevikom 0,5 l</t>
  </si>
  <si>
    <t>Kombucha z bílého čaje Broskev Stevikom 0,5 l</t>
  </si>
  <si>
    <t>Energetický nápoj Energie Beutelsbacher 0,33 l</t>
  </si>
  <si>
    <t>Energetický nápoj Maté Beutelsbacher 0,33 l</t>
  </si>
  <si>
    <t>Energetický nápoj Meloun Beutelsbacher 0,33 l</t>
  </si>
  <si>
    <t>Kliment Cidre Natural 3 % vol. Bailli 330 ml</t>
  </si>
  <si>
    <t>Kliment Cidre Malina 3 % vol. Bailli 330 ml</t>
  </si>
  <si>
    <t>Camino Rosado růžové 0,75 l</t>
  </si>
  <si>
    <t>Tavený sýr MILKO 80 g</t>
  </si>
  <si>
    <t>Rovnováha Ashwagandhy Yogi Tea 17 x 2 g</t>
  </si>
  <si>
    <t>Jasná mysl Yogi Tea 17 x 1,9 g</t>
  </si>
  <si>
    <t>Tulsi Relax Yogi Tea 17 x 2 g</t>
  </si>
  <si>
    <t>Hořká čokoláda 60% LACOA 100 g</t>
  </si>
  <si>
    <t>Mléčná čokoláda LACOA 100 g</t>
  </si>
  <si>
    <t>Mléčná čokoláda s lískovými oříšky LACOA 100 g</t>
  </si>
  <si>
    <t>Radler LAMMSBRÄU 0,5 l</t>
  </si>
  <si>
    <t>Čerstvá vejce z farmy vel. S 10 ks</t>
  </si>
  <si>
    <t>Plátky křupavé proteinové bio*nebio 100 g</t>
  </si>
  <si>
    <t>Plátky křupavé s tygřími ořechy bio*nebio 100 g</t>
  </si>
  <si>
    <t>Bio špagety semolina IT 5 kg</t>
  </si>
  <si>
    <t xml:space="preserve">Bio mandle loupané sekané ES 5 kg     </t>
  </si>
  <si>
    <t xml:space="preserve">Bio lněné semínko zlaté KZ 25 kg </t>
  </si>
  <si>
    <t>Bio konopné semínko loupané NL 20 kg</t>
  </si>
  <si>
    <t>Bio hrách zelený půlený SK 25 kg</t>
  </si>
  <si>
    <t>Bio slané mandle pražené bio*nebio 5 kg</t>
  </si>
  <si>
    <t>Bio mandle pražené bio*nebio 5 kg</t>
  </si>
  <si>
    <t>Přírodní třtinový cukr BARISTA bio*nebio 400 g</t>
  </si>
  <si>
    <t>Přírodní třtinový cukr BARISTA bio*nebio 4 kg</t>
  </si>
  <si>
    <t>BIOHEALTH, Agriroupoleos 5 Str, 1465 Attiki Greece, GR</t>
  </si>
  <si>
    <t xml:space="preserve">Bio Piňakoládky - kokosové kolečka s ananasem LK 3 kg </t>
  </si>
  <si>
    <t>Pšeničné pukance s medem bio*nebio 130 g</t>
  </si>
  <si>
    <t>Hořká 100% s krvavým pomerančem VIVANI 90 g</t>
  </si>
  <si>
    <t>Bio hruškovo-jablečná povidla RAPUNZEL 300 g</t>
  </si>
  <si>
    <t>Aróniová šťáva 100% Beutelsbacher 0,2 l</t>
  </si>
  <si>
    <t>Hořká čokoláda 80 % VIVANI 90 g</t>
  </si>
  <si>
    <t>Extra tmavá čokoláda 70 % VIVANI 90 g</t>
  </si>
  <si>
    <t>Svařené víno bez přidaného cukru Macatela EHD 0,75 l</t>
  </si>
  <si>
    <t>Svařené víno nealkoholické Landpartie 0,735 l</t>
  </si>
  <si>
    <t>Kurkuma Latte bio*nebio 100 g</t>
  </si>
  <si>
    <t>Nugátová vegan pomazánka Bionella RAPUNZEL 400 g</t>
  </si>
  <si>
    <t>Piňakoládky - kokosová kolečka s ananasem bio*nebio 100 g</t>
  </si>
  <si>
    <t>Extra panenský olivový olej NIKOLOPOULOS 750 ml</t>
  </si>
  <si>
    <t>Čerstvý ovocný nápoj se spirulinou Jablko Broskev Spiralps 0,25 l</t>
  </si>
  <si>
    <t>Čerstvý ovocný nápoj se spirulinou Jablko Broskev Spiralps 0,5 l</t>
  </si>
  <si>
    <t>Ovocno-zázvorová šťáva Quattro shot Beutelsbacher 0,2 l</t>
  </si>
  <si>
    <t>Zakysaná smetana 24 % tuku BGL 200 g</t>
  </si>
  <si>
    <t>Bio vanilka lusky 250 g</t>
  </si>
  <si>
    <t>Vanilkové lusky bio*nebio 250 g</t>
  </si>
  <si>
    <t>Želé VITAMINO vegan ÖKOVITAL 80 g</t>
  </si>
  <si>
    <t>Želé LESNÍ PLODY méně sladké vegan ÖKTOVITAL 80 g</t>
  </si>
  <si>
    <t>Bio bulgur semolina TR 25 kg</t>
  </si>
  <si>
    <t>Mléčná čokoláda zimní se švestkami RAPUNZEL 80 g</t>
  </si>
  <si>
    <t>Květový med 950 g</t>
  </si>
  <si>
    <t>Lesní med 950 g</t>
  </si>
  <si>
    <t>Ashwagandha bio*nebio 80 g</t>
  </si>
  <si>
    <t>Želé VITAMINO ÖKTOVITAL 80 g</t>
  </si>
  <si>
    <t>Hrachový protein bio*nebio 500 g</t>
  </si>
  <si>
    <t>Rýžový protein bio*nebio 500 g</t>
  </si>
  <si>
    <t>Fermentovaná limonáda Bio cola Bacilli 330 ml</t>
  </si>
  <si>
    <t>Fermentovaná limonáda Sicilský citrón Bacilli 330 ml</t>
  </si>
  <si>
    <t>Fermentovaná limonáda Klementínka-Matcha Bacilli 330 ml</t>
  </si>
  <si>
    <t>Bio fazole mungo IN 25 kg</t>
  </si>
  <si>
    <t>Ovocný mošt Jablko-Mrkev Ovocňák 200 ml</t>
  </si>
  <si>
    <t>Ovocný mošt Jablko-Červená řepa Ovocňák 200 ml</t>
  </si>
  <si>
    <t>Ovocný mošt Jablko-Višeň Ovocňák 200 ml</t>
  </si>
  <si>
    <t>Ovocný mošt Jablko-černý rybíz Ovocňák 200 ml</t>
  </si>
  <si>
    <t>Kapsička Jablko 100% Ovocňák 120 g</t>
  </si>
  <si>
    <t>Kapsička Jablko-Mrkev 100% Ovocňák 120 g</t>
  </si>
  <si>
    <t>Kapsička Jablko-Višeň-Arónie Ovocňák 200 g</t>
  </si>
  <si>
    <t>Rakytníková šťáva 100% Ovocňák 250 ml</t>
  </si>
  <si>
    <t>Rakytníkový sirup Ovocňák 250 ml</t>
  </si>
  <si>
    <t>Aróniová šťáva 100% Ovocňák 250 ml</t>
  </si>
  <si>
    <t>Aróniový sirup Ovocňák 250 ml</t>
  </si>
  <si>
    <t>Ovocné kostky mix 5-ti chutí Ovocňák 130 g</t>
  </si>
  <si>
    <t>Lipový med 950 g</t>
  </si>
  <si>
    <t>Rakytníkový sirup s medem Beutelsbacher 200 ml</t>
  </si>
  <si>
    <t>Camino Tinto červené 0,75 l</t>
  </si>
  <si>
    <t>Žvýkačky Peppermint Hugo 42 g</t>
  </si>
  <si>
    <t>Žvýkačky Skořice Hugo 42 g</t>
  </si>
  <si>
    <t>Káva zrnková Guatemala RAPUNZEL 250 g</t>
  </si>
  <si>
    <t>Káva zrnková Kolumbie RAPUNZEL 250 g</t>
  </si>
  <si>
    <t>Káva zrnková Sumatra RAPUNZEL 250 g</t>
  </si>
  <si>
    <t>Frizzante Bianco LAGOLENA 0,75 l</t>
  </si>
  <si>
    <t>Prosecco DOC MATHO 0,75 l</t>
  </si>
  <si>
    <t>Červené víno nealkoholické Landpartie 0,75 l</t>
  </si>
  <si>
    <t>Bílé víno nealkoholické Landpartie 0,75 l</t>
  </si>
  <si>
    <t>Rýžové křupky švestkové se skořicí Biopoint 55 g</t>
  </si>
  <si>
    <t>Kokosová voda 100% COCOXIM 1 l</t>
  </si>
  <si>
    <t>Kokosová voda 100% COCOXIM 0,33 l</t>
  </si>
  <si>
    <t>Jablečný mošt 100% Podorlická sodovkárna 330 ml</t>
  </si>
  <si>
    <t>Jablečný mošt s hruškou Podorlická sodovkárna 330 ml</t>
  </si>
  <si>
    <t>Jablečný mošt s rakytníkem Podorlická sodovkárna 330 ml</t>
  </si>
  <si>
    <t>Jablečný mošt se zázvorem Podorlická sodovkárna 330 ml</t>
  </si>
  <si>
    <t>Jablečný mošt s mrkví Podorlická sodovkárna 330 ml</t>
  </si>
  <si>
    <t>Jablečný mošt s červenou řepou Podorlická sodovkárna 330 ml</t>
  </si>
  <si>
    <t>Jablečný mošt s celerem Podorlická sodovkárna 330 ml</t>
  </si>
  <si>
    <t>Jablečný mošt s dýní Hokkaidó Podorlická sodovkárna 330 ml</t>
  </si>
  <si>
    <t>Dobromila limonáda Pomeranč 330 ml</t>
  </si>
  <si>
    <t>Dobromila limonáda Jablko 330 ml</t>
  </si>
  <si>
    <t>Dobromila limonáda Hruška 330 ml</t>
  </si>
  <si>
    <t>Dobromila limonáda Malina 330 ml</t>
  </si>
  <si>
    <t>Dobromila limonáda Višeň 330 ml</t>
  </si>
  <si>
    <t>Dobromila limonáda Ananas 330 ml</t>
  </si>
  <si>
    <t>Mátová chlorella Yogi Tea 17 x 2,0 g</t>
  </si>
  <si>
    <t>jen na objednávku</t>
  </si>
  <si>
    <t>Čerstvý sýr Matylda MILKO 100 g</t>
  </si>
  <si>
    <t>Přírodní třtinový cukr  BARISTA MU 50 kg</t>
  </si>
  <si>
    <t>Bio kokos strouhaný medium LK 25 kg</t>
  </si>
  <si>
    <t>Luštěninové krekry Makové Luskeeto 70 g</t>
  </si>
  <si>
    <t>Luštěninové krekry Řepné Luskeeto 70 g</t>
  </si>
  <si>
    <t>Luštěninové krekry Česnekové Luskeeto 70 g</t>
  </si>
  <si>
    <t>Luštěninové krekry Chilli Luskeeto 70 g</t>
  </si>
  <si>
    <t>Luštěninové krekry Black Luskeeto 70 g</t>
  </si>
  <si>
    <t>Lískové oříšky bio*nebio 3 kg</t>
  </si>
  <si>
    <t>Pšeničný bulgur bio*nebio 500 g</t>
  </si>
  <si>
    <t>Směs bulguru s quinoou bio*nebio 500 g</t>
  </si>
  <si>
    <t>Kukuřičná strouhanka bio*nebio 200 g</t>
  </si>
  <si>
    <t>Písmenka semolina barevná RAPUNZEL 500 g</t>
  </si>
  <si>
    <t>Fermentovaný zázvorový shot Bacilli 100 ml</t>
  </si>
  <si>
    <t>Fermentovaný rakytníkový shot Bacilli 100 ml</t>
  </si>
  <si>
    <t>sazba DPH</t>
  </si>
  <si>
    <t>Bio sušené fíky NATURAL vel. 1 - 4 TR 10 kg</t>
  </si>
  <si>
    <t>Bio kokos strouhaný jemný LK 25 kg</t>
  </si>
  <si>
    <r>
      <t>Mandlová mouka</t>
    </r>
    <r>
      <rPr>
        <b/>
        <sz val="11"/>
        <rFont val="Calibri"/>
        <family val="2"/>
        <charset val="238"/>
        <scheme val="minor"/>
      </rPr>
      <t xml:space="preserve"> 5 kg</t>
    </r>
  </si>
  <si>
    <t>Bio kokosová mouka LK 25 kg</t>
  </si>
  <si>
    <t>Bio lněné semínko HU 25 kg</t>
  </si>
  <si>
    <t xml:space="preserve">Bio rozinky Modrý Thompson AR 10 kg </t>
  </si>
  <si>
    <t>Bio makadamové ořechy KE 11,34 kg</t>
  </si>
  <si>
    <t>Pozdrav hvězdám Yogi Tea 17 x 1,9 g</t>
  </si>
  <si>
    <t>Hořká čokoláda s mořskou solí SOLÉ 100 g</t>
  </si>
  <si>
    <t>Hořká čokoláda s mandlemi SOLÉ 150 g</t>
  </si>
  <si>
    <t>Hořká čokoláda s chilli SOLÉ 100 g</t>
  </si>
  <si>
    <t>Nugát s kokosem SOLÉ 200 g</t>
  </si>
  <si>
    <t>Hořká čokoláda na vaření SOLÉ 200 g</t>
  </si>
  <si>
    <t>Mléčná čokoláda 39 % SOLÉ 100 g</t>
  </si>
  <si>
    <t>Mléčná čokoláda 39 % SOLÉ 25 g</t>
  </si>
  <si>
    <t>Cabernet Sauvignon nesířené červené Stellar Organics 0,75 l</t>
  </si>
  <si>
    <t>nedostupné u dodavatele do podzimu/nahrazeno Cabernetem Sauvignon</t>
  </si>
  <si>
    <t>Bio ovesná tyčinka s kousky čokolády a kešu Lifefood 40 g</t>
  </si>
  <si>
    <t>Bio ovesná tyčinka čokoládová s lískovými oříšky Lifefood 40 g</t>
  </si>
  <si>
    <t>Raw tyčinka třešňová Lifefood 40 g</t>
  </si>
  <si>
    <t>Raw tyčinka fíková Lifefood 40 g</t>
  </si>
  <si>
    <t>Raw tyčinka čokoládová Lifefood 40 g</t>
  </si>
  <si>
    <t>Raw tyčinka kokosová Lifefood 40 g</t>
  </si>
  <si>
    <t>Raw tyčinka meruňková Lifefood 40 g</t>
  </si>
  <si>
    <t>Raw tyčinka brazilská Lifefood 40 g</t>
  </si>
  <si>
    <t>Raw tyčinka s guaranou a para ořechy Lifefood 40 g</t>
  </si>
  <si>
    <t>Raw tyčinka pistáciová s chia semínky Lifefood 40 g</t>
  </si>
  <si>
    <t>Raw tyčinka borůvková s quinoou Lifefood 40 g</t>
  </si>
  <si>
    <t>Raw tyčinka acai s banánem Lifefood 40 g</t>
  </si>
  <si>
    <t>Proteinová tyčinka malinová Lifefood 40 g</t>
  </si>
  <si>
    <t>Proteinová tyčinka čokoládová se spirulinou Lifefood 40 g</t>
  </si>
  <si>
    <t>Proteinová tyčinka oříšková s vanilkou Lifefood 40 g</t>
  </si>
  <si>
    <r>
      <t xml:space="preserve">Minimální odběr pro závoz zdarma pro Prahu a Plzeň  2.500,- Kč bez DPH a pro ostatní regiony 3.500,- Kč bez DPH. </t>
    </r>
    <r>
      <rPr>
        <b/>
        <sz val="11"/>
        <color indexed="10"/>
        <rFont val="Calibri"/>
        <family val="2"/>
        <charset val="238"/>
        <scheme val="minor"/>
      </rPr>
      <t>Z důvodu častých pohybů nákupních cen komodit jsou závazné pouze ceny, které jsou uvedeny v potvrzení objednávky (na vyžádání)</t>
    </r>
    <r>
      <rPr>
        <b/>
        <sz val="11"/>
        <rFont val="Calibri"/>
        <family val="2"/>
        <charset val="238"/>
        <scheme val="minor"/>
      </rPr>
      <t xml:space="preserve">. Na část uvedeného zboží je nutná předobjednávka.      
</t>
    </r>
  </si>
  <si>
    <t>Etiketa SLEVA - 50 % 1250 ks</t>
  </si>
  <si>
    <t>Etiketa SLEVA - 25 % 1250 ks</t>
  </si>
  <si>
    <r>
      <t>Bio sušená arónie s jablečnou šťávou BG</t>
    </r>
    <r>
      <rPr>
        <b/>
        <sz val="11"/>
        <rFont val="Calibri"/>
        <family val="2"/>
        <charset val="238"/>
        <scheme val="minor"/>
      </rPr>
      <t xml:space="preserve"> 10 kg</t>
    </r>
  </si>
  <si>
    <t>Bio amarant IN 25 kg</t>
  </si>
  <si>
    <t xml:space="preserve">Bio kešu ořechy CL 22,68 kg </t>
  </si>
  <si>
    <t>Bio kakaové boby nepražené PE 25 kg</t>
  </si>
  <si>
    <t>Bio kakaové boby drcené PE 5 kg</t>
  </si>
  <si>
    <t>Hořká 100% SOLÉ 90 g</t>
  </si>
  <si>
    <t>fiore del Piave nesířené červené RAPUNZEL 0,75 l</t>
  </si>
  <si>
    <r>
      <t xml:space="preserve">Bio kešu ořechy </t>
    </r>
    <r>
      <rPr>
        <b/>
        <sz val="11"/>
        <rFont val="Calibri"/>
        <family val="2"/>
        <charset val="238"/>
        <scheme val="minor"/>
      </rPr>
      <t>kousky</t>
    </r>
    <r>
      <rPr>
        <sz val="11"/>
        <rFont val="Calibri"/>
        <family val="2"/>
        <charset val="238"/>
        <scheme val="minor"/>
      </rPr>
      <t xml:space="preserve"> bio*nebio 3 kg</t>
    </r>
  </si>
  <si>
    <t>Proteinová tyčinka jahodová Lifefood 40 g</t>
  </si>
  <si>
    <t>Yerba Maté Limao sypaný 200 g</t>
  </si>
  <si>
    <t>Yerba Maté Guarana sypaný 200 g</t>
  </si>
  <si>
    <t>Mléčná čoko tyčinka CREME BRULEE VIVANI 40 g</t>
  </si>
  <si>
    <t>Mléčná čoko tyčinka s mléčnou náplní VIVANI 40 g</t>
  </si>
  <si>
    <t>Mléčná čoko tyčinka nugát-oplatka VIVANI 40 g</t>
  </si>
  <si>
    <t>Oplatkové rolky v hořké čokoládě VIVANI 125 g</t>
  </si>
  <si>
    <t>Oplatkové rolky v mléčné čokoládě VIVANI 125 g</t>
  </si>
  <si>
    <t>Vegan čokoláda s jackfruit a kokosem iChoc 80 g</t>
  </si>
  <si>
    <t>Cabernet Moravia kabinetní červené Vinařství Čech 0,75 l</t>
  </si>
  <si>
    <t>Dornfelder červené Vinařství Čech 0,75 l</t>
  </si>
  <si>
    <t>Frankovka červené Vinařství Čech 0,75 l</t>
  </si>
  <si>
    <t>Camino Blanco bílé 0,75 l</t>
  </si>
  <si>
    <t>Sauvignon bílé Vinařství Čech 0,75 l</t>
  </si>
  <si>
    <t>Ryzlink vlašský bílé Vinařství Čech 0,75 l</t>
  </si>
  <si>
    <t>Muškát moravský kabinetní bílé Vinařství Čech 0,75</t>
  </si>
  <si>
    <t>Tramín červený bílé Vinařství Čech 0,75 l</t>
  </si>
  <si>
    <t>Zweigeltrebe rosé růžové Vinařství Čech 0,75</t>
  </si>
  <si>
    <t>Veltlínské zelené kabinetní bílé Vinařství Čech 0,75 l</t>
  </si>
  <si>
    <t>Zavařenina z červeného a černého rybízu Annes Feinste 225 g</t>
  </si>
  <si>
    <t>Mangová zavařenina Annes Feinste 210 g</t>
  </si>
  <si>
    <t>Džem meruňkový výběrový Annes Feinste 225 g</t>
  </si>
  <si>
    <t>Džem borůvkový výběrový Annes Feinste 225 g</t>
  </si>
  <si>
    <t>Džem malinový Annes Feinste 225 g</t>
  </si>
  <si>
    <t>Džem višňový výběrový Annes Feinste 225 g</t>
  </si>
  <si>
    <t>Pomerančová marmeláda Annes Feinste 225 g</t>
  </si>
  <si>
    <t>Jahodová zavařenina demeter Annes Feinste 210 g</t>
  </si>
  <si>
    <t>Rebarborová zavařenina demeter Annes Feinste 210 g</t>
  </si>
  <si>
    <t>Zavařenina z černého rybízu demeter Annes Feinste 210 g</t>
  </si>
  <si>
    <t>Černá čočka beluga sterilovaná RAPUNZEL 400 g</t>
  </si>
  <si>
    <t>Luštěninové krekry s indickým kmínem Luskeeto 70 g</t>
  </si>
  <si>
    <t>Proteinová ovesná tyčinka s lískovými oříšky Lifefood 40 g</t>
  </si>
  <si>
    <t>Proteinová ovesná tyčinka Slaný karamel Lifefood 40 g</t>
  </si>
  <si>
    <t>Proteinová ovesná tyčinka s čokoládou Lifefood 40 g</t>
  </si>
  <si>
    <t>Ovesná tyčinka banánová Lifefood 40 g</t>
  </si>
  <si>
    <t>Ovesná tyčinka ovocná Lifefood 40 g</t>
  </si>
  <si>
    <t>Ovesná tyčinka kokosová Lifefood 40 g</t>
  </si>
  <si>
    <t xml:space="preserve">Bio ovesné vločky malé CZ 25 kg </t>
  </si>
  <si>
    <t xml:space="preserve">Bio ovesné vločky velké CZ 25 kg </t>
  </si>
  <si>
    <t>Bio chilli krekry bio*nebio 2,7 kg</t>
  </si>
  <si>
    <t>ZMĚNA RECEPTURY</t>
  </si>
  <si>
    <t>Černý čaj sypaný Darjeeling CHOICE 75 g</t>
  </si>
  <si>
    <t>Zelený čaj sypaný Sencha CHOICE 75 g</t>
  </si>
  <si>
    <t>Zelený čaj sypaný Jasmín CHOICE 75 g</t>
  </si>
  <si>
    <t>Černý čaj Darjeeling CHOICE 20 x 2 g</t>
  </si>
  <si>
    <t>Černý čaj English breakfast CHOICE 20 x 2,2 g</t>
  </si>
  <si>
    <t>Černý čaj Earl grey CHOICE 20 x 2 g</t>
  </si>
  <si>
    <t>Zelený čaj Sencha CHOICE 20 x 1,5 g</t>
  </si>
  <si>
    <t>Zelený čaj Jasmín CHOICE 20 x 1,5 g</t>
  </si>
  <si>
    <t>Bílý čaj květy černého bezu CHOICE 20 x 1,8 g</t>
  </si>
  <si>
    <t>Výběr nejlepších čajů ( 10 x 2 sáčky ) 38 g</t>
  </si>
  <si>
    <t>Ginkgo Yogi Tea 17 x 1,8 g</t>
  </si>
  <si>
    <t>Hořká čokoláda 75% Chocolate Hill 60 g</t>
  </si>
  <si>
    <t>Hořká čokoláda 85% s kokosovým cukrem Chocolate Hill 60 g</t>
  </si>
  <si>
    <t>Hořká čokoláda 65% z nepražených kakaových bobů Chocolate Hill 60 g</t>
  </si>
  <si>
    <t>Hořká čokoláda 65% s himalájskou solí Chocolate Hill 60 g</t>
  </si>
  <si>
    <t>Hořká čokoláda 65% s chilli Chocolate Hill 60 g</t>
  </si>
  <si>
    <t>Hořká čokoláda 65% s levandulí Chocolate Hill 60 g</t>
  </si>
  <si>
    <t>Vegan čokoláda 49% s kokosovým mlékem Chocolate Hill 60 g</t>
  </si>
  <si>
    <t>Mléčná čokoláda 52% Chocolate Hill 60 g</t>
  </si>
  <si>
    <t>Hořká čokoláda 75% Čokoládovna Troubelice 45 g</t>
  </si>
  <si>
    <t>Mléčná čokoláda 51% Čokoládovna Troubelice 45 g</t>
  </si>
  <si>
    <t>Bílá čokoláda 40% Čokoládovna Troubelice 45 g</t>
  </si>
  <si>
    <t>Bílá čokoláda 40% se spirulinou Čokoládovna Troubelice 45 g</t>
  </si>
  <si>
    <t>Hořká čokoláda 75% s marakujou EDICIÓN NUEVA 45 g</t>
  </si>
  <si>
    <t>Hořká čokoláda 67% s kokosem EDICIÓN NUEVA 45 g</t>
  </si>
  <si>
    <t>Hořká čokoláda 65% s chilli EDICIÓN NUEVA 45 g</t>
  </si>
  <si>
    <t>Mléčná čokoláda 51% s levandulí EDICIÓN NUEVA 45 g</t>
  </si>
  <si>
    <t>Bílá čokoláda 40% s marakujou EDICIÓN NUEVA 45 g</t>
  </si>
  <si>
    <t>Bílá čokoláda 40% se spirulinou EDICIÓN NUEVA 45 g</t>
  </si>
  <si>
    <t>Tyčinky luštěninové Rajče s bazalkou Crispins Extrudo 60 g</t>
  </si>
  <si>
    <t>Kakaové máslo pecičky bio*nebio 150 g</t>
  </si>
  <si>
    <t>Bio sušené meruňky nesířené vel.1 TR 6 kg</t>
  </si>
  <si>
    <t>↑</t>
  </si>
  <si>
    <r>
      <t xml:space="preserve">Bio kešu ořechy </t>
    </r>
    <r>
      <rPr>
        <b/>
        <sz val="11"/>
        <rFont val="Calibri"/>
        <family val="2"/>
        <charset val="238"/>
        <scheme val="minor"/>
      </rPr>
      <t>celé</t>
    </r>
    <r>
      <rPr>
        <sz val="11"/>
        <rFont val="Calibri"/>
        <family val="2"/>
        <charset val="238"/>
        <scheme val="minor"/>
      </rPr>
      <t xml:space="preserve"> bio*nebio 3 kg</t>
    </r>
  </si>
  <si>
    <t>ZVÝHODNĚNÁ CENA</t>
  </si>
  <si>
    <t>Nyní baleno po 5 kg</t>
  </si>
  <si>
    <r>
      <t xml:space="preserve">Bio pistácie pražené solené </t>
    </r>
    <r>
      <rPr>
        <b/>
        <sz val="11"/>
        <rFont val="Calibri"/>
        <family val="2"/>
        <charset val="238"/>
        <scheme val="minor"/>
      </rPr>
      <t>ES 5 kg</t>
    </r>
  </si>
  <si>
    <t>Kešu ořechy bio*nebio 3 kg</t>
  </si>
  <si>
    <t>Kimchi originál pálivé Sarwu 350 g</t>
  </si>
  <si>
    <t>Kimchi originál nepálivé Sarwu 350 g</t>
  </si>
  <si>
    <t>Kimchi vegan pálivé Sarwu 350 g</t>
  </si>
  <si>
    <t>Kimchi vegan nepálivé Sarwu 350 g</t>
  </si>
  <si>
    <t>Energetický nápoj Lesní ovoce Beutelsbacher 0,33 l</t>
  </si>
  <si>
    <t>Isis limonáda Bezový květ-Malina 0,33 l</t>
  </si>
  <si>
    <t>Kombucha Classic Beutelsbacher 0,33 l</t>
  </si>
  <si>
    <t>Kombucha Černý rybíz Beutelsbacher 0,33 l</t>
  </si>
  <si>
    <t>Aróniový džem výběrový Ovocňák 200 g</t>
  </si>
  <si>
    <t>Rakytníkový džem s hruškou Ovocňák 200 g</t>
  </si>
  <si>
    <t>Rykytníkový džem s jahodou Ovocňák 200 g</t>
  </si>
  <si>
    <t>Hrušková povidla neslazená Ovocňák 380 g</t>
  </si>
  <si>
    <t>Višňová povidla neslazená Ovocňák 380 g</t>
  </si>
  <si>
    <t>Ovocný čaj Arónia vzpruha Ovocňák 48 g  (12 x 4 g)</t>
  </si>
  <si>
    <t>Ovocný čaj Aróniové pohlazení Ovocňák 48 g ( 12 x 4 g)</t>
  </si>
  <si>
    <t>Ovocný čaj Rakytníkové osvěžení Ovocňák 48 g ( 12 x 4 g)</t>
  </si>
  <si>
    <t>Ovocný čaj Rakytníkový životabudič Ovocňák 48 g ( 12 x 4 g)</t>
  </si>
  <si>
    <t>Bio kakaový prášek 25 kg</t>
  </si>
  <si>
    <t>Západní Afrika</t>
  </si>
  <si>
    <t>NEDOSTUPNÉ</t>
  </si>
  <si>
    <t>Bio sezam neloupaný TR 25 kg</t>
  </si>
  <si>
    <t>Žvýkačky Fresh Fruit Hugo 9 g</t>
  </si>
  <si>
    <t>Žvýkačky Fresh Fruit Hugo 42 g</t>
  </si>
  <si>
    <t>Yerba Maté sáčky 25 x 3g</t>
  </si>
  <si>
    <t>Nugát s lískovými oříšky vegan SOLÉ 200 g</t>
  </si>
  <si>
    <t>Lískooříšková pomazánka s kakaem 210 g</t>
  </si>
  <si>
    <t>Starofrancouzská hořčice s medem s balsamikem 195 g</t>
  </si>
  <si>
    <t>Hořčice medová 205 g</t>
  </si>
  <si>
    <t>Pepř černý celý bio*nebio 40 g</t>
  </si>
  <si>
    <t>Citrónový pepř drcený bio*nebio 40 g</t>
  </si>
  <si>
    <t>Koření Barbecue bio*nebio 40 g</t>
  </si>
  <si>
    <t>Limonáda Bitter Lemon Dr. Chuť 330 ml</t>
  </si>
  <si>
    <t>Limonáda Drakon Orange Dr. Chuť 330 ml</t>
  </si>
  <si>
    <t>Limonáda Flamingo Lemonade Dr. Chuť 330 ml</t>
  </si>
  <si>
    <t>Taška z recyklovaného papíru bio*nebio</t>
  </si>
  <si>
    <t>momentálně nedostupný u výrobce</t>
  </si>
  <si>
    <t>Merlot nealkoholické VINNOCENCE 0,75 l</t>
  </si>
  <si>
    <t>Chardonnay bílé nealkoholické VINNOCENCE 0,75 l</t>
  </si>
  <si>
    <t>Maliny sušené mrazem bio*nebio 20 g</t>
  </si>
  <si>
    <t>Kurkuma mletá bio*nebio 30 g</t>
  </si>
  <si>
    <t>Koření Kari Hot Bombay bio*nebio 40 g</t>
  </si>
  <si>
    <t>Hořká čokoláda 89% Peru s kokosovým cukrem VIVANI 80 g</t>
  </si>
  <si>
    <r>
      <t xml:space="preserve">Bio kukuřice na popcorn </t>
    </r>
    <r>
      <rPr>
        <b/>
        <sz val="11"/>
        <rFont val="Calibri"/>
        <family val="2"/>
        <charset val="238"/>
        <scheme val="minor"/>
      </rPr>
      <t>TR</t>
    </r>
    <r>
      <rPr>
        <sz val="11"/>
        <rFont val="Calibri"/>
        <family val="2"/>
        <charset val="238"/>
        <scheme val="minor"/>
      </rPr>
      <t xml:space="preserve"> 25 kg</t>
    </r>
  </si>
  <si>
    <t>Gruppo Germinal, IT</t>
  </si>
  <si>
    <t>10 dní - produkty značky WELL WELL</t>
  </si>
  <si>
    <t>Tofu přírodní Well Well 200 g</t>
  </si>
  <si>
    <t>Tofu přírodní Well Well 400 g</t>
  </si>
  <si>
    <t>Tofu uzené Well Well 180 g</t>
  </si>
  <si>
    <t>Rostlinné plátky s příchutí zrajícího salámu Well Well 80 g</t>
  </si>
  <si>
    <t>Párky sójové klasik Well Well 200 g</t>
  </si>
  <si>
    <t>Rostlinná pomazánka Slunečnice-Sušená rajčata Well Well 125 g</t>
  </si>
  <si>
    <r>
      <t xml:space="preserve">Bio dýňové semínko </t>
    </r>
    <r>
      <rPr>
        <b/>
        <sz val="11"/>
        <rFont val="Calibri"/>
        <family val="2"/>
        <charset val="238"/>
        <scheme val="minor"/>
      </rPr>
      <t>AT</t>
    </r>
    <r>
      <rPr>
        <sz val="11"/>
        <rFont val="Calibri"/>
        <family val="2"/>
        <charset val="238"/>
        <scheme val="minor"/>
      </rPr>
      <t xml:space="preserve"> 25 kg</t>
    </r>
  </si>
  <si>
    <r>
      <t>Bio sušená třtinová šťáva PANELA</t>
    </r>
    <r>
      <rPr>
        <b/>
        <sz val="11"/>
        <rFont val="Calibri"/>
        <family val="2"/>
        <charset val="238"/>
        <scheme val="minor"/>
      </rPr>
      <t xml:space="preserve"> EC</t>
    </r>
    <r>
      <rPr>
        <sz val="11"/>
        <rFont val="Calibri"/>
        <family val="2"/>
        <charset val="238"/>
        <scheme val="minor"/>
      </rPr>
      <t xml:space="preserve"> 25 kg             </t>
    </r>
  </si>
  <si>
    <t>Dětská ovesná tyčinka Jablko-Mrkev RAPUNZEL 4 x 23 g</t>
  </si>
  <si>
    <t>Dětská ovesná tyčinka Černý rybíz-Banán RAPUNZEL 4 x 23 g</t>
  </si>
  <si>
    <t>Dětská ovesná tyčinka Mango RAPUNZEL 4 x 23 g</t>
  </si>
  <si>
    <t>Fizzy COZY Sauvignon frizzante Vinařství Čech 0,25 l</t>
  </si>
  <si>
    <t>Směs fazolí sterilovaná Barbecue RAPUNZEL 400 g</t>
  </si>
  <si>
    <t>Špagety polocelozrnné IRIS 500 g</t>
  </si>
  <si>
    <t>Spirálky polocelozrnné IRIS 500 g</t>
  </si>
  <si>
    <t>Penne celozrnné IRIS 500 g</t>
  </si>
  <si>
    <t>Penne semolina IRIS 500 g</t>
  </si>
  <si>
    <t>Špagety semolina IRIS 500 g</t>
  </si>
  <si>
    <t>Ovocné plátky PUF Jablko-Malina Ovocňák 22 g</t>
  </si>
  <si>
    <t>Ovocné plátky PUF Jablko-Hruška Ovocňák 22 g</t>
  </si>
  <si>
    <r>
      <t xml:space="preserve">Bio rýžové vločky natural </t>
    </r>
    <r>
      <rPr>
        <b/>
        <sz val="11"/>
        <rFont val="Calibri"/>
        <family val="2"/>
        <charset val="238"/>
        <scheme val="minor"/>
      </rPr>
      <t>HU</t>
    </r>
    <r>
      <rPr>
        <sz val="11"/>
        <rFont val="Calibri"/>
        <family val="2"/>
        <charset val="238"/>
        <scheme val="minor"/>
      </rPr>
      <t xml:space="preserve"> 25 kg </t>
    </r>
  </si>
  <si>
    <t>Berry Vanilka Yogi Tea 17 x 2 g</t>
  </si>
  <si>
    <t>Ranní energie Yogi Tea 17 x 2,1 g</t>
  </si>
  <si>
    <t>dlouhodobě nedostupné u výrobce</t>
  </si>
  <si>
    <t>Rýže kulatozrnná (mléčná) natural bio*nebio 10 kg</t>
  </si>
  <si>
    <t>Cena za celé balení, v papírové tašce</t>
  </si>
  <si>
    <t>Přírodní třtinový cukr MUSCOVADO MU 25 kg</t>
  </si>
  <si>
    <t>NENÍ SKLADEM</t>
  </si>
  <si>
    <t>MOMENTÁLNĚ  NEDOSTUPNÉ</t>
  </si>
  <si>
    <t>Fermentovaná limonáda Citrón-Matcha Bacilli 330 ml</t>
  </si>
  <si>
    <t>Rajčatová šťáva s chilli Quattro shot Beutelsbacher 0,2 l</t>
  </si>
  <si>
    <t>momentálně nedostupný - čeká se na novou sklizeň</t>
  </si>
  <si>
    <t>Vegan čokoláda s Křupavý oříšek iChoc 80 g</t>
  </si>
  <si>
    <t>Bio spirálky semolina IRIS 5 kg</t>
  </si>
  <si>
    <t>Bio penne semolina IRIS 5 kg</t>
  </si>
  <si>
    <t>Bio extra panenský olivový olej ECOATO 3 l</t>
  </si>
  <si>
    <t>DOSTUPNÉ KONCEM LISTOPADU</t>
  </si>
  <si>
    <t>Hořká čokoláda s marakujou SOLÉ 100 g</t>
  </si>
  <si>
    <t>Ovocný čaj Rakytníkový zimní šálek Ovocňák 48 g ( 12 x 4 g )</t>
  </si>
  <si>
    <t>Taška pevná z recyklovaného PET malá RAPUNZEL</t>
  </si>
  <si>
    <t>bez bio certifikace z legislativních důvodů kvúli procesu dealkoholizace</t>
  </si>
  <si>
    <t>Kukuřičné křupky jahodové Biopont 55 g</t>
  </si>
  <si>
    <t>Bio extra panenský olivový olej BIOILIS 5 l</t>
  </si>
  <si>
    <t>dostupné od 50. týdne</t>
  </si>
  <si>
    <t>MOMENTÁLNĚ NEDOSTUPNÉ</t>
  </si>
  <si>
    <t>GRAMÁŽ A CENA BUDOU UPŘESNĚNY</t>
  </si>
  <si>
    <t>Čaj Matcha MATCHA TEA 30 x 2 g</t>
  </si>
  <si>
    <t>Vegan čokoláda Skořicová rolka iChoc 80 g</t>
  </si>
  <si>
    <t>Pohankové vločky COUNTRY LIFE 250 g</t>
  </si>
  <si>
    <t>Ovesný nápoj Barista OATLY 1 l</t>
  </si>
  <si>
    <t>Zeleninové chipsy Go Pure 40 g</t>
  </si>
  <si>
    <t>Batátové chipsy s rozmarýnem Go Pure 40 g</t>
  </si>
  <si>
    <t>Bramborové chipsy Limetka-Zázvor Go Pure 125 g</t>
  </si>
  <si>
    <t>Droždí lahůdkové COUNTRY LIFE 150 g</t>
  </si>
  <si>
    <t>Shoyu sójová omáčka COUNTRY LIFE 500 ml</t>
  </si>
  <si>
    <t>Tamari sójová omáčka COUNTRY LIFE 500 ml</t>
  </si>
  <si>
    <t>Umeocet COUNTRY LIFE 500 ml</t>
  </si>
  <si>
    <t>Umeocet COUNTRY LIFE 200 ml</t>
  </si>
  <si>
    <t>momentálně nedostupná u výrobce - dodání prosinec/leden</t>
  </si>
  <si>
    <t>Zeleninový vývar bez droždí RAPUNZEL 140 g</t>
  </si>
  <si>
    <t>dostupnost u výrobce pouze v omezeném množství</t>
  </si>
  <si>
    <r>
      <t>Bio slunečnicové semínko</t>
    </r>
    <r>
      <rPr>
        <b/>
        <sz val="11"/>
        <rFont val="Calibri"/>
        <family val="2"/>
        <charset val="238"/>
        <scheme val="minor"/>
      </rPr>
      <t xml:space="preserve"> HU</t>
    </r>
    <r>
      <rPr>
        <sz val="11"/>
        <rFont val="Calibri"/>
        <family val="2"/>
        <charset val="238"/>
        <scheme val="minor"/>
      </rPr>
      <t xml:space="preserve"> 25 kg</t>
    </r>
  </si>
  <si>
    <r>
      <t xml:space="preserve">Bio arašídy loupané pražené EG cca </t>
    </r>
    <r>
      <rPr>
        <b/>
        <sz val="11"/>
        <rFont val="Calibri"/>
        <family val="2"/>
        <charset val="238"/>
        <scheme val="minor"/>
      </rPr>
      <t>5</t>
    </r>
    <r>
      <rPr>
        <sz val="11"/>
        <rFont val="Calibri"/>
        <family val="2"/>
        <charset val="238"/>
        <scheme val="minor"/>
      </rPr>
      <t xml:space="preserve"> kg</t>
    </r>
  </si>
  <si>
    <t>momentálně není skladem</t>
  </si>
  <si>
    <t>Bio sušené višně vypeckované UZ 8 kg</t>
  </si>
  <si>
    <t>Bio parmezánové krekry s olivovým olejem bio*nebio 5 kg</t>
  </si>
  <si>
    <t>Bio sýrové krekry bio*nebio 5 kg</t>
  </si>
  <si>
    <t>Objednávkový list pro velká balení  01/2025</t>
  </si>
  <si>
    <t>↓</t>
  </si>
  <si>
    <t>Objednávkový list platný od 01/01/2025</t>
  </si>
  <si>
    <t>Nugátová srdíčka RAPUNZEL 128 g</t>
  </si>
  <si>
    <t>Fermentovaný kurkumový shot Bacilli 100 ml</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</si>
</sst>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charset val="238"/>
      <scheme val="minor"/>
    </font>
    <font>
      <b/>
      <sz val="11"/>
      <name val="Calibri"/>
      <family val="2"/>
      <charset val="238"/>
      <scheme val="minor"/>
    </font>
    <font>
      <b/>
      <sz val="11"/>
      <color indexed="10"/>
      <name val="Calibri"/>
      <family val="2"/>
      <charset val="238"/>
      <scheme val="minor"/>
    </font>
    <font>
      <b/>
      <sz val="11"/>
      <color theme="1"/>
      <name val="Calibri"/>
      <family val="2"/>
      <charset val="238"/>
      <scheme val="minor"/>
    </font>
    <font>
      <b/>
      <sz val="11"/>
      <color rgb="FF0510EB"/>
      <name val="Calibri"/>
      <family val="2"/>
      <charset val="238"/>
      <scheme val="minor"/>
    </font>
    <font>
      <b/>
      <sz val="10"/>
      <name val="Arial"/>
      <family val="2"/>
      <charset val="238"/>
    </font>
    <font>
      <sz val="11"/>
      <color indexed="8"/>
      <name val="Calibri"/>
      <family val="2"/>
      <charset val="238"/>
    </font>
    <font>
      <b/>
      <sz val="10"/>
      <color indexed="10"/>
      <name val="Arial"/>
      <family val="2"/>
      <charset val="238"/>
    </font>
    <font>
      <b/>
      <sz val="10"/>
      <color indexed="20"/>
      <name val="Arial"/>
      <family val="2"/>
      <charset val="238"/>
    </font>
    <font>
      <sz val="11"/>
      <color rgb="FFFF0000"/>
      <name val="Calibri"/>
      <family val="2"/>
      <charset val="238"/>
      <scheme val="minor"/>
    </font>
    <font>
      <sz val="11"/>
      <name val="Calibri"/>
      <family val="2"/>
      <charset val="238"/>
      <scheme val="minor"/>
    </font>
    <font>
      <b/>
      <sz val="11"/>
      <color rgb="FF00B050"/>
      <name val="Calibri"/>
      <family val="2"/>
      <charset val="238"/>
      <scheme val="minor"/>
    </font>
    <font>
      <b/>
      <strike/>
      <sz val="11"/>
      <color theme="1"/>
      <name val="Calibri"/>
      <family val="2"/>
      <charset val="238"/>
      <scheme val="minor"/>
    </font>
    <font>
      <sz val="10"/>
      <name val="Arial"/>
      <family val="2"/>
      <charset val="238"/>
    </font>
    <font>
      <u/>
      <sz val="10"/>
      <color indexed="12"/>
      <name val="Arial"/>
      <family val="2"/>
      <charset val="238"/>
    </font>
    <font>
      <b/>
      <sz val="11"/>
      <color indexed="12"/>
      <name val="Calibri"/>
      <family val="2"/>
      <charset val="238"/>
      <scheme val="minor"/>
    </font>
    <font>
      <b/>
      <sz val="11"/>
      <color indexed="17"/>
      <name val="Calibri"/>
      <family val="2"/>
      <charset val="238"/>
      <scheme val="minor"/>
    </font>
    <font>
      <b/>
      <sz val="11"/>
      <color indexed="8"/>
      <name val="Calibri"/>
      <family val="2"/>
      <charset val="238"/>
      <scheme val="minor"/>
    </font>
    <font>
      <sz val="11"/>
      <color indexed="40"/>
      <name val="Calibri"/>
      <family val="2"/>
      <charset val="238"/>
      <scheme val="minor"/>
    </font>
    <font>
      <sz val="11"/>
      <color indexed="8"/>
      <name val="Calibri"/>
      <family val="2"/>
      <charset val="238"/>
      <scheme val="minor"/>
    </font>
    <font>
      <strike/>
      <sz val="11"/>
      <name val="Calibri"/>
      <family val="2"/>
      <charset val="238"/>
      <scheme val="minor"/>
    </font>
    <font>
      <b/>
      <sz val="11"/>
      <color indexed="30"/>
      <name val="Calibri"/>
      <family val="2"/>
      <charset val="238"/>
      <scheme val="minor"/>
    </font>
    <font>
      <b/>
      <sz val="11"/>
      <color indexed="50"/>
      <name val="Calibri"/>
      <family val="2"/>
      <charset val="238"/>
      <scheme val="minor"/>
    </font>
    <font>
      <sz val="11"/>
      <color indexed="17"/>
      <name val="Calibri"/>
      <family val="2"/>
      <charset val="238"/>
      <scheme val="minor"/>
    </font>
    <font>
      <u/>
      <sz val="11"/>
      <color indexed="12"/>
      <name val="Calibri"/>
      <family val="2"/>
      <charset val="238"/>
      <scheme val="minor"/>
    </font>
    <font>
      <b/>
      <u/>
      <sz val="11"/>
      <name val="Calibri"/>
      <family val="2"/>
      <charset val="238"/>
      <scheme val="minor"/>
    </font>
    <font>
      <b/>
      <sz val="11"/>
      <color indexed="57"/>
      <name val="Calibri"/>
      <family val="2"/>
      <charset val="238"/>
      <scheme val="minor"/>
    </font>
    <font>
      <b/>
      <strike/>
      <sz val="11"/>
      <name val="Calibri"/>
      <family val="2"/>
      <charset val="238"/>
      <scheme val="minor"/>
    </font>
    <font>
      <sz val="11"/>
      <color indexed="10"/>
      <name val="Calibri"/>
      <family val="2"/>
      <charset val="238"/>
      <scheme val="minor"/>
    </font>
    <font>
      <strike/>
      <sz val="11"/>
      <color indexed="8"/>
      <name val="Calibri"/>
      <family val="2"/>
      <charset val="238"/>
      <scheme val="minor"/>
    </font>
    <font>
      <b/>
      <strike/>
      <sz val="11"/>
      <color indexed="12"/>
      <name val="Calibri"/>
      <family val="2"/>
      <charset val="238"/>
      <scheme val="minor"/>
    </font>
    <font>
      <sz val="11"/>
      <color indexed="20"/>
      <name val="Calibri"/>
      <family val="2"/>
      <charset val="238"/>
      <scheme val="minor"/>
    </font>
    <font>
      <b/>
      <sz val="11"/>
      <color indexed="20"/>
      <name val="Calibri"/>
      <family val="2"/>
      <charset val="238"/>
      <scheme val="minor"/>
    </font>
    <font>
      <b/>
      <sz val="11"/>
      <color theme="9"/>
      <name val="Calibri"/>
      <family val="2"/>
      <charset val="238"/>
      <scheme val="minor"/>
    </font>
    <font>
      <sz val="8"/>
      <name val="Calibri"/>
      <family val="2"/>
      <charset val="238"/>
      <scheme val="minor"/>
    </font>
    <font>
      <b/>
      <sz val="11"/>
      <color rgb="FFFF0000"/>
      <name val="Calibri"/>
      <family val="2"/>
      <charset val="238"/>
      <scheme val="minor"/>
    </font>
    <font>
      <b/>
      <strike/>
      <sz val="11"/>
      <color indexed="17"/>
      <name val="Calibri"/>
      <family val="2"/>
      <charset val="238"/>
      <scheme val="minor"/>
    </font>
    <font>
      <b/>
      <sz val="11"/>
      <color rgb="FFED0000"/>
      <name val="Calibri"/>
      <family val="2"/>
      <charset val="238"/>
      <scheme val="minor"/>
    </font>
  </fonts>
  <fills count="14">
    <fill>
      <patternFill patternType="none"/>
    </fill>
    <fill>
      <patternFill patternType="gray125"/>
    </fill>
    <fill>
      <patternFill patternType="solid">
        <fgColor theme="4" tint="0.79998168889431442"/>
        <bgColor indexed="64"/>
      </patternFill>
    </fill>
    <fill>
      <patternFill patternType="solid">
        <fgColor rgb="FFFF9999"/>
        <bgColor indexed="64"/>
      </patternFill>
    </fill>
    <fill>
      <patternFill patternType="solid">
        <fgColor theme="4" tint="0.79998168889431442"/>
        <bgColor indexed="26"/>
      </patternFill>
    </fill>
    <fill>
      <patternFill patternType="solid">
        <fgColor indexed="9"/>
        <bgColor indexed="26"/>
      </patternFill>
    </fill>
    <fill>
      <patternFill patternType="solid">
        <fgColor theme="0"/>
        <bgColor indexed="26"/>
      </patternFill>
    </fill>
    <fill>
      <patternFill patternType="solid">
        <fgColor theme="0"/>
        <bgColor indexed="34"/>
      </patternFill>
    </fill>
    <fill>
      <patternFill patternType="solid">
        <fgColor theme="0"/>
        <bgColor indexed="64"/>
      </patternFill>
    </fill>
    <fill>
      <patternFill patternType="solid">
        <fgColor rgb="FF92D050"/>
        <bgColor indexed="64"/>
      </patternFill>
    </fill>
    <fill>
      <patternFill patternType="solid">
        <fgColor rgb="FF92D050"/>
        <bgColor indexed="26"/>
      </patternFill>
    </fill>
    <fill>
      <patternFill patternType="solid">
        <fgColor rgb="FFFF9933"/>
        <bgColor indexed="64"/>
      </patternFill>
    </fill>
    <fill>
      <patternFill patternType="solid">
        <fgColor rgb="FFFFFF00"/>
        <bgColor indexed="64"/>
      </patternFill>
    </fill>
    <fill>
      <patternFill patternType="solid">
        <fgColor theme="7" tint="0.79998168889431442"/>
        <bgColor indexed="64"/>
      </patternFill>
    </fill>
  </fills>
  <borders count="31">
    <border>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thin">
        <color indexed="55"/>
      </right>
      <top style="thin">
        <color indexed="55"/>
      </top>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style="thin">
        <color indexed="55"/>
      </left>
      <right/>
      <top style="thin">
        <color indexed="55"/>
      </top>
      <bottom style="thin">
        <color indexed="55"/>
      </bottom>
      <diagonal/>
    </border>
    <border>
      <left style="thin">
        <color rgb="FF0070C0"/>
      </left>
      <right style="thin">
        <color rgb="FF0070C0"/>
      </right>
      <top style="thin">
        <color rgb="FF0070C0"/>
      </top>
      <bottom style="thin">
        <color rgb="FF0070C0"/>
      </bottom>
      <diagonal/>
    </border>
    <border>
      <left style="thin">
        <color indexed="55"/>
      </left>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thin">
        <color rgb="FF0070C0"/>
      </bottom>
      <diagonal/>
    </border>
    <border>
      <left style="thin">
        <color indexed="55"/>
      </left>
      <right style="thin">
        <color indexed="55"/>
      </right>
      <top style="thin">
        <color indexed="55"/>
      </top>
      <bottom/>
      <diagonal/>
    </border>
    <border>
      <left style="thin">
        <color rgb="FF0070C0"/>
      </left>
      <right style="thin">
        <color rgb="FF0070C0"/>
      </right>
      <top style="thin">
        <color rgb="FF0070C0"/>
      </top>
      <bottom style="double">
        <color rgb="FF0070C0"/>
      </bottom>
      <diagonal/>
    </border>
    <border>
      <left/>
      <right style="thin">
        <color indexed="55"/>
      </right>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rgb="FF0070C0"/>
      </left>
      <right style="thin">
        <color indexed="64"/>
      </right>
      <top style="thin">
        <color rgb="FF0070C0"/>
      </top>
      <bottom style="thin">
        <color rgb="FF0070C0"/>
      </bottom>
      <diagonal/>
    </border>
    <border>
      <left style="thin">
        <color theme="4" tint="-0.249977111117893"/>
      </left>
      <right style="thin">
        <color rgb="FF0070C0"/>
      </right>
      <top style="thin">
        <color theme="4" tint="-0.249977111117893"/>
      </top>
      <bottom style="thin">
        <color theme="4" tint="-0.249977111117893"/>
      </bottom>
      <diagonal/>
    </border>
    <border>
      <left/>
      <right style="thin">
        <color indexed="64"/>
      </right>
      <top style="thin">
        <color rgb="FF0070C0"/>
      </top>
      <bottom style="thin">
        <color rgb="FF0070C0"/>
      </bottom>
      <diagonal/>
    </border>
    <border>
      <left style="thin">
        <color theme="4" tint="-0.249977111117893"/>
      </left>
      <right style="thin">
        <color theme="4" tint="-0.249977111117893"/>
      </right>
      <top style="thin">
        <color rgb="FF0070C0"/>
      </top>
      <bottom style="thin">
        <color theme="4" tint="-0.249977111117893"/>
      </bottom>
      <diagonal/>
    </border>
  </borders>
  <cellStyleXfs count="4">
    <xf numFmtId="0" fontId="0" fillId="0" borderId="0"/>
    <xf numFmtId="0" fontId="6" fillId="0" borderId="0"/>
    <xf numFmtId="0" fontId="13" fillId="0" borderId="0"/>
    <xf numFmtId="0" fontId="14" fillId="0" borderId="0" applyNumberFormat="0" applyFill="0" applyBorder="0" applyAlignment="0" applyProtection="0"/>
  </cellStyleXfs>
  <cellXfs count="279">
    <xf numFmtId="0" fontId="0" fillId="0" borderId="0" xfId="0"/>
    <xf numFmtId="2" fontId="0" fillId="0" borderId="0" xfId="0" applyNumberFormat="1" applyAlignment="1">
      <alignment horizontal="right"/>
    </xf>
    <xf numFmtId="0" fontId="0" fillId="0" borderId="0" xfId="0" applyAlignment="1">
      <alignment wrapText="1"/>
    </xf>
    <xf numFmtId="1" fontId="1" fillId="0" borderId="0" xfId="0" applyNumberFormat="1" applyFont="1" applyAlignment="1">
      <alignment horizontal="left"/>
    </xf>
    <xf numFmtId="2" fontId="2" fillId="0" borderId="0" xfId="0" applyNumberFormat="1" applyFont="1" applyAlignment="1">
      <alignment horizontal="left" wrapText="1"/>
    </xf>
    <xf numFmtId="2" fontId="2" fillId="0" borderId="3" xfId="0" applyNumberFormat="1" applyFont="1" applyBorder="1" applyAlignment="1">
      <alignment wrapText="1"/>
    </xf>
    <xf numFmtId="2" fontId="2" fillId="0" borderId="0" xfId="0" applyNumberFormat="1" applyFont="1" applyAlignment="1">
      <alignment wrapText="1"/>
    </xf>
    <xf numFmtId="0" fontId="1" fillId="0" borderId="0" xfId="0" applyFont="1"/>
    <xf numFmtId="1" fontId="0" fillId="0" borderId="0" xfId="0" applyNumberFormat="1"/>
    <xf numFmtId="1" fontId="1" fillId="0" borderId="0" xfId="0" applyNumberFormat="1" applyFont="1"/>
    <xf numFmtId="2" fontId="0" fillId="0" borderId="0" xfId="0" applyNumberFormat="1"/>
    <xf numFmtId="4" fontId="2" fillId="0" borderId="0" xfId="0" applyNumberFormat="1" applyFont="1" applyAlignment="1">
      <alignment horizontal="left" wrapText="1"/>
    </xf>
    <xf numFmtId="4" fontId="0" fillId="0" borderId="0" xfId="0" applyNumberFormat="1" applyAlignment="1">
      <alignment horizontal="right"/>
    </xf>
    <xf numFmtId="4" fontId="0" fillId="0" borderId="0" xfId="0" applyNumberFormat="1"/>
    <xf numFmtId="0" fontId="0" fillId="4" borderId="4" xfId="0" applyFill="1" applyBorder="1"/>
    <xf numFmtId="1" fontId="0" fillId="0" borderId="0" xfId="0" applyNumberFormat="1" applyAlignment="1">
      <alignment horizontal="center"/>
    </xf>
    <xf numFmtId="0" fontId="0" fillId="0" borderId="4" xfId="0" applyBorder="1"/>
    <xf numFmtId="2" fontId="0" fillId="0" borderId="4" xfId="0" applyNumberFormat="1" applyBorder="1"/>
    <xf numFmtId="1" fontId="0" fillId="0" borderId="4" xfId="0" applyNumberFormat="1" applyBorder="1"/>
    <xf numFmtId="4" fontId="0" fillId="0" borderId="4" xfId="0" applyNumberFormat="1" applyBorder="1"/>
    <xf numFmtId="0" fontId="0" fillId="0" borderId="8" xfId="0" applyBorder="1"/>
    <xf numFmtId="2" fontId="0" fillId="0" borderId="8" xfId="0" applyNumberFormat="1" applyBorder="1"/>
    <xf numFmtId="1" fontId="0" fillId="0" borderId="8" xfId="0" applyNumberFormat="1" applyBorder="1"/>
    <xf numFmtId="4" fontId="0" fillId="0" borderId="8" xfId="0" applyNumberFormat="1" applyBorder="1"/>
    <xf numFmtId="0" fontId="0" fillId="2" borderId="10" xfId="0" applyFill="1" applyBorder="1"/>
    <xf numFmtId="2" fontId="0" fillId="2" borderId="10" xfId="0" applyNumberFormat="1" applyFill="1" applyBorder="1"/>
    <xf numFmtId="1" fontId="0" fillId="2" borderId="10" xfId="0" applyNumberFormat="1" applyFill="1" applyBorder="1"/>
    <xf numFmtId="4" fontId="0" fillId="2" borderId="10" xfId="0" applyNumberFormat="1" applyFill="1" applyBorder="1"/>
    <xf numFmtId="4" fontId="0" fillId="2" borderId="6" xfId="0" applyNumberFormat="1" applyFill="1" applyBorder="1"/>
    <xf numFmtId="1" fontId="0" fillId="3" borderId="6" xfId="0" applyNumberFormat="1" applyFill="1" applyBorder="1" applyAlignment="1">
      <alignment horizontal="center"/>
    </xf>
    <xf numFmtId="0" fontId="1" fillId="2" borderId="7" xfId="0" applyFont="1" applyFill="1" applyBorder="1" applyAlignment="1">
      <alignment wrapText="1"/>
    </xf>
    <xf numFmtId="2" fontId="1" fillId="2" borderId="7" xfId="0" applyNumberFormat="1" applyFont="1" applyFill="1" applyBorder="1" applyAlignment="1">
      <alignment wrapText="1"/>
    </xf>
    <xf numFmtId="1" fontId="1" fillId="2" borderId="7" xfId="0" applyNumberFormat="1" applyFont="1" applyFill="1" applyBorder="1" applyAlignment="1">
      <alignment wrapText="1"/>
    </xf>
    <xf numFmtId="4" fontId="1" fillId="2" borderId="7" xfId="0" applyNumberFormat="1" applyFont="1" applyFill="1" applyBorder="1" applyAlignment="1">
      <alignment wrapText="1"/>
    </xf>
    <xf numFmtId="1" fontId="1" fillId="2" borderId="4" xfId="0" applyNumberFormat="1" applyFont="1" applyFill="1" applyBorder="1" applyAlignment="1">
      <alignment horizontal="left" wrapText="1"/>
    </xf>
    <xf numFmtId="1" fontId="4" fillId="2" borderId="7" xfId="0" applyNumberFormat="1" applyFont="1" applyFill="1" applyBorder="1" applyAlignment="1">
      <alignment horizontal="left" wrapText="1"/>
    </xf>
    <xf numFmtId="1" fontId="3" fillId="0" borderId="0" xfId="0" applyNumberFormat="1" applyFont="1" applyAlignment="1">
      <alignment horizontal="left"/>
    </xf>
    <xf numFmtId="0" fontId="3" fillId="2" borderId="9" xfId="0" applyFont="1" applyFill="1" applyBorder="1"/>
    <xf numFmtId="0" fontId="3" fillId="2" borderId="10" xfId="0" applyFont="1" applyFill="1" applyBorder="1"/>
    <xf numFmtId="0" fontId="3" fillId="0" borderId="8" xfId="0" applyFont="1" applyBorder="1"/>
    <xf numFmtId="0" fontId="3" fillId="0" borderId="4" xfId="0" applyFont="1" applyBorder="1"/>
    <xf numFmtId="0" fontId="3" fillId="0" borderId="0" xfId="0" applyFont="1"/>
    <xf numFmtId="1" fontId="4" fillId="0" borderId="3" xfId="0" applyNumberFormat="1" applyFont="1" applyBorder="1" applyAlignment="1">
      <alignment horizontal="center" wrapText="1"/>
    </xf>
    <xf numFmtId="1" fontId="4" fillId="0" borderId="0" xfId="0" applyNumberFormat="1" applyFont="1" applyAlignment="1">
      <alignment horizontal="center" wrapText="1"/>
    </xf>
    <xf numFmtId="1" fontId="4" fillId="2" borderId="10" xfId="0" applyNumberFormat="1" applyFont="1" applyFill="1" applyBorder="1" applyAlignment="1">
      <alignment horizontal="center"/>
    </xf>
    <xf numFmtId="1" fontId="4" fillId="0" borderId="8" xfId="0" applyNumberFormat="1" applyFont="1" applyBorder="1" applyAlignment="1">
      <alignment horizontal="center"/>
    </xf>
    <xf numFmtId="1" fontId="4" fillId="0" borderId="4" xfId="0" applyNumberFormat="1" applyFont="1" applyBorder="1" applyAlignment="1">
      <alignment horizontal="center"/>
    </xf>
    <xf numFmtId="1" fontId="4" fillId="0" borderId="0" xfId="0" applyNumberFormat="1" applyFont="1" applyAlignment="1">
      <alignment horizontal="center"/>
    </xf>
    <xf numFmtId="0" fontId="5" fillId="0" borderId="11" xfId="0" applyFont="1" applyBorder="1"/>
    <xf numFmtId="0" fontId="0" fillId="0" borderId="11" xfId="0" applyBorder="1"/>
    <xf numFmtId="0" fontId="7" fillId="0" borderId="11" xfId="0" applyFont="1" applyBorder="1"/>
    <xf numFmtId="0" fontId="8" fillId="0" borderId="11" xfId="0" applyFont="1" applyBorder="1"/>
    <xf numFmtId="1" fontId="0" fillId="0" borderId="4" xfId="0" applyNumberFormat="1" applyBorder="1" applyAlignment="1">
      <alignment horizontal="left"/>
    </xf>
    <xf numFmtId="1" fontId="11" fillId="0" borderId="4" xfId="0" applyNumberFormat="1" applyFont="1" applyBorder="1" applyAlignment="1">
      <alignment horizontal="center"/>
    </xf>
    <xf numFmtId="2" fontId="12" fillId="0" borderId="4" xfId="0" applyNumberFormat="1" applyFont="1" applyBorder="1" applyAlignment="1">
      <alignment horizontal="right"/>
    </xf>
    <xf numFmtId="4" fontId="9" fillId="0" borderId="0" xfId="0" applyNumberFormat="1" applyFont="1"/>
    <xf numFmtId="0" fontId="10" fillId="0" borderId="11" xfId="2" applyFont="1" applyBorder="1"/>
    <xf numFmtId="1" fontId="10" fillId="0" borderId="11" xfId="2" applyNumberFormat="1" applyFont="1" applyBorder="1" applyAlignment="1">
      <alignment horizontal="center"/>
    </xf>
    <xf numFmtId="2" fontId="10" fillId="0" borderId="11" xfId="2" applyNumberFormat="1" applyFont="1" applyBorder="1" applyAlignment="1">
      <alignment horizontal="right"/>
    </xf>
    <xf numFmtId="1" fontId="10" fillId="0" borderId="11" xfId="2" applyNumberFormat="1" applyFont="1" applyBorder="1" applyAlignment="1">
      <alignment horizontal="left"/>
    </xf>
    <xf numFmtId="0" fontId="1" fillId="0" borderId="11" xfId="2" applyFont="1" applyBorder="1"/>
    <xf numFmtId="1" fontId="10" fillId="0" borderId="11" xfId="2" applyNumberFormat="1" applyFont="1" applyBorder="1" applyAlignment="1">
      <alignment horizontal="center" wrapText="1"/>
    </xf>
    <xf numFmtId="1" fontId="1" fillId="5" borderId="11" xfId="2" applyNumberFormat="1" applyFont="1" applyFill="1" applyBorder="1" applyAlignment="1">
      <alignment horizontal="left" wrapText="1"/>
    </xf>
    <xf numFmtId="2" fontId="10" fillId="0" borderId="11" xfId="2" applyNumberFormat="1" applyFont="1" applyBorder="1" applyAlignment="1">
      <alignment horizontal="right" wrapText="1"/>
    </xf>
    <xf numFmtId="0" fontId="10" fillId="0" borderId="11" xfId="2" applyFont="1" applyBorder="1" applyAlignment="1">
      <alignment horizontal="left" wrapText="1"/>
    </xf>
    <xf numFmtId="1" fontId="15" fillId="0" borderId="11" xfId="2" applyNumberFormat="1" applyFont="1" applyBorder="1" applyAlignment="1">
      <alignment horizontal="center"/>
    </xf>
    <xf numFmtId="0" fontId="2" fillId="0" borderId="11" xfId="2" applyFont="1" applyBorder="1"/>
    <xf numFmtId="0" fontId="16" fillId="5" borderId="11" xfId="2" applyFont="1" applyFill="1" applyBorder="1"/>
    <xf numFmtId="0" fontId="10" fillId="5" borderId="11" xfId="2" applyFont="1" applyFill="1" applyBorder="1"/>
    <xf numFmtId="0" fontId="2" fillId="5" borderId="11" xfId="2" applyFont="1" applyFill="1" applyBorder="1"/>
    <xf numFmtId="0" fontId="10" fillId="5" borderId="11" xfId="2" applyFont="1" applyFill="1" applyBorder="1" applyAlignment="1">
      <alignment horizontal="left" wrapText="1"/>
    </xf>
    <xf numFmtId="1" fontId="15" fillId="5" borderId="11" xfId="2" applyNumberFormat="1" applyFont="1" applyFill="1" applyBorder="1" applyAlignment="1">
      <alignment horizontal="center"/>
    </xf>
    <xf numFmtId="0" fontId="1" fillId="5" borderId="11" xfId="2" applyFont="1" applyFill="1" applyBorder="1"/>
    <xf numFmtId="0" fontId="10" fillId="0" borderId="11" xfId="2" applyFont="1" applyBorder="1" applyAlignment="1">
      <alignment horizontal="left"/>
    </xf>
    <xf numFmtId="0" fontId="16" fillId="0" borderId="11" xfId="2" applyFont="1" applyBorder="1"/>
    <xf numFmtId="1" fontId="20" fillId="0" borderId="11" xfId="2" applyNumberFormat="1" applyFont="1" applyBorder="1" applyAlignment="1">
      <alignment horizontal="center" wrapText="1"/>
    </xf>
    <xf numFmtId="0" fontId="20" fillId="0" borderId="11" xfId="2" applyFont="1" applyBorder="1"/>
    <xf numFmtId="2" fontId="10" fillId="5" borderId="11" xfId="2" applyNumberFormat="1" applyFont="1" applyFill="1" applyBorder="1" applyAlignment="1">
      <alignment horizontal="right"/>
    </xf>
    <xf numFmtId="1" fontId="1" fillId="0" borderId="11" xfId="2" applyNumberFormat="1" applyFont="1" applyBorder="1" applyAlignment="1">
      <alignment horizontal="left" wrapText="1"/>
    </xf>
    <xf numFmtId="0" fontId="23" fillId="5" borderId="11" xfId="2" applyFont="1" applyFill="1" applyBorder="1"/>
    <xf numFmtId="1" fontId="1" fillId="0" borderId="1" xfId="2" applyNumberFormat="1" applyFont="1" applyBorder="1" applyAlignment="1">
      <alignment horizontal="center" vertical="center" wrapText="1"/>
    </xf>
    <xf numFmtId="1" fontId="24" fillId="0" borderId="1" xfId="3" applyNumberFormat="1" applyFont="1" applyFill="1" applyBorder="1" applyAlignment="1" applyProtection="1">
      <alignment horizontal="center" vertical="center" wrapText="1"/>
    </xf>
    <xf numFmtId="1" fontId="25" fillId="0" borderId="1" xfId="3" applyNumberFormat="1" applyFont="1" applyFill="1" applyBorder="1" applyAlignment="1" applyProtection="1">
      <alignment horizontal="center" vertical="center" wrapText="1"/>
    </xf>
    <xf numFmtId="1" fontId="1" fillId="0" borderId="11" xfId="2" applyNumberFormat="1" applyFont="1" applyBorder="1" applyAlignment="1">
      <alignment horizontal="center"/>
    </xf>
    <xf numFmtId="0" fontId="2" fillId="0" borderId="11" xfId="2" applyFont="1" applyBorder="1" applyAlignment="1">
      <alignment horizontal="left" wrapText="1"/>
    </xf>
    <xf numFmtId="0" fontId="26" fillId="0" borderId="11" xfId="2" applyFont="1" applyBorder="1"/>
    <xf numFmtId="2" fontId="27" fillId="0" borderId="11" xfId="2" applyNumberFormat="1" applyFont="1" applyBorder="1" applyAlignment="1">
      <alignment horizontal="right" wrapText="1"/>
    </xf>
    <xf numFmtId="0" fontId="28" fillId="5" borderId="11" xfId="2" applyFont="1" applyFill="1" applyBorder="1"/>
    <xf numFmtId="2" fontId="10" fillId="0" borderId="0" xfId="2" applyNumberFormat="1" applyFont="1" applyAlignment="1">
      <alignment horizontal="right"/>
    </xf>
    <xf numFmtId="2" fontId="19" fillId="0" borderId="11" xfId="1" applyNumberFormat="1" applyFont="1" applyBorder="1" applyAlignment="1">
      <alignment horizontal="right"/>
    </xf>
    <xf numFmtId="0" fontId="26" fillId="5" borderId="11" xfId="2" applyFont="1" applyFill="1" applyBorder="1"/>
    <xf numFmtId="0" fontId="21" fillId="0" borderId="11" xfId="2" applyFont="1" applyBorder="1"/>
    <xf numFmtId="1" fontId="15" fillId="5" borderId="11" xfId="2" applyNumberFormat="1" applyFont="1" applyFill="1" applyBorder="1" applyAlignment="1" applyProtection="1">
      <alignment horizontal="center"/>
      <protection locked="0"/>
    </xf>
    <xf numFmtId="1" fontId="1" fillId="5" borderId="11" xfId="2" applyNumberFormat="1" applyFont="1" applyFill="1" applyBorder="1" applyAlignment="1" applyProtection="1">
      <alignment horizontal="center"/>
      <protection locked="0"/>
    </xf>
    <xf numFmtId="1" fontId="1" fillId="5" borderId="11" xfId="2" applyNumberFormat="1" applyFont="1" applyFill="1" applyBorder="1" applyAlignment="1">
      <alignment horizontal="center"/>
    </xf>
    <xf numFmtId="1" fontId="27" fillId="0" borderId="11" xfId="2" applyNumberFormat="1" applyFont="1" applyBorder="1" applyAlignment="1">
      <alignment horizontal="left" wrapText="1"/>
    </xf>
    <xf numFmtId="0" fontId="20" fillId="0" borderId="11" xfId="2" applyFont="1" applyBorder="1" applyAlignment="1">
      <alignment horizontal="left" wrapText="1"/>
    </xf>
    <xf numFmtId="2" fontId="29" fillId="0" borderId="11" xfId="1" applyNumberFormat="1" applyFont="1" applyBorder="1" applyAlignment="1">
      <alignment horizontal="right"/>
    </xf>
    <xf numFmtId="1" fontId="30" fillId="0" borderId="11" xfId="2" applyNumberFormat="1" applyFont="1" applyBorder="1" applyAlignment="1">
      <alignment horizontal="center"/>
    </xf>
    <xf numFmtId="1" fontId="27" fillId="0" borderId="11" xfId="2" applyNumberFormat="1" applyFont="1" applyBorder="1" applyAlignment="1">
      <alignment horizontal="center"/>
    </xf>
    <xf numFmtId="0" fontId="20" fillId="5" borderId="11" xfId="2" applyFont="1" applyFill="1" applyBorder="1"/>
    <xf numFmtId="1" fontId="17" fillId="0" borderId="11" xfId="2" applyNumberFormat="1" applyFont="1" applyBorder="1" applyAlignment="1">
      <alignment horizontal="left" wrapText="1"/>
    </xf>
    <xf numFmtId="0" fontId="19" fillId="0" borderId="11" xfId="2" applyFont="1" applyBorder="1" applyAlignment="1">
      <alignment horizontal="left" wrapText="1"/>
    </xf>
    <xf numFmtId="0" fontId="31" fillId="5" borderId="11" xfId="2" applyFont="1" applyFill="1" applyBorder="1"/>
    <xf numFmtId="0" fontId="1" fillId="0" borderId="11" xfId="2" applyFont="1" applyBorder="1" applyAlignment="1">
      <alignment horizontal="left"/>
    </xf>
    <xf numFmtId="0" fontId="32" fillId="0" borderId="11" xfId="2" applyFont="1" applyBorder="1"/>
    <xf numFmtId="0" fontId="1" fillId="0" borderId="11" xfId="2" applyFont="1" applyBorder="1" applyAlignment="1">
      <alignment horizontal="left" wrapText="1"/>
    </xf>
    <xf numFmtId="0" fontId="10" fillId="0" borderId="11" xfId="2" applyFont="1" applyBorder="1" applyAlignment="1">
      <alignment horizontal="right"/>
    </xf>
    <xf numFmtId="0" fontId="10" fillId="0" borderId="11" xfId="2" applyFont="1" applyBorder="1" applyAlignment="1">
      <alignment horizontal="center"/>
    </xf>
    <xf numFmtId="0" fontId="1" fillId="0" borderId="11" xfId="2" applyFont="1" applyBorder="1" applyAlignment="1">
      <alignment horizontal="center"/>
    </xf>
    <xf numFmtId="1" fontId="1" fillId="0" borderId="14" xfId="0" applyNumberFormat="1" applyFont="1" applyBorder="1"/>
    <xf numFmtId="1" fontId="1" fillId="2" borderId="14" xfId="0" applyNumberFormat="1" applyFont="1" applyFill="1" applyBorder="1"/>
    <xf numFmtId="1" fontId="15" fillId="0" borderId="0" xfId="2" applyNumberFormat="1" applyFont="1" applyAlignment="1">
      <alignment horizontal="center"/>
    </xf>
    <xf numFmtId="1" fontId="10" fillId="0" borderId="2" xfId="2" applyNumberFormat="1" applyFont="1" applyBorder="1" applyAlignment="1">
      <alignment horizontal="center" wrapText="1"/>
    </xf>
    <xf numFmtId="1" fontId="10" fillId="5" borderId="2" xfId="2" applyNumberFormat="1" applyFont="1" applyFill="1" applyBorder="1" applyAlignment="1">
      <alignment horizontal="center" wrapText="1"/>
    </xf>
    <xf numFmtId="1" fontId="20" fillId="0" borderId="2" xfId="2" applyNumberFormat="1" applyFont="1" applyBorder="1" applyAlignment="1">
      <alignment horizontal="center" wrapText="1"/>
    </xf>
    <xf numFmtId="1" fontId="15" fillId="0" borderId="14" xfId="2" applyNumberFormat="1" applyFont="1" applyBorder="1" applyAlignment="1">
      <alignment horizontal="center" wrapText="1"/>
    </xf>
    <xf numFmtId="1" fontId="1" fillId="5" borderId="14" xfId="2" applyNumberFormat="1" applyFont="1" applyFill="1" applyBorder="1" applyAlignment="1">
      <alignment horizontal="left" wrapText="1"/>
    </xf>
    <xf numFmtId="0" fontId="10" fillId="0" borderId="14" xfId="2" applyFont="1" applyBorder="1" applyAlignment="1">
      <alignment wrapText="1"/>
    </xf>
    <xf numFmtId="0" fontId="10" fillId="0" borderId="14" xfId="2" applyFont="1" applyBorder="1"/>
    <xf numFmtId="0" fontId="10" fillId="0" borderId="14" xfId="2" applyFont="1" applyBorder="1" applyAlignment="1">
      <alignment horizontal="left" wrapText="1"/>
    </xf>
    <xf numFmtId="1" fontId="2" fillId="0" borderId="14" xfId="2" applyNumberFormat="1" applyFont="1" applyBorder="1" applyAlignment="1">
      <alignment horizontal="center"/>
    </xf>
    <xf numFmtId="9" fontId="10" fillId="0" borderId="14" xfId="2" applyNumberFormat="1" applyFont="1" applyBorder="1"/>
    <xf numFmtId="1" fontId="16" fillId="0" borderId="14" xfId="2" applyNumberFormat="1" applyFont="1" applyBorder="1" applyAlignment="1">
      <alignment horizontal="center"/>
    </xf>
    <xf numFmtId="1" fontId="16" fillId="5" borderId="14" xfId="2" applyNumberFormat="1" applyFont="1" applyFill="1" applyBorder="1" applyAlignment="1">
      <alignment horizontal="center" wrapText="1"/>
    </xf>
    <xf numFmtId="0" fontId="2" fillId="0" borderId="14" xfId="2" applyFont="1" applyBorder="1"/>
    <xf numFmtId="0" fontId="16" fillId="5" borderId="14" xfId="2" applyFont="1" applyFill="1" applyBorder="1"/>
    <xf numFmtId="0" fontId="10" fillId="5" borderId="14" xfId="2" applyFont="1" applyFill="1" applyBorder="1"/>
    <xf numFmtId="0" fontId="2" fillId="5" borderId="14" xfId="2" applyFont="1" applyFill="1" applyBorder="1"/>
    <xf numFmtId="0" fontId="10" fillId="5" borderId="14" xfId="2" applyFont="1" applyFill="1" applyBorder="1" applyAlignment="1">
      <alignment horizontal="left" wrapText="1"/>
    </xf>
    <xf numFmtId="9" fontId="10" fillId="5" borderId="14" xfId="2" applyNumberFormat="1" applyFont="1" applyFill="1" applyBorder="1"/>
    <xf numFmtId="9" fontId="16" fillId="5" borderId="14" xfId="2" applyNumberFormat="1" applyFont="1" applyFill="1" applyBorder="1"/>
    <xf numFmtId="9" fontId="2" fillId="0" borderId="14" xfId="2" applyNumberFormat="1" applyFont="1" applyBorder="1"/>
    <xf numFmtId="0" fontId="1" fillId="5" borderId="14" xfId="2" applyFont="1" applyFill="1" applyBorder="1"/>
    <xf numFmtId="0" fontId="10" fillId="5" borderId="14" xfId="2" applyFont="1" applyFill="1" applyBorder="1" applyAlignment="1">
      <alignment horizontal="left"/>
    </xf>
    <xf numFmtId="0" fontId="10" fillId="0" borderId="14" xfId="2" applyFont="1" applyBorder="1" applyAlignment="1">
      <alignment horizontal="left"/>
    </xf>
    <xf numFmtId="0" fontId="16" fillId="0" borderId="14" xfId="2" applyFont="1" applyBorder="1"/>
    <xf numFmtId="1" fontId="1" fillId="6" borderId="14" xfId="2" applyNumberFormat="1" applyFont="1" applyFill="1" applyBorder="1" applyAlignment="1">
      <alignment horizontal="left" wrapText="1"/>
    </xf>
    <xf numFmtId="9" fontId="16" fillId="0" borderId="14" xfId="2" applyNumberFormat="1" applyFont="1" applyBorder="1"/>
    <xf numFmtId="2" fontId="2" fillId="0" borderId="14" xfId="2" applyNumberFormat="1" applyFont="1" applyBorder="1" applyAlignment="1">
      <alignment horizontal="left"/>
    </xf>
    <xf numFmtId="2" fontId="10" fillId="0" borderId="14" xfId="2" applyNumberFormat="1" applyFont="1" applyBorder="1" applyAlignment="1">
      <alignment horizontal="left"/>
    </xf>
    <xf numFmtId="0" fontId="21" fillId="5" borderId="14" xfId="2" applyFont="1" applyFill="1" applyBorder="1"/>
    <xf numFmtId="1" fontId="2" fillId="5" borderId="14" xfId="2" applyNumberFormat="1" applyFont="1" applyFill="1" applyBorder="1" applyAlignment="1">
      <alignment horizontal="center"/>
    </xf>
    <xf numFmtId="1" fontId="1" fillId="7" borderId="14" xfId="2" applyNumberFormat="1" applyFont="1" applyFill="1" applyBorder="1" applyAlignment="1">
      <alignment horizontal="left" wrapText="1"/>
    </xf>
    <xf numFmtId="0" fontId="22" fillId="0" borderId="14" xfId="2" applyFont="1" applyBorder="1"/>
    <xf numFmtId="1" fontId="1" fillId="0" borderId="12" xfId="2" applyNumberFormat="1" applyFont="1" applyBorder="1" applyAlignment="1">
      <alignment horizontal="center" vertical="center" wrapText="1"/>
    </xf>
    <xf numFmtId="0" fontId="10" fillId="5" borderId="16" xfId="2" applyFont="1" applyFill="1" applyBorder="1"/>
    <xf numFmtId="0" fontId="10" fillId="0" borderId="0" xfId="2" applyFont="1" applyAlignment="1">
      <alignment horizontal="left" wrapText="1"/>
    </xf>
    <xf numFmtId="1" fontId="1" fillId="2" borderId="14" xfId="2" applyNumberFormat="1" applyFont="1" applyFill="1" applyBorder="1" applyAlignment="1">
      <alignment wrapText="1"/>
    </xf>
    <xf numFmtId="0" fontId="1" fillId="2" borderId="14" xfId="2" applyFont="1" applyFill="1" applyBorder="1" applyAlignment="1">
      <alignment wrapText="1"/>
    </xf>
    <xf numFmtId="2" fontId="1" fillId="2" borderId="14" xfId="2" applyNumberFormat="1" applyFont="1" applyFill="1" applyBorder="1" applyAlignment="1">
      <alignment horizontal="right" wrapText="1"/>
    </xf>
    <xf numFmtId="1" fontId="15" fillId="2" borderId="14" xfId="2" applyNumberFormat="1" applyFont="1" applyFill="1" applyBorder="1" applyAlignment="1">
      <alignment horizontal="center" wrapText="1"/>
    </xf>
    <xf numFmtId="1" fontId="1" fillId="2" borderId="14" xfId="2" applyNumberFormat="1" applyFont="1" applyFill="1" applyBorder="1" applyAlignment="1">
      <alignment horizontal="center" wrapText="1"/>
    </xf>
    <xf numFmtId="2" fontId="2" fillId="0" borderId="2" xfId="0" applyNumberFormat="1" applyFont="1" applyBorder="1"/>
    <xf numFmtId="2" fontId="2" fillId="0" borderId="1" xfId="0" applyNumberFormat="1" applyFont="1" applyBorder="1"/>
    <xf numFmtId="2" fontId="2" fillId="0" borderId="5" xfId="0" applyNumberFormat="1" applyFont="1" applyBorder="1"/>
    <xf numFmtId="2" fontId="2" fillId="0" borderId="3" xfId="0" applyNumberFormat="1" applyFont="1" applyBorder="1"/>
    <xf numFmtId="2" fontId="28" fillId="0" borderId="0" xfId="0" applyNumberFormat="1" applyFont="1"/>
    <xf numFmtId="0" fontId="10" fillId="5" borderId="0" xfId="2" applyFont="1" applyFill="1" applyAlignment="1">
      <alignment horizontal="left" wrapText="1"/>
    </xf>
    <xf numFmtId="1" fontId="10" fillId="0" borderId="0" xfId="0" applyNumberFormat="1" applyFont="1"/>
    <xf numFmtId="1" fontId="10" fillId="0" borderId="14" xfId="2" applyNumberFormat="1" applyFont="1" applyBorder="1" applyAlignment="1">
      <alignment horizontal="left" wrapText="1"/>
    </xf>
    <xf numFmtId="1" fontId="10" fillId="5" borderId="14" xfId="2" applyNumberFormat="1" applyFont="1" applyFill="1" applyBorder="1" applyAlignment="1">
      <alignment horizontal="left" wrapText="1"/>
    </xf>
    <xf numFmtId="1" fontId="10" fillId="5" borderId="14" xfId="2" applyNumberFormat="1" applyFont="1" applyFill="1" applyBorder="1" applyAlignment="1">
      <alignment horizontal="left"/>
    </xf>
    <xf numFmtId="1" fontId="10" fillId="0" borderId="14" xfId="2" applyNumberFormat="1" applyFont="1" applyBorder="1" applyAlignment="1">
      <alignment horizontal="left"/>
    </xf>
    <xf numFmtId="0" fontId="10" fillId="0" borderId="19" xfId="2" applyFont="1" applyBorder="1"/>
    <xf numFmtId="1" fontId="10" fillId="0" borderId="16" xfId="2" applyNumberFormat="1" applyFont="1" applyBorder="1" applyAlignment="1">
      <alignment horizontal="center" wrapText="1"/>
    </xf>
    <xf numFmtId="0" fontId="10" fillId="0" borderId="16" xfId="2" applyFont="1" applyBorder="1"/>
    <xf numFmtId="0" fontId="10" fillId="0" borderId="0" xfId="2" applyFont="1"/>
    <xf numFmtId="1" fontId="10" fillId="0" borderId="5" xfId="2" applyNumberFormat="1" applyFont="1" applyBorder="1" applyAlignment="1">
      <alignment horizontal="center" wrapText="1"/>
    </xf>
    <xf numFmtId="2" fontId="10" fillId="2" borderId="20" xfId="2" applyNumberFormat="1" applyFont="1" applyFill="1" applyBorder="1" applyAlignment="1">
      <alignment horizontal="right" wrapText="1"/>
    </xf>
    <xf numFmtId="1" fontId="15" fillId="2" borderId="20" xfId="2" applyNumberFormat="1" applyFont="1" applyFill="1" applyBorder="1" applyAlignment="1">
      <alignment horizontal="center"/>
    </xf>
    <xf numFmtId="2" fontId="23" fillId="2" borderId="20" xfId="2" applyNumberFormat="1" applyFont="1" applyFill="1" applyBorder="1"/>
    <xf numFmtId="0" fontId="16" fillId="4" borderId="20" xfId="2" applyFont="1" applyFill="1" applyBorder="1"/>
    <xf numFmtId="0" fontId="23" fillId="4" borderId="20" xfId="2" applyFont="1" applyFill="1" applyBorder="1"/>
    <xf numFmtId="1" fontId="10" fillId="0" borderId="21" xfId="2" applyNumberFormat="1" applyFont="1" applyBorder="1" applyAlignment="1">
      <alignment horizontal="center" wrapText="1"/>
    </xf>
    <xf numFmtId="0" fontId="10" fillId="0" borderId="17" xfId="2" applyFont="1" applyBorder="1"/>
    <xf numFmtId="1" fontId="1" fillId="0" borderId="0" xfId="2" applyNumberFormat="1" applyFont="1" applyAlignment="1">
      <alignment horizontal="left" wrapText="1"/>
    </xf>
    <xf numFmtId="0" fontId="1" fillId="0" borderId="0" xfId="2" applyFont="1" applyAlignment="1">
      <alignment horizontal="left" wrapText="1"/>
    </xf>
    <xf numFmtId="2" fontId="10" fillId="0" borderId="0" xfId="2" applyNumberFormat="1" applyFont="1" applyAlignment="1">
      <alignment horizontal="right" wrapText="1"/>
    </xf>
    <xf numFmtId="1" fontId="15" fillId="0" borderId="0" xfId="2" applyNumberFormat="1" applyFont="1" applyAlignment="1">
      <alignment horizontal="center" wrapText="1"/>
    </xf>
    <xf numFmtId="2" fontId="23" fillId="0" borderId="0" xfId="2" applyNumberFormat="1" applyFont="1"/>
    <xf numFmtId="0" fontId="16" fillId="0" borderId="0" xfId="2" applyFont="1"/>
    <xf numFmtId="0" fontId="23" fillId="0" borderId="0" xfId="2" applyFont="1"/>
    <xf numFmtId="0" fontId="1" fillId="2" borderId="20" xfId="2" applyFont="1" applyFill="1" applyBorder="1" applyAlignment="1">
      <alignment horizontal="left" wrapText="1"/>
    </xf>
    <xf numFmtId="4" fontId="10" fillId="0" borderId="14" xfId="2" applyNumberFormat="1" applyFont="1" applyBorder="1" applyAlignment="1">
      <alignment horizontal="right" wrapText="1"/>
    </xf>
    <xf numFmtId="4" fontId="10" fillId="0" borderId="14" xfId="2" applyNumberFormat="1" applyFont="1" applyBorder="1" applyAlignment="1">
      <alignment horizontal="right"/>
    </xf>
    <xf numFmtId="4" fontId="20" fillId="0" borderId="14" xfId="2" applyNumberFormat="1" applyFont="1" applyBorder="1" applyAlignment="1">
      <alignment horizontal="right" wrapText="1"/>
    </xf>
    <xf numFmtId="0" fontId="10" fillId="0" borderId="22" xfId="0" applyFont="1" applyBorder="1"/>
    <xf numFmtId="1" fontId="10" fillId="0" borderId="22" xfId="0" applyNumberFormat="1" applyFont="1" applyBorder="1" applyAlignment="1">
      <alignment horizontal="left"/>
    </xf>
    <xf numFmtId="0" fontId="33" fillId="8" borderId="23" xfId="0" applyFont="1" applyFill="1" applyBorder="1"/>
    <xf numFmtId="0" fontId="1" fillId="0" borderId="4" xfId="0" applyFont="1" applyBorder="1"/>
    <xf numFmtId="1" fontId="11" fillId="8" borderId="4" xfId="0" applyNumberFormat="1" applyFont="1" applyFill="1" applyBorder="1" applyAlignment="1">
      <alignment horizontal="center"/>
    </xf>
    <xf numFmtId="1" fontId="1" fillId="10" borderId="14" xfId="2" applyNumberFormat="1" applyFont="1" applyFill="1" applyBorder="1" applyAlignment="1">
      <alignment horizontal="left" wrapText="1"/>
    </xf>
    <xf numFmtId="0" fontId="10" fillId="9" borderId="14" xfId="2" applyFont="1" applyFill="1" applyBorder="1" applyAlignment="1">
      <alignment horizontal="left" wrapText="1"/>
    </xf>
    <xf numFmtId="4" fontId="10" fillId="9" borderId="14" xfId="2" applyNumberFormat="1" applyFont="1" applyFill="1" applyBorder="1" applyAlignment="1">
      <alignment horizontal="right" wrapText="1"/>
    </xf>
    <xf numFmtId="1" fontId="1" fillId="9" borderId="14" xfId="2" applyNumberFormat="1" applyFont="1" applyFill="1" applyBorder="1" applyAlignment="1">
      <alignment horizontal="left" wrapText="1"/>
    </xf>
    <xf numFmtId="0" fontId="10" fillId="8" borderId="14" xfId="2" applyFont="1" applyFill="1" applyBorder="1" applyAlignment="1">
      <alignment horizontal="left" wrapText="1"/>
    </xf>
    <xf numFmtId="1" fontId="35" fillId="0" borderId="14" xfId="2" applyNumberFormat="1" applyFont="1" applyBorder="1" applyAlignment="1">
      <alignment horizontal="left" wrapText="1"/>
    </xf>
    <xf numFmtId="1" fontId="35" fillId="0" borderId="14" xfId="2" applyNumberFormat="1" applyFont="1" applyBorder="1" applyAlignment="1">
      <alignment horizontal="left"/>
    </xf>
    <xf numFmtId="1" fontId="35" fillId="5" borderId="14" xfId="2" applyNumberFormat="1" applyFont="1" applyFill="1" applyBorder="1" applyAlignment="1">
      <alignment horizontal="center" wrapText="1"/>
    </xf>
    <xf numFmtId="0" fontId="1" fillId="0" borderId="24" xfId="0" applyFont="1" applyBorder="1"/>
    <xf numFmtId="0" fontId="1" fillId="0" borderId="24" xfId="0" applyFont="1" applyBorder="1" applyAlignment="1">
      <alignment horizontal="right"/>
    </xf>
    <xf numFmtId="0" fontId="1" fillId="0" borderId="25" xfId="0" applyFont="1" applyBorder="1" applyAlignment="1">
      <alignment horizontal="right"/>
    </xf>
    <xf numFmtId="1" fontId="2" fillId="9" borderId="14" xfId="2" applyNumberFormat="1" applyFont="1" applyFill="1" applyBorder="1" applyAlignment="1">
      <alignment horizontal="center"/>
    </xf>
    <xf numFmtId="0" fontId="10" fillId="10" borderId="14" xfId="2" applyFont="1" applyFill="1" applyBorder="1"/>
    <xf numFmtId="0" fontId="1" fillId="0" borderId="0" xfId="0" applyFont="1" applyAlignment="1">
      <alignment horizontal="right"/>
    </xf>
    <xf numFmtId="0" fontId="10" fillId="0" borderId="0" xfId="0" applyFont="1"/>
    <xf numFmtId="4" fontId="27" fillId="0" borderId="14" xfId="2" applyNumberFormat="1" applyFont="1" applyBorder="1" applyAlignment="1">
      <alignment horizontal="right" wrapText="1"/>
    </xf>
    <xf numFmtId="1" fontId="10" fillId="0" borderId="0" xfId="0" applyNumberFormat="1" applyFont="1" applyAlignment="1">
      <alignment horizontal="left"/>
    </xf>
    <xf numFmtId="1" fontId="0" fillId="0" borderId="8" xfId="0" applyNumberFormat="1" applyBorder="1" applyAlignment="1">
      <alignment horizontal="left"/>
    </xf>
    <xf numFmtId="0" fontId="0" fillId="0" borderId="0" xfId="0" applyAlignment="1">
      <alignment horizontal="left"/>
    </xf>
    <xf numFmtId="1" fontId="0" fillId="8" borderId="4" xfId="0" applyNumberFormat="1" applyFill="1" applyBorder="1" applyAlignment="1">
      <alignment horizontal="left"/>
    </xf>
    <xf numFmtId="1" fontId="10" fillId="0" borderId="26" xfId="0" applyNumberFormat="1" applyFont="1" applyBorder="1" applyAlignment="1">
      <alignment horizontal="left"/>
    </xf>
    <xf numFmtId="1" fontId="10" fillId="0" borderId="4" xfId="0" applyNumberFormat="1" applyFont="1" applyBorder="1" applyAlignment="1">
      <alignment horizontal="left"/>
    </xf>
    <xf numFmtId="1" fontId="1" fillId="0" borderId="14" xfId="2" applyNumberFormat="1" applyFont="1" applyBorder="1" applyAlignment="1">
      <alignment horizontal="left" wrapText="1"/>
    </xf>
    <xf numFmtId="1" fontId="10" fillId="9" borderId="14" xfId="2" applyNumberFormat="1" applyFont="1" applyFill="1" applyBorder="1" applyAlignment="1">
      <alignment horizontal="left" wrapText="1"/>
    </xf>
    <xf numFmtId="0" fontId="1" fillId="10" borderId="14" xfId="2" applyFont="1" applyFill="1" applyBorder="1"/>
    <xf numFmtId="1" fontId="2" fillId="0" borderId="14" xfId="2" applyNumberFormat="1" applyFont="1" applyBorder="1" applyAlignment="1">
      <alignment horizontal="center" wrapText="1"/>
    </xf>
    <xf numFmtId="0" fontId="11" fillId="0" borderId="0" xfId="0" applyFont="1" applyAlignment="1">
      <alignment horizontal="center"/>
    </xf>
    <xf numFmtId="0" fontId="3" fillId="0" borderId="9" xfId="0" applyFont="1" applyBorder="1"/>
    <xf numFmtId="1" fontId="0" fillId="0" borderId="6" xfId="0" applyNumberFormat="1" applyBorder="1" applyAlignment="1">
      <alignment horizontal="left"/>
    </xf>
    <xf numFmtId="0" fontId="0" fillId="0" borderId="7" xfId="0" applyBorder="1"/>
    <xf numFmtId="0" fontId="0" fillId="0" borderId="27" xfId="0" applyBorder="1"/>
    <xf numFmtId="0" fontId="0" fillId="0" borderId="29" xfId="0" applyBorder="1"/>
    <xf numFmtId="0" fontId="3" fillId="0" borderId="28" xfId="0" applyFont="1" applyBorder="1"/>
    <xf numFmtId="10" fontId="0" fillId="0" borderId="8" xfId="0" applyNumberFormat="1" applyBorder="1"/>
    <xf numFmtId="10" fontId="0" fillId="0" borderId="4" xfId="0" applyNumberFormat="1" applyBorder="1"/>
    <xf numFmtId="0" fontId="1" fillId="0" borderId="9" xfId="0" applyFont="1" applyBorder="1"/>
    <xf numFmtId="0" fontId="10" fillId="0" borderId="30" xfId="0" applyFont="1" applyBorder="1"/>
    <xf numFmtId="0" fontId="10" fillId="0" borderId="27" xfId="0" applyFont="1" applyBorder="1"/>
    <xf numFmtId="1" fontId="16" fillId="0" borderId="14" xfId="2" applyNumberFormat="1" applyFont="1" applyBorder="1" applyAlignment="1">
      <alignment horizontal="center" wrapText="1"/>
    </xf>
    <xf numFmtId="9" fontId="1" fillId="9" borderId="14" xfId="2" applyNumberFormat="1" applyFont="1" applyFill="1" applyBorder="1"/>
    <xf numFmtId="1" fontId="0" fillId="0" borderId="0" xfId="0" applyNumberFormat="1" applyAlignment="1">
      <alignment horizontal="left"/>
    </xf>
    <xf numFmtId="0" fontId="13" fillId="0" borderId="14" xfId="3" applyFont="1" applyBorder="1" applyAlignment="1">
      <alignment horizontal="left" wrapText="1"/>
    </xf>
    <xf numFmtId="1" fontId="35" fillId="0" borderId="14" xfId="2" applyNumberFormat="1" applyFont="1" applyBorder="1" applyAlignment="1">
      <alignment horizontal="center" wrapText="1"/>
    </xf>
    <xf numFmtId="0" fontId="3" fillId="11" borderId="4" xfId="0" applyFont="1" applyFill="1" applyBorder="1"/>
    <xf numFmtId="0" fontId="0" fillId="11" borderId="4" xfId="0" applyFill="1" applyBorder="1"/>
    <xf numFmtId="1" fontId="0" fillId="11" borderId="4" xfId="0" applyNumberFormat="1" applyFill="1" applyBorder="1" applyAlignment="1">
      <alignment horizontal="left"/>
    </xf>
    <xf numFmtId="2" fontId="0" fillId="11" borderId="4" xfId="0" applyNumberFormat="1" applyFill="1" applyBorder="1"/>
    <xf numFmtId="2" fontId="0" fillId="11" borderId="8" xfId="0" applyNumberFormat="1" applyFill="1" applyBorder="1"/>
    <xf numFmtId="10" fontId="0" fillId="11" borderId="8" xfId="0" applyNumberFormat="1" applyFill="1" applyBorder="1"/>
    <xf numFmtId="1" fontId="4" fillId="11" borderId="4" xfId="0" applyNumberFormat="1" applyFont="1" applyFill="1" applyBorder="1" applyAlignment="1">
      <alignment horizontal="center"/>
    </xf>
    <xf numFmtId="1" fontId="0" fillId="11" borderId="4" xfId="0" applyNumberFormat="1" applyFill="1" applyBorder="1"/>
    <xf numFmtId="4" fontId="0" fillId="11" borderId="4" xfId="0" applyNumberFormat="1" applyFill="1" applyBorder="1"/>
    <xf numFmtId="4" fontId="0" fillId="11" borderId="8" xfId="0" applyNumberFormat="1" applyFill="1" applyBorder="1"/>
    <xf numFmtId="1" fontId="11" fillId="11" borderId="4" xfId="0" applyNumberFormat="1" applyFont="1" applyFill="1" applyBorder="1" applyAlignment="1">
      <alignment horizontal="center"/>
    </xf>
    <xf numFmtId="10" fontId="0" fillId="11" borderId="4" xfId="0" applyNumberFormat="1" applyFill="1" applyBorder="1"/>
    <xf numFmtId="0" fontId="36" fillId="5" borderId="14" xfId="2" applyFont="1" applyFill="1" applyBorder="1"/>
    <xf numFmtId="0" fontId="20" fillId="5" borderId="14" xfId="2" applyFont="1" applyFill="1" applyBorder="1"/>
    <xf numFmtId="1" fontId="35" fillId="5" borderId="14" xfId="2" applyNumberFormat="1" applyFont="1" applyFill="1" applyBorder="1" applyAlignment="1">
      <alignment horizontal="left" wrapText="1"/>
    </xf>
    <xf numFmtId="4" fontId="10" fillId="9" borderId="14" xfId="2" applyNumberFormat="1" applyFont="1" applyFill="1" applyBorder="1" applyAlignment="1">
      <alignment horizontal="right"/>
    </xf>
    <xf numFmtId="2" fontId="10" fillId="2" borderId="20" xfId="2" applyNumberFormat="1" applyFont="1" applyFill="1" applyBorder="1" applyAlignment="1">
      <alignment horizontal="right"/>
    </xf>
    <xf numFmtId="1" fontId="1" fillId="2" borderId="20" xfId="2" applyNumberFormat="1" applyFont="1" applyFill="1" applyBorder="1" applyAlignment="1">
      <alignment horizontal="left" wrapText="1"/>
    </xf>
    <xf numFmtId="2" fontId="0" fillId="8" borderId="4" xfId="0" applyNumberFormat="1" applyFill="1" applyBorder="1"/>
    <xf numFmtId="2" fontId="0" fillId="0" borderId="6" xfId="0" applyNumberFormat="1" applyBorder="1"/>
    <xf numFmtId="2" fontId="0" fillId="11" borderId="6" xfId="0" applyNumberFormat="1" applyFill="1" applyBorder="1"/>
    <xf numFmtId="2" fontId="15" fillId="0" borderId="14" xfId="2" applyNumberFormat="1" applyFont="1" applyBorder="1" applyAlignment="1">
      <alignment horizontal="center" wrapText="1"/>
    </xf>
    <xf numFmtId="0" fontId="7" fillId="0" borderId="17" xfId="0" applyFont="1" applyBorder="1"/>
    <xf numFmtId="4" fontId="1" fillId="12" borderId="14" xfId="2" applyNumberFormat="1" applyFont="1" applyFill="1" applyBorder="1" applyAlignment="1">
      <alignment horizontal="right"/>
    </xf>
    <xf numFmtId="0" fontId="1" fillId="0" borderId="14" xfId="2" applyFont="1" applyBorder="1"/>
    <xf numFmtId="0" fontId="37" fillId="5" borderId="14" xfId="2" applyFont="1" applyFill="1" applyBorder="1"/>
    <xf numFmtId="1" fontId="0" fillId="13" borderId="4" xfId="0" applyNumberFormat="1" applyFill="1" applyBorder="1"/>
    <xf numFmtId="2" fontId="0" fillId="0" borderId="4" xfId="0" applyNumberFormat="1" applyBorder="1" applyAlignment="1">
      <alignment horizontal="center"/>
    </xf>
    <xf numFmtId="4" fontId="1" fillId="12" borderId="14" xfId="2" applyNumberFormat="1" applyFont="1" applyFill="1" applyBorder="1" applyAlignment="1">
      <alignment horizontal="right" wrapText="1"/>
    </xf>
    <xf numFmtId="0" fontId="1" fillId="0" borderId="14" xfId="2" applyFont="1" applyBorder="1" applyAlignment="1">
      <alignment horizontal="left" wrapText="1"/>
    </xf>
    <xf numFmtId="4" fontId="10" fillId="12" borderId="14" xfId="2" applyNumberFormat="1" applyFont="1" applyFill="1" applyBorder="1" applyAlignment="1">
      <alignment horizontal="right"/>
    </xf>
    <xf numFmtId="2" fontId="0" fillId="0" borderId="4" xfId="0" applyNumberFormat="1" applyBorder="1" applyAlignment="1">
      <alignment horizontal="right"/>
    </xf>
    <xf numFmtId="2" fontId="0" fillId="0" borderId="8" xfId="0" applyNumberFormat="1" applyBorder="1" applyAlignment="1">
      <alignment horizontal="right"/>
    </xf>
    <xf numFmtId="2" fontId="3" fillId="8" borderId="4" xfId="0" applyNumberFormat="1" applyFont="1" applyFill="1" applyBorder="1"/>
    <xf numFmtId="2" fontId="2" fillId="0" borderId="2" xfId="0" applyNumberFormat="1" applyFont="1" applyBorder="1" applyAlignment="1">
      <alignment horizontal="center" wrapText="1"/>
    </xf>
    <xf numFmtId="2" fontId="2" fillId="0" borderId="1" xfId="0" applyNumberFormat="1" applyFont="1" applyBorder="1" applyAlignment="1">
      <alignment horizontal="center" wrapText="1"/>
    </xf>
    <xf numFmtId="2" fontId="2" fillId="0" borderId="5" xfId="0" applyNumberFormat="1" applyFont="1" applyBorder="1" applyAlignment="1">
      <alignment horizontal="center" wrapText="1"/>
    </xf>
    <xf numFmtId="2" fontId="2" fillId="0" borderId="3" xfId="0" applyNumberFormat="1" applyFont="1" applyBorder="1" applyAlignment="1">
      <alignment horizontal="center" wrapText="1"/>
    </xf>
    <xf numFmtId="1" fontId="1" fillId="0" borderId="4" xfId="0" applyNumberFormat="1" applyFont="1" applyBorder="1" applyAlignment="1">
      <alignment horizontal="left"/>
    </xf>
    <xf numFmtId="1" fontId="1" fillId="0" borderId="15" xfId="2" applyNumberFormat="1" applyFont="1" applyBorder="1" applyAlignment="1">
      <alignment horizontal="center" vertical="center" wrapText="1"/>
    </xf>
    <xf numFmtId="1" fontId="24" fillId="0" borderId="13" xfId="3" applyNumberFormat="1" applyFont="1" applyFill="1" applyBorder="1" applyAlignment="1" applyProtection="1">
      <alignment horizontal="center" vertical="center" wrapText="1"/>
    </xf>
    <xf numFmtId="1" fontId="1" fillId="0" borderId="13" xfId="2" applyNumberFormat="1" applyFont="1" applyBorder="1" applyAlignment="1">
      <alignment horizontal="center" vertical="center" wrapText="1"/>
    </xf>
    <xf numFmtId="2" fontId="2" fillId="0" borderId="0" xfId="0" applyNumberFormat="1" applyFont="1" applyAlignment="1">
      <alignment horizontal="center" wrapText="1"/>
    </xf>
    <xf numFmtId="2" fontId="2" fillId="0" borderId="18" xfId="0" applyNumberFormat="1" applyFont="1" applyBorder="1" applyAlignment="1">
      <alignment horizontal="center" wrapText="1"/>
    </xf>
  </cellXfs>
  <cellStyles count="4">
    <cellStyle name="Hypertextový odkaz" xfId="3" builtinId="8"/>
    <cellStyle name="Normální" xfId="0" builtinId="0"/>
    <cellStyle name="Normální 2" xfId="2"/>
    <cellStyle name="normální 3" xfId="1"/>
  </cellStyles>
  <dxfs count="0"/>
  <tableStyles count="0" defaultTableStyle="TableStyleMedium2" defaultPivotStyle="PivotStyleLight16"/>
  <colors>
    <mruColors>
      <color rgb="FFFF9933"/>
      <color rgb="FFFF6600"/>
      <color rgb="FF0510EB"/>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285750</xdr:colOff>
      <xdr:row>0</xdr:row>
      <xdr:rowOff>76200</xdr:rowOff>
    </xdr:from>
    <xdr:to>
      <xdr:col>11</xdr:col>
      <xdr:colOff>420371</xdr:colOff>
      <xdr:row>3</xdr:row>
      <xdr:rowOff>123825</xdr:rowOff>
    </xdr:to>
    <xdr:pic>
      <xdr:nvPicPr>
        <xdr:cNvPr id="2" name="Obrázek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76200"/>
          <a:ext cx="1544321"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76200</xdr:rowOff>
    </xdr:from>
    <xdr:to>
      <xdr:col>9</xdr:col>
      <xdr:colOff>9525</xdr:colOff>
      <xdr:row>3</xdr:row>
      <xdr:rowOff>104775</xdr:rowOff>
    </xdr:to>
    <xdr:pic>
      <xdr:nvPicPr>
        <xdr:cNvPr id="2" name="Obrázek 6">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9575" y="76200"/>
          <a:ext cx="9525"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504825</xdr:colOff>
      <xdr:row>0</xdr:row>
      <xdr:rowOff>66675</xdr:rowOff>
    </xdr:from>
    <xdr:to>
      <xdr:col>7</xdr:col>
      <xdr:colOff>1106171</xdr:colOff>
      <xdr:row>3</xdr:row>
      <xdr:rowOff>142875</xdr:rowOff>
    </xdr:to>
    <xdr:pic>
      <xdr:nvPicPr>
        <xdr:cNvPr id="5" name="Obrázek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3850" y="66675"/>
          <a:ext cx="1544321" cy="485775"/>
        </a:xfrm>
        <a:prstGeom prst="rect">
          <a:avLst/>
        </a:prstGeom>
      </xdr:spPr>
    </xdr:pic>
    <xdr:clientData/>
  </xdr:twoCellAnchor>
</xdr:wsDr>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bjednavky@bionebio.cz?subject=objedn&#225;vka%20bu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7"/>
  <sheetViews>
    <sheetView tabSelected="1" zoomScaleNormal="100" workbookViewId="0">
      <pane xSplit="3" ySplit="5" topLeftCell="D6" activePane="bottomRight" state="frozen"/>
      <selection pane="topRight" activeCell="D1" sqref="D1"/>
      <selection pane="bottomLeft" activeCell="A6" sqref="A6"/>
      <selection pane="bottomRight" activeCell="C1145" sqref="C1145"/>
    </sheetView>
  </sheetViews>
  <sheetFormatPr defaultRowHeight="14.4" x14ac:dyDescent="0.3"/>
  <cols>
    <col min="1" max="1" width="9.109375" style="41"/>
    <col min="2" max="2" width="5.44140625" style="41" customWidth="1"/>
    <col min="3" max="3" width="60.33203125" customWidth="1"/>
    <col min="4" max="4" width="15.109375" style="8" bestFit="1" customWidth="1"/>
    <col min="5" max="8" width="9.109375" style="10" customWidth="1"/>
    <col min="9" max="9" width="11.44140625" style="47" customWidth="1"/>
    <col min="10" max="10" width="9.109375" style="8"/>
    <col min="11" max="11" width="12" style="47" customWidth="1"/>
    <col min="12" max="13" width="10.6640625" style="13" customWidth="1"/>
    <col min="14" max="14" width="9.33203125" style="13" customWidth="1"/>
    <col min="15" max="15" width="9.109375" style="13"/>
    <col min="16" max="16" width="65.88671875" style="15" customWidth="1"/>
  </cols>
  <sheetData>
    <row r="1" spans="1:16" x14ac:dyDescent="0.3">
      <c r="A1" s="3" t="s">
        <v>2219</v>
      </c>
      <c r="B1" s="3"/>
      <c r="E1" s="4"/>
      <c r="F1" s="4"/>
      <c r="G1" s="5"/>
      <c r="H1" s="5"/>
      <c r="I1" s="42"/>
      <c r="J1" s="269"/>
      <c r="K1" s="269"/>
      <c r="L1" s="270"/>
      <c r="M1" s="11"/>
      <c r="N1" s="11"/>
      <c r="O1" s="11"/>
    </row>
    <row r="2" spans="1:16" x14ac:dyDescent="0.3">
      <c r="A2" s="273" t="s">
        <v>14</v>
      </c>
      <c r="B2" s="273"/>
      <c r="C2" s="14"/>
      <c r="E2" s="1"/>
      <c r="F2" s="1"/>
      <c r="G2" s="6"/>
      <c r="H2" s="6"/>
      <c r="I2" s="43"/>
      <c r="J2" s="269"/>
      <c r="K2" s="269"/>
      <c r="L2" s="270"/>
      <c r="M2" s="12"/>
      <c r="N2" s="12"/>
      <c r="O2" s="12"/>
    </row>
    <row r="3" spans="1:16" ht="2.25" customHeight="1" x14ac:dyDescent="0.3">
      <c r="A3" s="3"/>
      <c r="B3" s="3"/>
      <c r="D3" s="8" t="s">
        <v>95</v>
      </c>
      <c r="E3" s="1">
        <v>25.484999999999999</v>
      </c>
      <c r="F3" s="1"/>
      <c r="G3" s="6"/>
      <c r="H3" s="6"/>
      <c r="I3" s="43"/>
      <c r="J3" s="269"/>
      <c r="K3" s="269"/>
      <c r="L3" s="270"/>
      <c r="M3" s="12"/>
      <c r="N3" s="12"/>
      <c r="O3" s="12"/>
    </row>
    <row r="4" spans="1:16" x14ac:dyDescent="0.3">
      <c r="A4" s="36"/>
      <c r="B4" s="36"/>
      <c r="C4" s="7"/>
      <c r="D4" s="9"/>
      <c r="E4" s="1"/>
      <c r="F4" s="1"/>
      <c r="G4" s="6"/>
      <c r="H4" s="6"/>
      <c r="I4" s="43"/>
      <c r="J4" s="271"/>
      <c r="K4" s="271"/>
      <c r="L4" s="272"/>
      <c r="M4" s="12"/>
      <c r="N4" s="12"/>
      <c r="O4" s="12"/>
    </row>
    <row r="5" spans="1:16" s="2" customFormat="1" ht="48" customHeight="1" x14ac:dyDescent="0.3">
      <c r="A5" s="30" t="s">
        <v>0</v>
      </c>
      <c r="B5" s="30" t="s">
        <v>1</v>
      </c>
      <c r="C5" s="30" t="s">
        <v>2</v>
      </c>
      <c r="D5" s="32" t="s">
        <v>93</v>
      </c>
      <c r="E5" s="31" t="s">
        <v>3</v>
      </c>
      <c r="F5" s="31" t="s">
        <v>4</v>
      </c>
      <c r="G5" s="31" t="s">
        <v>5</v>
      </c>
      <c r="H5" s="31" t="s">
        <v>1982</v>
      </c>
      <c r="I5" s="35" t="s">
        <v>6</v>
      </c>
      <c r="J5" s="32" t="s">
        <v>7</v>
      </c>
      <c r="K5" s="35" t="s">
        <v>8</v>
      </c>
      <c r="L5" s="33" t="s">
        <v>9</v>
      </c>
      <c r="M5" s="33" t="s">
        <v>10</v>
      </c>
      <c r="N5" s="33" t="s">
        <v>11</v>
      </c>
      <c r="O5" s="33" t="s">
        <v>12</v>
      </c>
      <c r="P5" s="34" t="s">
        <v>13</v>
      </c>
    </row>
    <row r="6" spans="1:16" x14ac:dyDescent="0.3">
      <c r="A6" s="37"/>
      <c r="B6" s="38"/>
      <c r="C6" s="24"/>
      <c r="D6" s="26"/>
      <c r="E6" s="25"/>
      <c r="F6" s="25"/>
      <c r="G6" s="25"/>
      <c r="H6" s="25"/>
      <c r="I6" s="44"/>
      <c r="J6" s="26"/>
      <c r="K6" s="44"/>
      <c r="L6" s="27"/>
      <c r="M6" s="27"/>
      <c r="N6" s="27"/>
      <c r="O6" s="28" t="s">
        <v>96</v>
      </c>
      <c r="P6" s="29"/>
    </row>
    <row r="7" spans="1:16" x14ac:dyDescent="0.3">
      <c r="A7" s="39">
        <v>1110</v>
      </c>
      <c r="B7" s="39" t="s">
        <v>15</v>
      </c>
      <c r="C7" s="20" t="s">
        <v>16</v>
      </c>
      <c r="D7" s="209" t="s">
        <v>97</v>
      </c>
      <c r="E7" s="253">
        <v>23.9</v>
      </c>
      <c r="F7" s="17">
        <f>E7/$E$3</f>
        <v>0.93780655287423975</v>
      </c>
      <c r="G7" s="21">
        <f t="shared" ref="G7:G70" si="0">PRODUCT(E7,1.12)</f>
        <v>26.768000000000001</v>
      </c>
      <c r="H7" s="225">
        <v>0.12</v>
      </c>
      <c r="I7" s="45"/>
      <c r="J7" s="22">
        <v>10</v>
      </c>
      <c r="K7" s="45"/>
      <c r="L7" s="23">
        <f t="shared" ref="L7:L70" si="1">PRODUCT(E7,SUM(I7,PRODUCT(ABS(K7),J7)))</f>
        <v>0</v>
      </c>
      <c r="M7" s="23">
        <f>L7/$E$3</f>
        <v>0</v>
      </c>
      <c r="N7" s="23">
        <f t="shared" ref="N7:N78" si="2">PRODUCT(G7,SUM(I7,PRODUCT(ABS(K7),J7)))</f>
        <v>0</v>
      </c>
      <c r="O7" s="23">
        <f>PRODUCT(G7,(1+$P$6/100))</f>
        <v>26.768000000000001</v>
      </c>
      <c r="P7" s="53"/>
    </row>
    <row r="8" spans="1:16" x14ac:dyDescent="0.3">
      <c r="A8" s="40">
        <v>1115</v>
      </c>
      <c r="B8" s="40" t="s">
        <v>15</v>
      </c>
      <c r="C8" s="16" t="s">
        <v>17</v>
      </c>
      <c r="D8" s="52" t="s">
        <v>98</v>
      </c>
      <c r="E8" s="17">
        <v>44</v>
      </c>
      <c r="F8" s="17">
        <f t="shared" ref="F8:F81" si="3">E8/$E$3</f>
        <v>1.7265057877182657</v>
      </c>
      <c r="G8" s="21">
        <f t="shared" si="0"/>
        <v>49.28</v>
      </c>
      <c r="H8" s="225">
        <v>0.12</v>
      </c>
      <c r="I8" s="46"/>
      <c r="J8" s="18">
        <v>12</v>
      </c>
      <c r="K8" s="46"/>
      <c r="L8" s="19">
        <f t="shared" si="1"/>
        <v>0</v>
      </c>
      <c r="M8" s="23">
        <f t="shared" ref="M8:M81" si="4">L8/$E$3</f>
        <v>0</v>
      </c>
      <c r="N8" s="19">
        <f t="shared" si="2"/>
        <v>0</v>
      </c>
      <c r="O8" s="19">
        <f t="shared" ref="O8:O81" si="5">PRODUCT(G8,(1+$P$6/100))</f>
        <v>49.28</v>
      </c>
      <c r="P8" s="53"/>
    </row>
    <row r="9" spans="1:16" x14ac:dyDescent="0.3">
      <c r="A9" s="40">
        <v>1118</v>
      </c>
      <c r="B9" s="40" t="s">
        <v>15</v>
      </c>
      <c r="C9" s="16" t="s">
        <v>18</v>
      </c>
      <c r="D9" s="52" t="s">
        <v>99</v>
      </c>
      <c r="E9" s="253">
        <v>99</v>
      </c>
      <c r="F9" s="17">
        <f t="shared" si="3"/>
        <v>3.8846380223660977</v>
      </c>
      <c r="G9" s="21">
        <f t="shared" si="0"/>
        <v>110.88000000000001</v>
      </c>
      <c r="H9" s="225">
        <v>0.12</v>
      </c>
      <c r="I9" s="46"/>
      <c r="J9" s="18">
        <v>1</v>
      </c>
      <c r="K9" s="46"/>
      <c r="L9" s="19">
        <f t="shared" si="1"/>
        <v>0</v>
      </c>
      <c r="M9" s="23">
        <f t="shared" si="4"/>
        <v>0</v>
      </c>
      <c r="N9" s="19">
        <f t="shared" si="2"/>
        <v>0</v>
      </c>
      <c r="O9" s="19">
        <f t="shared" si="5"/>
        <v>110.88000000000001</v>
      </c>
      <c r="P9" s="53"/>
    </row>
    <row r="10" spans="1:16" x14ac:dyDescent="0.3">
      <c r="A10" s="40">
        <v>1120</v>
      </c>
      <c r="B10" s="40" t="s">
        <v>15</v>
      </c>
      <c r="C10" s="16" t="s">
        <v>19</v>
      </c>
      <c r="D10" s="52" t="s">
        <v>100</v>
      </c>
      <c r="E10" s="253">
        <v>24.3</v>
      </c>
      <c r="F10" s="17">
        <f t="shared" si="3"/>
        <v>0.9535020600353149</v>
      </c>
      <c r="G10" s="21">
        <f t="shared" si="0"/>
        <v>27.216000000000005</v>
      </c>
      <c r="H10" s="225">
        <v>0.12</v>
      </c>
      <c r="I10" s="46"/>
      <c r="J10" s="18">
        <v>10</v>
      </c>
      <c r="K10" s="46"/>
      <c r="L10" s="19">
        <f t="shared" si="1"/>
        <v>0</v>
      </c>
      <c r="M10" s="23">
        <f t="shared" si="4"/>
        <v>0</v>
      </c>
      <c r="N10" s="19">
        <f t="shared" si="2"/>
        <v>0</v>
      </c>
      <c r="O10" s="19">
        <f t="shared" si="5"/>
        <v>27.216000000000005</v>
      </c>
      <c r="P10" s="53"/>
    </row>
    <row r="11" spans="1:16" x14ac:dyDescent="0.3">
      <c r="A11" s="40">
        <v>1132</v>
      </c>
      <c r="B11" s="40" t="s">
        <v>15</v>
      </c>
      <c r="C11" s="16" t="s">
        <v>20</v>
      </c>
      <c r="D11" s="52" t="s">
        <v>101</v>
      </c>
      <c r="E11" s="253">
        <v>29.8</v>
      </c>
      <c r="F11" s="17">
        <f t="shared" si="3"/>
        <v>1.1693152835000982</v>
      </c>
      <c r="G11" s="21">
        <f t="shared" si="0"/>
        <v>33.376000000000005</v>
      </c>
      <c r="H11" s="225">
        <v>0.12</v>
      </c>
      <c r="I11" s="46"/>
      <c r="J11" s="261">
        <v>7</v>
      </c>
      <c r="K11" s="46"/>
      <c r="L11" s="19">
        <f t="shared" si="1"/>
        <v>0</v>
      </c>
      <c r="M11" s="23">
        <f t="shared" si="4"/>
        <v>0</v>
      </c>
      <c r="N11" s="19">
        <f t="shared" si="2"/>
        <v>0</v>
      </c>
      <c r="O11" s="19">
        <f t="shared" si="5"/>
        <v>33.376000000000005</v>
      </c>
      <c r="P11" s="53"/>
    </row>
    <row r="12" spans="1:16" x14ac:dyDescent="0.3">
      <c r="A12" s="40">
        <v>1140</v>
      </c>
      <c r="B12" s="40" t="s">
        <v>15</v>
      </c>
      <c r="C12" s="16" t="s">
        <v>21</v>
      </c>
      <c r="D12" s="52" t="s">
        <v>102</v>
      </c>
      <c r="E12" s="253">
        <v>25.9</v>
      </c>
      <c r="F12" s="17">
        <f t="shared" si="3"/>
        <v>1.0162840886796154</v>
      </c>
      <c r="G12" s="21">
        <f t="shared" si="0"/>
        <v>29.008000000000003</v>
      </c>
      <c r="H12" s="225">
        <v>0.12</v>
      </c>
      <c r="I12" s="46"/>
      <c r="J12" s="261">
        <v>7</v>
      </c>
      <c r="K12" s="46"/>
      <c r="L12" s="19">
        <f t="shared" si="1"/>
        <v>0</v>
      </c>
      <c r="M12" s="23">
        <f t="shared" si="4"/>
        <v>0</v>
      </c>
      <c r="N12" s="19">
        <f t="shared" si="2"/>
        <v>0</v>
      </c>
      <c r="O12" s="19">
        <f t="shared" si="5"/>
        <v>29.008000000000003</v>
      </c>
      <c r="P12" s="53"/>
    </row>
    <row r="13" spans="1:16" x14ac:dyDescent="0.3">
      <c r="A13" s="40">
        <v>1150</v>
      </c>
      <c r="B13" s="40" t="s">
        <v>15</v>
      </c>
      <c r="C13" s="16" t="s">
        <v>1888</v>
      </c>
      <c r="D13" s="52">
        <v>8594052883558</v>
      </c>
      <c r="E13" s="253">
        <v>26.8</v>
      </c>
      <c r="F13" s="17">
        <f t="shared" si="3"/>
        <v>1.0515989797920346</v>
      </c>
      <c r="G13" s="21">
        <f t="shared" si="0"/>
        <v>30.016000000000005</v>
      </c>
      <c r="H13" s="225">
        <v>0.12</v>
      </c>
      <c r="I13" s="46"/>
      <c r="J13" s="18">
        <v>12</v>
      </c>
      <c r="K13" s="46"/>
      <c r="L13" s="19">
        <f t="shared" si="1"/>
        <v>0</v>
      </c>
      <c r="M13" s="23">
        <f t="shared" si="4"/>
        <v>0</v>
      </c>
      <c r="N13" s="19">
        <f t="shared" si="2"/>
        <v>0</v>
      </c>
      <c r="O13" s="19">
        <f t="shared" si="5"/>
        <v>30.016000000000005</v>
      </c>
      <c r="P13" s="53"/>
    </row>
    <row r="14" spans="1:16" x14ac:dyDescent="0.3">
      <c r="A14" s="40">
        <v>1154</v>
      </c>
      <c r="B14" s="40" t="s">
        <v>15</v>
      </c>
      <c r="C14" s="16" t="s">
        <v>1889</v>
      </c>
      <c r="D14" s="52">
        <v>8594052883701</v>
      </c>
      <c r="E14" s="253">
        <v>229.7</v>
      </c>
      <c r="F14" s="17">
        <f t="shared" si="3"/>
        <v>9.0131449872474008</v>
      </c>
      <c r="G14" s="21">
        <f t="shared" si="0"/>
        <v>257.26400000000001</v>
      </c>
      <c r="H14" s="225">
        <v>0.12</v>
      </c>
      <c r="I14" s="46"/>
      <c r="J14" s="18">
        <v>1</v>
      </c>
      <c r="K14" s="46"/>
      <c r="L14" s="19">
        <f t="shared" si="1"/>
        <v>0</v>
      </c>
      <c r="M14" s="23">
        <f t="shared" si="4"/>
        <v>0</v>
      </c>
      <c r="N14" s="19">
        <f t="shared" si="2"/>
        <v>0</v>
      </c>
      <c r="O14" s="19">
        <f t="shared" si="5"/>
        <v>257.26400000000001</v>
      </c>
      <c r="P14" s="53"/>
    </row>
    <row r="15" spans="1:16" x14ac:dyDescent="0.3">
      <c r="A15" s="40">
        <v>1160</v>
      </c>
      <c r="B15" s="40" t="s">
        <v>15</v>
      </c>
      <c r="C15" s="16" t="s">
        <v>22</v>
      </c>
      <c r="D15" s="52" t="s">
        <v>103</v>
      </c>
      <c r="E15" s="253">
        <v>55</v>
      </c>
      <c r="F15" s="17">
        <f t="shared" si="3"/>
        <v>2.158132234647832</v>
      </c>
      <c r="G15" s="21">
        <f t="shared" si="0"/>
        <v>61.600000000000009</v>
      </c>
      <c r="H15" s="225">
        <v>0.12</v>
      </c>
      <c r="I15" s="46"/>
      <c r="J15" s="18">
        <v>12</v>
      </c>
      <c r="K15" s="46"/>
      <c r="L15" s="19">
        <f t="shared" si="1"/>
        <v>0</v>
      </c>
      <c r="M15" s="23">
        <f t="shared" si="4"/>
        <v>0</v>
      </c>
      <c r="N15" s="19">
        <f t="shared" si="2"/>
        <v>0</v>
      </c>
      <c r="O15" s="19">
        <f t="shared" si="5"/>
        <v>61.600000000000009</v>
      </c>
      <c r="P15" s="53"/>
    </row>
    <row r="16" spans="1:16" x14ac:dyDescent="0.3">
      <c r="A16" s="40">
        <v>1200</v>
      </c>
      <c r="B16" s="40" t="s">
        <v>23</v>
      </c>
      <c r="C16" s="16" t="s">
        <v>24</v>
      </c>
      <c r="D16" s="52" t="s">
        <v>784</v>
      </c>
      <c r="E16" s="253">
        <v>25.4</v>
      </c>
      <c r="F16" s="17">
        <f t="shared" si="3"/>
        <v>0.99666470472827151</v>
      </c>
      <c r="G16" s="21">
        <f t="shared" si="0"/>
        <v>28.448</v>
      </c>
      <c r="H16" s="225">
        <v>0.12</v>
      </c>
      <c r="I16" s="46"/>
      <c r="J16" s="261">
        <v>12</v>
      </c>
      <c r="K16" s="46"/>
      <c r="L16" s="19">
        <f t="shared" si="1"/>
        <v>0</v>
      </c>
      <c r="M16" s="23">
        <f t="shared" si="4"/>
        <v>0</v>
      </c>
      <c r="N16" s="19">
        <f t="shared" si="2"/>
        <v>0</v>
      </c>
      <c r="O16" s="19">
        <f t="shared" si="5"/>
        <v>28.448</v>
      </c>
      <c r="P16" s="53"/>
    </row>
    <row r="17" spans="1:16" x14ac:dyDescent="0.3">
      <c r="A17" s="40">
        <v>1208</v>
      </c>
      <c r="B17" s="40" t="s">
        <v>23</v>
      </c>
      <c r="C17" s="16" t="s">
        <v>25</v>
      </c>
      <c r="D17" s="52" t="s">
        <v>785</v>
      </c>
      <c r="E17" s="253">
        <v>49.7</v>
      </c>
      <c r="F17" s="17">
        <f t="shared" si="3"/>
        <v>1.9501667647635865</v>
      </c>
      <c r="G17" s="21">
        <f t="shared" si="0"/>
        <v>55.664000000000009</v>
      </c>
      <c r="H17" s="225">
        <v>0.12</v>
      </c>
      <c r="I17" s="46"/>
      <c r="J17" s="18">
        <v>7</v>
      </c>
      <c r="K17" s="46"/>
      <c r="L17" s="19">
        <f t="shared" si="1"/>
        <v>0</v>
      </c>
      <c r="M17" s="23">
        <f t="shared" si="4"/>
        <v>0</v>
      </c>
      <c r="N17" s="19">
        <f t="shared" si="2"/>
        <v>0</v>
      </c>
      <c r="O17" s="19">
        <f t="shared" si="5"/>
        <v>55.664000000000009</v>
      </c>
      <c r="P17" s="53"/>
    </row>
    <row r="18" spans="1:16" x14ac:dyDescent="0.3">
      <c r="A18" s="40">
        <v>1211</v>
      </c>
      <c r="B18" s="40" t="s">
        <v>23</v>
      </c>
      <c r="C18" s="16" t="s">
        <v>26</v>
      </c>
      <c r="D18" s="52" t="s">
        <v>786</v>
      </c>
      <c r="E18" s="253">
        <v>63.7</v>
      </c>
      <c r="F18" s="17">
        <f t="shared" si="3"/>
        <v>2.4995095154012166</v>
      </c>
      <c r="G18" s="21">
        <f t="shared" si="0"/>
        <v>71.344000000000008</v>
      </c>
      <c r="H18" s="225">
        <v>0.12</v>
      </c>
      <c r="I18" s="46"/>
      <c r="J18" s="18">
        <v>12</v>
      </c>
      <c r="K18" s="46"/>
      <c r="L18" s="19">
        <f t="shared" si="1"/>
        <v>0</v>
      </c>
      <c r="M18" s="23">
        <f t="shared" si="4"/>
        <v>0</v>
      </c>
      <c r="N18" s="19">
        <f t="shared" si="2"/>
        <v>0</v>
      </c>
      <c r="O18" s="19">
        <f t="shared" si="5"/>
        <v>71.344000000000008</v>
      </c>
      <c r="P18" s="53"/>
    </row>
    <row r="19" spans="1:16" x14ac:dyDescent="0.3">
      <c r="A19" s="40">
        <v>1216</v>
      </c>
      <c r="B19" s="40" t="s">
        <v>23</v>
      </c>
      <c r="C19" s="16" t="s">
        <v>27</v>
      </c>
      <c r="D19" s="52" t="s">
        <v>787</v>
      </c>
      <c r="E19" s="253">
        <v>33.9</v>
      </c>
      <c r="F19" s="17">
        <f t="shared" si="3"/>
        <v>1.3301942319011182</v>
      </c>
      <c r="G19" s="21">
        <f t="shared" si="0"/>
        <v>37.968000000000004</v>
      </c>
      <c r="H19" s="225">
        <v>0.12</v>
      </c>
      <c r="I19" s="46"/>
      <c r="J19" s="18">
        <v>7</v>
      </c>
      <c r="K19" s="46"/>
      <c r="L19" s="19">
        <f t="shared" si="1"/>
        <v>0</v>
      </c>
      <c r="M19" s="23">
        <f t="shared" si="4"/>
        <v>0</v>
      </c>
      <c r="N19" s="19">
        <f t="shared" si="2"/>
        <v>0</v>
      </c>
      <c r="O19" s="19">
        <f t="shared" si="5"/>
        <v>37.968000000000004</v>
      </c>
      <c r="P19" s="53"/>
    </row>
    <row r="20" spans="1:16" x14ac:dyDescent="0.3">
      <c r="A20" s="40">
        <v>1221</v>
      </c>
      <c r="B20" s="40" t="s">
        <v>15</v>
      </c>
      <c r="C20" s="16" t="s">
        <v>28</v>
      </c>
      <c r="D20" s="52" t="s">
        <v>788</v>
      </c>
      <c r="E20" s="262" t="s">
        <v>94</v>
      </c>
      <c r="F20" s="17"/>
      <c r="G20" s="21">
        <f t="shared" si="0"/>
        <v>1.1200000000000001</v>
      </c>
      <c r="H20" s="225">
        <v>0.12</v>
      </c>
      <c r="I20" s="46"/>
      <c r="J20" s="18">
        <v>10</v>
      </c>
      <c r="K20" s="46"/>
      <c r="L20" s="19">
        <f t="shared" si="1"/>
        <v>0</v>
      </c>
      <c r="M20" s="23">
        <f t="shared" si="4"/>
        <v>0</v>
      </c>
      <c r="N20" s="19">
        <f t="shared" si="2"/>
        <v>0</v>
      </c>
      <c r="O20" s="19">
        <f t="shared" si="5"/>
        <v>1.1200000000000001</v>
      </c>
      <c r="P20" s="53" t="s">
        <v>1535</v>
      </c>
    </row>
    <row r="21" spans="1:16" x14ac:dyDescent="0.3">
      <c r="A21" s="40">
        <v>1223</v>
      </c>
      <c r="B21" s="40" t="s">
        <v>15</v>
      </c>
      <c r="C21" s="16" t="s">
        <v>1936</v>
      </c>
      <c r="D21" s="52">
        <v>8594187180126</v>
      </c>
      <c r="E21" s="253">
        <v>188</v>
      </c>
      <c r="F21" s="17">
        <f t="shared" si="3"/>
        <v>7.3768883657053168</v>
      </c>
      <c r="G21" s="21">
        <f t="shared" si="0"/>
        <v>210.56000000000003</v>
      </c>
      <c r="H21" s="225">
        <v>0.12</v>
      </c>
      <c r="I21" s="46"/>
      <c r="J21" s="18">
        <v>10</v>
      </c>
      <c r="K21" s="46"/>
      <c r="L21" s="19">
        <f t="shared" si="1"/>
        <v>0</v>
      </c>
      <c r="M21" s="23">
        <f t="shared" si="4"/>
        <v>0</v>
      </c>
      <c r="N21" s="19">
        <f t="shared" si="2"/>
        <v>0</v>
      </c>
      <c r="O21" s="19">
        <f t="shared" si="5"/>
        <v>210.56000000000003</v>
      </c>
      <c r="P21" s="53"/>
    </row>
    <row r="22" spans="1:16" x14ac:dyDescent="0.3">
      <c r="A22" s="40">
        <v>1224</v>
      </c>
      <c r="B22" s="40" t="s">
        <v>15</v>
      </c>
      <c r="C22" s="16" t="s">
        <v>1914</v>
      </c>
      <c r="D22" s="52">
        <v>8594187180072</v>
      </c>
      <c r="E22" s="253">
        <v>188</v>
      </c>
      <c r="F22" s="17">
        <f t="shared" si="3"/>
        <v>7.3768883657053168</v>
      </c>
      <c r="G22" s="21">
        <f t="shared" si="0"/>
        <v>210.56000000000003</v>
      </c>
      <c r="H22" s="225">
        <v>0.12</v>
      </c>
      <c r="I22" s="46"/>
      <c r="J22" s="18">
        <v>10</v>
      </c>
      <c r="K22" s="46"/>
      <c r="L22" s="19">
        <f t="shared" si="1"/>
        <v>0</v>
      </c>
      <c r="M22" s="23">
        <f t="shared" si="4"/>
        <v>0</v>
      </c>
      <c r="N22" s="19">
        <f t="shared" si="2"/>
        <v>0</v>
      </c>
      <c r="O22" s="19">
        <f t="shared" si="5"/>
        <v>210.56000000000003</v>
      </c>
      <c r="P22" s="53"/>
    </row>
    <row r="23" spans="1:16" x14ac:dyDescent="0.3">
      <c r="A23" s="40">
        <v>1225</v>
      </c>
      <c r="B23" s="40" t="s">
        <v>15</v>
      </c>
      <c r="C23" s="16" t="s">
        <v>1915</v>
      </c>
      <c r="D23" s="52">
        <v>8594187180058</v>
      </c>
      <c r="E23" s="253">
        <v>188</v>
      </c>
      <c r="F23" s="17">
        <f t="shared" si="3"/>
        <v>7.3768883657053168</v>
      </c>
      <c r="G23" s="21">
        <f t="shared" si="0"/>
        <v>210.56000000000003</v>
      </c>
      <c r="H23" s="225">
        <v>0.12</v>
      </c>
      <c r="I23" s="46"/>
      <c r="J23" s="18">
        <v>10</v>
      </c>
      <c r="K23" s="46"/>
      <c r="L23" s="19">
        <f t="shared" si="1"/>
        <v>0</v>
      </c>
      <c r="M23" s="23">
        <f t="shared" si="4"/>
        <v>0</v>
      </c>
      <c r="N23" s="19">
        <f t="shared" si="2"/>
        <v>0</v>
      </c>
      <c r="O23" s="19">
        <f t="shared" si="5"/>
        <v>210.56000000000003</v>
      </c>
      <c r="P23" s="53"/>
    </row>
    <row r="24" spans="1:16" x14ac:dyDescent="0.3">
      <c r="A24" s="40">
        <v>1230</v>
      </c>
      <c r="B24" s="40" t="s">
        <v>15</v>
      </c>
      <c r="C24" s="16" t="s">
        <v>29</v>
      </c>
      <c r="D24" s="52" t="s">
        <v>789</v>
      </c>
      <c r="E24" s="253">
        <v>112</v>
      </c>
      <c r="F24" s="17">
        <f t="shared" si="3"/>
        <v>4.3947420051010395</v>
      </c>
      <c r="G24" s="21">
        <f t="shared" si="0"/>
        <v>125.44000000000001</v>
      </c>
      <c r="H24" s="225">
        <v>0.12</v>
      </c>
      <c r="I24" s="46"/>
      <c r="J24" s="18">
        <v>4</v>
      </c>
      <c r="K24" s="46"/>
      <c r="L24" s="19">
        <f t="shared" si="1"/>
        <v>0</v>
      </c>
      <c r="M24" s="23">
        <f t="shared" si="4"/>
        <v>0</v>
      </c>
      <c r="N24" s="19">
        <f t="shared" si="2"/>
        <v>0</v>
      </c>
      <c r="O24" s="19">
        <f t="shared" si="5"/>
        <v>125.44000000000001</v>
      </c>
      <c r="P24" s="53"/>
    </row>
    <row r="25" spans="1:16" x14ac:dyDescent="0.3">
      <c r="A25" s="40">
        <v>1232</v>
      </c>
      <c r="B25" s="40" t="s">
        <v>15</v>
      </c>
      <c r="C25" s="16" t="s">
        <v>30</v>
      </c>
      <c r="D25" s="52" t="s">
        <v>790</v>
      </c>
      <c r="E25" s="253">
        <v>128.5</v>
      </c>
      <c r="F25" s="17">
        <f t="shared" si="3"/>
        <v>5.0421816754953896</v>
      </c>
      <c r="G25" s="21">
        <f t="shared" si="0"/>
        <v>143.92000000000002</v>
      </c>
      <c r="H25" s="225">
        <v>0.12</v>
      </c>
      <c r="I25" s="46"/>
      <c r="J25" s="18">
        <v>4</v>
      </c>
      <c r="K25" s="46"/>
      <c r="L25" s="19">
        <f t="shared" si="1"/>
        <v>0</v>
      </c>
      <c r="M25" s="23">
        <f t="shared" si="4"/>
        <v>0</v>
      </c>
      <c r="N25" s="19">
        <f t="shared" si="2"/>
        <v>0</v>
      </c>
      <c r="O25" s="19">
        <f t="shared" si="5"/>
        <v>143.92000000000002</v>
      </c>
      <c r="P25" s="53"/>
    </row>
    <row r="26" spans="1:16" x14ac:dyDescent="0.3">
      <c r="A26" s="40">
        <v>1234</v>
      </c>
      <c r="B26" s="40" t="s">
        <v>15</v>
      </c>
      <c r="C26" s="187" t="s">
        <v>1745</v>
      </c>
      <c r="D26" s="188">
        <v>8594052884272</v>
      </c>
      <c r="E26" s="253">
        <v>137</v>
      </c>
      <c r="F26" s="17">
        <f t="shared" si="3"/>
        <v>5.3757112026682368</v>
      </c>
      <c r="G26" s="21">
        <f t="shared" si="0"/>
        <v>153.44000000000003</v>
      </c>
      <c r="H26" s="225">
        <v>0.12</v>
      </c>
      <c r="I26" s="46"/>
      <c r="J26" s="18">
        <v>4</v>
      </c>
      <c r="K26" s="46"/>
      <c r="L26" s="19">
        <f t="shared" si="1"/>
        <v>0</v>
      </c>
      <c r="M26" s="23">
        <f t="shared" si="4"/>
        <v>0</v>
      </c>
      <c r="N26" s="19">
        <f t="shared" si="2"/>
        <v>0</v>
      </c>
      <c r="O26" s="19">
        <f t="shared" si="5"/>
        <v>153.44000000000003</v>
      </c>
      <c r="P26" s="53"/>
    </row>
    <row r="27" spans="1:16" x14ac:dyDescent="0.3">
      <c r="A27" s="40">
        <v>1240</v>
      </c>
      <c r="B27" s="40" t="s">
        <v>23</v>
      </c>
      <c r="C27" s="16" t="s">
        <v>31</v>
      </c>
      <c r="D27" s="52" t="s">
        <v>791</v>
      </c>
      <c r="E27" s="253">
        <v>143.30000000000001</v>
      </c>
      <c r="F27" s="54" t="s">
        <v>104</v>
      </c>
      <c r="G27" s="21">
        <f t="shared" si="0"/>
        <v>160.49600000000004</v>
      </c>
      <c r="H27" s="225">
        <v>0.12</v>
      </c>
      <c r="I27" s="46"/>
      <c r="J27" s="18">
        <v>10</v>
      </c>
      <c r="K27" s="46"/>
      <c r="L27" s="19">
        <f t="shared" si="1"/>
        <v>0</v>
      </c>
      <c r="M27" s="54" t="s">
        <v>104</v>
      </c>
      <c r="N27" s="19">
        <f t="shared" si="2"/>
        <v>0</v>
      </c>
      <c r="O27" s="19">
        <f t="shared" si="5"/>
        <v>160.49600000000004</v>
      </c>
      <c r="P27" s="53"/>
    </row>
    <row r="28" spans="1:16" x14ac:dyDescent="0.3">
      <c r="A28" s="40">
        <v>1246</v>
      </c>
      <c r="B28" s="40" t="s">
        <v>23</v>
      </c>
      <c r="C28" s="16" t="s">
        <v>32</v>
      </c>
      <c r="D28" s="52" t="s">
        <v>792</v>
      </c>
      <c r="E28" s="253">
        <v>164</v>
      </c>
      <c r="F28" s="54" t="s">
        <v>104</v>
      </c>
      <c r="G28" s="21">
        <f t="shared" si="0"/>
        <v>183.68</v>
      </c>
      <c r="H28" s="225">
        <v>0.12</v>
      </c>
      <c r="I28" s="46"/>
      <c r="J28" s="18">
        <v>10</v>
      </c>
      <c r="K28" s="46"/>
      <c r="L28" s="19">
        <f t="shared" si="1"/>
        <v>0</v>
      </c>
      <c r="M28" s="54" t="s">
        <v>104</v>
      </c>
      <c r="N28" s="19">
        <f t="shared" si="2"/>
        <v>0</v>
      </c>
      <c r="O28" s="19">
        <f t="shared" si="5"/>
        <v>183.68</v>
      </c>
      <c r="P28" s="53"/>
    </row>
    <row r="29" spans="1:16" x14ac:dyDescent="0.3">
      <c r="A29" s="40">
        <v>1300</v>
      </c>
      <c r="B29" s="40" t="s">
        <v>23</v>
      </c>
      <c r="C29" s="16" t="s">
        <v>33</v>
      </c>
      <c r="D29" s="52" t="s">
        <v>793</v>
      </c>
      <c r="E29" s="253">
        <v>46.9</v>
      </c>
      <c r="F29" s="17">
        <f t="shared" si="3"/>
        <v>1.8402982146360605</v>
      </c>
      <c r="G29" s="21">
        <f t="shared" si="0"/>
        <v>52.528000000000006</v>
      </c>
      <c r="H29" s="225">
        <v>0.12</v>
      </c>
      <c r="I29" s="46"/>
      <c r="J29" s="18">
        <v>6</v>
      </c>
      <c r="K29" s="46"/>
      <c r="L29" s="19">
        <f t="shared" si="1"/>
        <v>0</v>
      </c>
      <c r="M29" s="23">
        <f t="shared" si="4"/>
        <v>0</v>
      </c>
      <c r="N29" s="19">
        <f t="shared" si="2"/>
        <v>0</v>
      </c>
      <c r="O29" s="19">
        <f t="shared" si="5"/>
        <v>52.528000000000006</v>
      </c>
      <c r="P29" s="53"/>
    </row>
    <row r="30" spans="1:16" x14ac:dyDescent="0.3">
      <c r="A30" s="40">
        <v>1350</v>
      </c>
      <c r="B30" s="40" t="s">
        <v>23</v>
      </c>
      <c r="C30" s="16" t="s">
        <v>34</v>
      </c>
      <c r="D30" s="52" t="s">
        <v>794</v>
      </c>
      <c r="E30" s="17">
        <v>28.9</v>
      </c>
      <c r="F30" s="17">
        <f t="shared" si="3"/>
        <v>1.1340003923876789</v>
      </c>
      <c r="G30" s="21">
        <f t="shared" si="0"/>
        <v>32.368000000000002</v>
      </c>
      <c r="H30" s="225">
        <v>0.12</v>
      </c>
      <c r="I30" s="46"/>
      <c r="J30" s="18">
        <v>5</v>
      </c>
      <c r="K30" s="46"/>
      <c r="L30" s="19">
        <f t="shared" si="1"/>
        <v>0</v>
      </c>
      <c r="M30" s="23">
        <f t="shared" si="4"/>
        <v>0</v>
      </c>
      <c r="N30" s="19">
        <f t="shared" si="2"/>
        <v>0</v>
      </c>
      <c r="O30" s="19">
        <f t="shared" si="5"/>
        <v>32.368000000000002</v>
      </c>
      <c r="P30" s="53"/>
    </row>
    <row r="31" spans="1:16" x14ac:dyDescent="0.3">
      <c r="A31" s="40">
        <v>1352</v>
      </c>
      <c r="B31" s="40" t="s">
        <v>23</v>
      </c>
      <c r="C31" s="16" t="s">
        <v>35</v>
      </c>
      <c r="D31" s="52" t="s">
        <v>795</v>
      </c>
      <c r="E31" s="17">
        <v>36.799999999999997</v>
      </c>
      <c r="F31" s="17">
        <f t="shared" si="3"/>
        <v>1.443986658818913</v>
      </c>
      <c r="G31" s="21">
        <f t="shared" si="0"/>
        <v>41.216000000000001</v>
      </c>
      <c r="H31" s="225">
        <v>0.12</v>
      </c>
      <c r="I31" s="46"/>
      <c r="J31" s="18">
        <v>5</v>
      </c>
      <c r="K31" s="46"/>
      <c r="L31" s="19">
        <f t="shared" si="1"/>
        <v>0</v>
      </c>
      <c r="M31" s="23">
        <f t="shared" si="4"/>
        <v>0</v>
      </c>
      <c r="N31" s="19">
        <f t="shared" si="2"/>
        <v>0</v>
      </c>
      <c r="O31" s="19">
        <f t="shared" si="5"/>
        <v>41.216000000000001</v>
      </c>
      <c r="P31" s="53"/>
    </row>
    <row r="32" spans="1:16" x14ac:dyDescent="0.3">
      <c r="A32" s="40">
        <v>1354</v>
      </c>
      <c r="B32" s="40" t="s">
        <v>23</v>
      </c>
      <c r="C32" s="16" t="s">
        <v>36</v>
      </c>
      <c r="D32" s="52" t="s">
        <v>796</v>
      </c>
      <c r="E32" s="253">
        <v>34.700000000000003</v>
      </c>
      <c r="F32" s="17">
        <f t="shared" si="3"/>
        <v>1.3615852462232687</v>
      </c>
      <c r="G32" s="21">
        <f t="shared" si="0"/>
        <v>38.864000000000004</v>
      </c>
      <c r="H32" s="225">
        <v>0.12</v>
      </c>
      <c r="I32" s="46"/>
      <c r="J32" s="18">
        <v>5</v>
      </c>
      <c r="K32" s="46"/>
      <c r="L32" s="19">
        <f t="shared" si="1"/>
        <v>0</v>
      </c>
      <c r="M32" s="23">
        <f t="shared" si="4"/>
        <v>0</v>
      </c>
      <c r="N32" s="19">
        <f t="shared" si="2"/>
        <v>0</v>
      </c>
      <c r="O32" s="19">
        <f t="shared" si="5"/>
        <v>38.864000000000004</v>
      </c>
      <c r="P32" s="53"/>
    </row>
    <row r="33" spans="1:16" x14ac:dyDescent="0.3">
      <c r="A33" s="40">
        <v>1356</v>
      </c>
      <c r="B33" s="40" t="s">
        <v>23</v>
      </c>
      <c r="C33" s="16" t="s">
        <v>37</v>
      </c>
      <c r="D33" s="52" t="s">
        <v>797</v>
      </c>
      <c r="E33" s="253">
        <v>28.9</v>
      </c>
      <c r="F33" s="17">
        <f t="shared" si="3"/>
        <v>1.1340003923876789</v>
      </c>
      <c r="G33" s="21">
        <f t="shared" si="0"/>
        <v>32.368000000000002</v>
      </c>
      <c r="H33" s="225">
        <v>0.12</v>
      </c>
      <c r="I33" s="46"/>
      <c r="J33" s="18">
        <v>5</v>
      </c>
      <c r="K33" s="46"/>
      <c r="L33" s="19">
        <f t="shared" si="1"/>
        <v>0</v>
      </c>
      <c r="M33" s="23">
        <f t="shared" si="4"/>
        <v>0</v>
      </c>
      <c r="N33" s="19">
        <f t="shared" si="2"/>
        <v>0</v>
      </c>
      <c r="O33" s="19">
        <f t="shared" si="5"/>
        <v>32.368000000000002</v>
      </c>
      <c r="P33" s="53"/>
    </row>
    <row r="34" spans="1:16" x14ac:dyDescent="0.3">
      <c r="A34" s="40">
        <v>1442</v>
      </c>
      <c r="B34" s="40" t="s">
        <v>23</v>
      </c>
      <c r="C34" s="16" t="s">
        <v>1937</v>
      </c>
      <c r="D34" s="52">
        <v>4106060075838</v>
      </c>
      <c r="E34" s="253">
        <v>82.9</v>
      </c>
      <c r="F34" s="17">
        <f t="shared" si="3"/>
        <v>3.2528938591328234</v>
      </c>
      <c r="G34" s="21">
        <f t="shared" si="0"/>
        <v>92.848000000000013</v>
      </c>
      <c r="H34" s="225">
        <v>0.12</v>
      </c>
      <c r="I34" s="46"/>
      <c r="J34" s="18">
        <v>12</v>
      </c>
      <c r="K34" s="46"/>
      <c r="L34" s="19">
        <f t="shared" si="1"/>
        <v>0</v>
      </c>
      <c r="M34" s="23">
        <f t="shared" si="4"/>
        <v>0</v>
      </c>
      <c r="N34" s="19">
        <f t="shared" si="2"/>
        <v>0</v>
      </c>
      <c r="O34" s="19">
        <f t="shared" si="5"/>
        <v>92.848000000000013</v>
      </c>
      <c r="P34" s="53"/>
    </row>
    <row r="35" spans="1:16" x14ac:dyDescent="0.3">
      <c r="A35" s="40">
        <v>1450</v>
      </c>
      <c r="B35" s="40" t="s">
        <v>15</v>
      </c>
      <c r="C35" s="16" t="s">
        <v>38</v>
      </c>
      <c r="D35" s="52" t="s">
        <v>798</v>
      </c>
      <c r="E35" s="253">
        <v>77</v>
      </c>
      <c r="F35" s="17">
        <f t="shared" si="3"/>
        <v>3.0213851285069651</v>
      </c>
      <c r="G35" s="21">
        <f t="shared" si="0"/>
        <v>86.240000000000009</v>
      </c>
      <c r="H35" s="225">
        <v>0.12</v>
      </c>
      <c r="I35" s="46"/>
      <c r="J35" s="18">
        <v>12</v>
      </c>
      <c r="K35" s="46"/>
      <c r="L35" s="19">
        <f t="shared" si="1"/>
        <v>0</v>
      </c>
      <c r="M35" s="23">
        <f t="shared" si="4"/>
        <v>0</v>
      </c>
      <c r="N35" s="19">
        <f t="shared" si="2"/>
        <v>0</v>
      </c>
      <c r="O35" s="19">
        <f t="shared" si="5"/>
        <v>86.240000000000009</v>
      </c>
      <c r="P35" s="53"/>
    </row>
    <row r="36" spans="1:16" x14ac:dyDescent="0.3">
      <c r="A36" s="40">
        <v>1454</v>
      </c>
      <c r="B36" s="40" t="s">
        <v>23</v>
      </c>
      <c r="C36" s="16" t="s">
        <v>39</v>
      </c>
      <c r="D36" s="52" t="s">
        <v>799</v>
      </c>
      <c r="E36" s="253">
        <v>400</v>
      </c>
      <c r="F36" s="17">
        <f t="shared" si="3"/>
        <v>15.695507161075142</v>
      </c>
      <c r="G36" s="21">
        <f t="shared" si="0"/>
        <v>448.00000000000006</v>
      </c>
      <c r="H36" s="225">
        <v>0.12</v>
      </c>
      <c r="I36" s="46"/>
      <c r="J36" s="261">
        <v>6</v>
      </c>
      <c r="K36" s="46"/>
      <c r="L36" s="19">
        <f t="shared" si="1"/>
        <v>0</v>
      </c>
      <c r="M36" s="23">
        <f t="shared" si="4"/>
        <v>0</v>
      </c>
      <c r="N36" s="19">
        <f t="shared" si="2"/>
        <v>0</v>
      </c>
      <c r="O36" s="19">
        <f t="shared" si="5"/>
        <v>448.00000000000006</v>
      </c>
      <c r="P36" s="53"/>
    </row>
    <row r="37" spans="1:16" x14ac:dyDescent="0.3">
      <c r="A37" s="40">
        <v>1490</v>
      </c>
      <c r="B37" s="40" t="s">
        <v>23</v>
      </c>
      <c r="C37" s="16" t="s">
        <v>40</v>
      </c>
      <c r="D37" s="52" t="s">
        <v>800</v>
      </c>
      <c r="E37" s="253">
        <v>125.6</v>
      </c>
      <c r="F37" s="17">
        <f t="shared" si="3"/>
        <v>4.9283892485775942</v>
      </c>
      <c r="G37" s="21">
        <f t="shared" si="0"/>
        <v>140.672</v>
      </c>
      <c r="H37" s="225">
        <v>0.12</v>
      </c>
      <c r="I37" s="46"/>
      <c r="J37" s="18">
        <v>12</v>
      </c>
      <c r="K37" s="46"/>
      <c r="L37" s="19">
        <f t="shared" si="1"/>
        <v>0</v>
      </c>
      <c r="M37" s="23">
        <f t="shared" si="4"/>
        <v>0</v>
      </c>
      <c r="N37" s="19">
        <f t="shared" si="2"/>
        <v>0</v>
      </c>
      <c r="O37" s="19">
        <f t="shared" si="5"/>
        <v>140.672</v>
      </c>
      <c r="P37" s="53"/>
    </row>
    <row r="38" spans="1:16" x14ac:dyDescent="0.3">
      <c r="A38" s="40">
        <v>1500</v>
      </c>
      <c r="B38" s="40" t="s">
        <v>23</v>
      </c>
      <c r="C38" s="16" t="s">
        <v>38</v>
      </c>
      <c r="D38" s="52" t="s">
        <v>801</v>
      </c>
      <c r="E38" s="253">
        <v>114</v>
      </c>
      <c r="F38" s="17">
        <f t="shared" si="3"/>
        <v>4.4732195409064159</v>
      </c>
      <c r="G38" s="21">
        <f t="shared" si="0"/>
        <v>127.68</v>
      </c>
      <c r="H38" s="225">
        <v>0.12</v>
      </c>
      <c r="I38" s="46"/>
      <c r="J38" s="18">
        <v>12</v>
      </c>
      <c r="K38" s="46"/>
      <c r="L38" s="19">
        <f t="shared" si="1"/>
        <v>0</v>
      </c>
      <c r="M38" s="23">
        <f t="shared" si="4"/>
        <v>0</v>
      </c>
      <c r="N38" s="19">
        <f t="shared" si="2"/>
        <v>0</v>
      </c>
      <c r="O38" s="19">
        <f t="shared" si="5"/>
        <v>127.68</v>
      </c>
      <c r="P38" s="53"/>
    </row>
    <row r="39" spans="1:16" x14ac:dyDescent="0.3">
      <c r="A39" s="40">
        <v>1510</v>
      </c>
      <c r="B39" s="40" t="s">
        <v>23</v>
      </c>
      <c r="C39" s="16" t="s">
        <v>41</v>
      </c>
      <c r="D39" s="52" t="s">
        <v>802</v>
      </c>
      <c r="E39" s="253">
        <v>57.9</v>
      </c>
      <c r="F39" s="17">
        <f t="shared" si="3"/>
        <v>2.271924661565627</v>
      </c>
      <c r="G39" s="21">
        <f t="shared" si="0"/>
        <v>64.847999999999999</v>
      </c>
      <c r="H39" s="225">
        <v>0.12</v>
      </c>
      <c r="I39" s="46"/>
      <c r="J39" s="18">
        <v>6</v>
      </c>
      <c r="K39" s="46"/>
      <c r="L39" s="19">
        <f t="shared" si="1"/>
        <v>0</v>
      </c>
      <c r="M39" s="23">
        <f t="shared" si="4"/>
        <v>0</v>
      </c>
      <c r="N39" s="19">
        <f t="shared" si="2"/>
        <v>0</v>
      </c>
      <c r="O39" s="19">
        <f t="shared" si="5"/>
        <v>64.847999999999999</v>
      </c>
      <c r="P39" s="53"/>
    </row>
    <row r="40" spans="1:16" x14ac:dyDescent="0.3">
      <c r="A40" s="40">
        <v>1514</v>
      </c>
      <c r="B40" s="40" t="s">
        <v>23</v>
      </c>
      <c r="C40" s="16" t="s">
        <v>42</v>
      </c>
      <c r="D40" s="52" t="s">
        <v>803</v>
      </c>
      <c r="E40" s="253">
        <v>99.8</v>
      </c>
      <c r="F40" s="17">
        <f t="shared" si="3"/>
        <v>3.916029036688248</v>
      </c>
      <c r="G40" s="21">
        <f t="shared" si="0"/>
        <v>111.77600000000001</v>
      </c>
      <c r="H40" s="225">
        <v>0.12</v>
      </c>
      <c r="I40" s="46"/>
      <c r="J40" s="18">
        <v>8</v>
      </c>
      <c r="K40" s="46"/>
      <c r="L40" s="19">
        <f t="shared" si="1"/>
        <v>0</v>
      </c>
      <c r="M40" s="23">
        <f t="shared" si="4"/>
        <v>0</v>
      </c>
      <c r="N40" s="19">
        <f t="shared" si="2"/>
        <v>0</v>
      </c>
      <c r="O40" s="19">
        <f t="shared" si="5"/>
        <v>111.77600000000001</v>
      </c>
      <c r="P40" s="53"/>
    </row>
    <row r="41" spans="1:16" x14ac:dyDescent="0.3">
      <c r="A41" s="40">
        <v>1520</v>
      </c>
      <c r="B41" s="40" t="s">
        <v>23</v>
      </c>
      <c r="C41" s="16" t="s">
        <v>43</v>
      </c>
      <c r="D41" s="52" t="s">
        <v>804</v>
      </c>
      <c r="E41" s="253">
        <v>67.5</v>
      </c>
      <c r="F41" s="17">
        <f t="shared" si="3"/>
        <v>2.6486168334314302</v>
      </c>
      <c r="G41" s="21">
        <f t="shared" si="0"/>
        <v>75.600000000000009</v>
      </c>
      <c r="H41" s="225">
        <v>0.12</v>
      </c>
      <c r="I41" s="46"/>
      <c r="J41" s="18">
        <v>8</v>
      </c>
      <c r="K41" s="46"/>
      <c r="L41" s="19">
        <f t="shared" si="1"/>
        <v>0</v>
      </c>
      <c r="M41" s="23">
        <f t="shared" si="4"/>
        <v>0</v>
      </c>
      <c r="N41" s="19">
        <f t="shared" si="2"/>
        <v>0</v>
      </c>
      <c r="O41" s="19">
        <f t="shared" si="5"/>
        <v>75.600000000000009</v>
      </c>
      <c r="P41" s="53"/>
    </row>
    <row r="42" spans="1:16" x14ac:dyDescent="0.3">
      <c r="A42" s="40">
        <v>1531</v>
      </c>
      <c r="B42" s="40" t="s">
        <v>23</v>
      </c>
      <c r="C42" s="16" t="s">
        <v>44</v>
      </c>
      <c r="D42" s="52" t="s">
        <v>805</v>
      </c>
      <c r="E42" s="253">
        <v>66.5</v>
      </c>
      <c r="F42" s="17">
        <f t="shared" si="3"/>
        <v>2.6093780655287424</v>
      </c>
      <c r="G42" s="21">
        <f t="shared" si="0"/>
        <v>74.48</v>
      </c>
      <c r="H42" s="225">
        <v>0.12</v>
      </c>
      <c r="I42" s="46"/>
      <c r="J42" s="18">
        <v>8</v>
      </c>
      <c r="K42" s="46"/>
      <c r="L42" s="19">
        <f t="shared" si="1"/>
        <v>0</v>
      </c>
      <c r="M42" s="23">
        <f t="shared" si="4"/>
        <v>0</v>
      </c>
      <c r="N42" s="19">
        <f t="shared" si="2"/>
        <v>0</v>
      </c>
      <c r="O42" s="19">
        <f t="shared" si="5"/>
        <v>74.48</v>
      </c>
      <c r="P42" s="53"/>
    </row>
    <row r="43" spans="1:16" x14ac:dyDescent="0.3">
      <c r="A43" s="40">
        <v>1544</v>
      </c>
      <c r="B43" s="40" t="s">
        <v>15</v>
      </c>
      <c r="C43" s="16" t="s">
        <v>45</v>
      </c>
      <c r="D43" s="52" t="s">
        <v>806</v>
      </c>
      <c r="E43" s="253">
        <v>74.5</v>
      </c>
      <c r="F43" s="17">
        <f t="shared" si="3"/>
        <v>2.9232882087502454</v>
      </c>
      <c r="G43" s="21">
        <f t="shared" si="0"/>
        <v>83.440000000000012</v>
      </c>
      <c r="H43" s="225">
        <v>0.12</v>
      </c>
      <c r="I43" s="46"/>
      <c r="J43" s="18">
        <v>6</v>
      </c>
      <c r="K43" s="46"/>
      <c r="L43" s="19">
        <f t="shared" si="1"/>
        <v>0</v>
      </c>
      <c r="M43" s="23">
        <f t="shared" si="4"/>
        <v>0</v>
      </c>
      <c r="N43" s="19">
        <f t="shared" si="2"/>
        <v>0</v>
      </c>
      <c r="O43" s="19">
        <f t="shared" si="5"/>
        <v>83.440000000000012</v>
      </c>
      <c r="P43" s="53"/>
    </row>
    <row r="44" spans="1:16" x14ac:dyDescent="0.3">
      <c r="A44" s="40">
        <v>1600</v>
      </c>
      <c r="B44" s="40" t="s">
        <v>23</v>
      </c>
      <c r="C44" s="16" t="s">
        <v>46</v>
      </c>
      <c r="D44" s="52" t="s">
        <v>807</v>
      </c>
      <c r="E44" s="253">
        <v>102</v>
      </c>
      <c r="F44" s="17">
        <f t="shared" si="3"/>
        <v>4.002354326074161</v>
      </c>
      <c r="G44" s="21">
        <f t="shared" si="0"/>
        <v>114.24000000000001</v>
      </c>
      <c r="H44" s="225">
        <v>0.12</v>
      </c>
      <c r="I44" s="46"/>
      <c r="J44" s="18">
        <v>10</v>
      </c>
      <c r="K44" s="46"/>
      <c r="L44" s="19">
        <f t="shared" si="1"/>
        <v>0</v>
      </c>
      <c r="M44" s="23">
        <f t="shared" si="4"/>
        <v>0</v>
      </c>
      <c r="N44" s="19">
        <f t="shared" si="2"/>
        <v>0</v>
      </c>
      <c r="O44" s="19">
        <f t="shared" si="5"/>
        <v>114.24000000000001</v>
      </c>
      <c r="P44" s="53"/>
    </row>
    <row r="45" spans="1:16" x14ac:dyDescent="0.3">
      <c r="A45" s="40">
        <v>1620</v>
      </c>
      <c r="B45" s="40" t="s">
        <v>23</v>
      </c>
      <c r="C45" s="16" t="s">
        <v>47</v>
      </c>
      <c r="D45" s="210" t="s">
        <v>808</v>
      </c>
      <c r="E45" s="253">
        <v>101</v>
      </c>
      <c r="F45" s="17">
        <f t="shared" si="3"/>
        <v>3.9631155581714737</v>
      </c>
      <c r="G45" s="21">
        <f t="shared" si="0"/>
        <v>113.12</v>
      </c>
      <c r="H45" s="225">
        <v>0.12</v>
      </c>
      <c r="I45" s="46"/>
      <c r="J45" s="18">
        <v>10</v>
      </c>
      <c r="K45" s="46"/>
      <c r="L45" s="19">
        <f t="shared" si="1"/>
        <v>0</v>
      </c>
      <c r="M45" s="23">
        <f t="shared" si="4"/>
        <v>0</v>
      </c>
      <c r="N45" s="19">
        <f t="shared" si="2"/>
        <v>0</v>
      </c>
      <c r="O45" s="19">
        <f t="shared" si="5"/>
        <v>113.12</v>
      </c>
      <c r="P45" s="53"/>
    </row>
    <row r="46" spans="1:16" x14ac:dyDescent="0.3">
      <c r="A46" s="40">
        <v>1700</v>
      </c>
      <c r="B46" s="40" t="s">
        <v>23</v>
      </c>
      <c r="C46" s="16" t="s">
        <v>48</v>
      </c>
      <c r="D46" s="52" t="s">
        <v>809</v>
      </c>
      <c r="E46" s="253">
        <v>41.2</v>
      </c>
      <c r="F46" s="17">
        <f t="shared" si="3"/>
        <v>1.6166372375907399</v>
      </c>
      <c r="G46" s="21">
        <f t="shared" si="0"/>
        <v>46.144000000000005</v>
      </c>
      <c r="H46" s="225">
        <v>0.12</v>
      </c>
      <c r="I46" s="46"/>
      <c r="J46" s="18">
        <v>15</v>
      </c>
      <c r="K46" s="46"/>
      <c r="L46" s="19">
        <f t="shared" si="1"/>
        <v>0</v>
      </c>
      <c r="M46" s="23">
        <f t="shared" si="4"/>
        <v>0</v>
      </c>
      <c r="N46" s="19">
        <f t="shared" si="2"/>
        <v>0</v>
      </c>
      <c r="O46" s="19">
        <f t="shared" si="5"/>
        <v>46.144000000000005</v>
      </c>
      <c r="P46" s="53"/>
    </row>
    <row r="47" spans="1:16" ht="15" x14ac:dyDescent="0.25">
      <c r="A47" s="40">
        <v>1710</v>
      </c>
      <c r="B47" s="40" t="s">
        <v>23</v>
      </c>
      <c r="C47" s="16" t="s">
        <v>1916</v>
      </c>
      <c r="D47" s="52">
        <v>8594052884555</v>
      </c>
      <c r="E47" s="253">
        <v>33.799999999999997</v>
      </c>
      <c r="F47" s="17">
        <f t="shared" si="3"/>
        <v>1.3262703551108495</v>
      </c>
      <c r="G47" s="21">
        <f t="shared" si="0"/>
        <v>37.856000000000002</v>
      </c>
      <c r="H47" s="225">
        <v>0.12</v>
      </c>
      <c r="I47" s="46"/>
      <c r="J47" s="18">
        <v>15</v>
      </c>
      <c r="K47" s="46"/>
      <c r="L47" s="19">
        <f t="shared" si="1"/>
        <v>0</v>
      </c>
      <c r="M47" s="23">
        <f t="shared" si="4"/>
        <v>0</v>
      </c>
      <c r="N47" s="19">
        <f t="shared" si="2"/>
        <v>0</v>
      </c>
      <c r="O47" s="19">
        <f t="shared" si="5"/>
        <v>37.856000000000002</v>
      </c>
      <c r="P47" s="53"/>
    </row>
    <row r="48" spans="1:16" ht="15" x14ac:dyDescent="0.25">
      <c r="A48" s="40">
        <v>1750</v>
      </c>
      <c r="B48" s="40" t="s">
        <v>23</v>
      </c>
      <c r="C48" s="16" t="s">
        <v>49</v>
      </c>
      <c r="D48" s="52" t="s">
        <v>810</v>
      </c>
      <c r="E48" s="253">
        <v>74.8</v>
      </c>
      <c r="F48" s="17">
        <f t="shared" si="3"/>
        <v>2.9350598391210516</v>
      </c>
      <c r="G48" s="21">
        <f t="shared" si="0"/>
        <v>83.77600000000001</v>
      </c>
      <c r="H48" s="225">
        <v>0.12</v>
      </c>
      <c r="I48" s="46"/>
      <c r="J48" s="18">
        <v>15</v>
      </c>
      <c r="K48" s="46"/>
      <c r="L48" s="19">
        <f t="shared" si="1"/>
        <v>0</v>
      </c>
      <c r="M48" s="23">
        <f t="shared" si="4"/>
        <v>0</v>
      </c>
      <c r="N48" s="19">
        <f t="shared" si="2"/>
        <v>0</v>
      </c>
      <c r="O48" s="19">
        <f t="shared" si="5"/>
        <v>83.77600000000001</v>
      </c>
      <c r="P48" s="53"/>
    </row>
    <row r="49" spans="1:16" ht="15" x14ac:dyDescent="0.25">
      <c r="A49" s="40">
        <v>1752</v>
      </c>
      <c r="B49" s="40" t="s">
        <v>23</v>
      </c>
      <c r="C49" s="16" t="s">
        <v>50</v>
      </c>
      <c r="D49" s="52" t="s">
        <v>811</v>
      </c>
      <c r="E49" s="253">
        <v>37.299999999999997</v>
      </c>
      <c r="F49" s="17">
        <f t="shared" si="3"/>
        <v>1.4636060427702569</v>
      </c>
      <c r="G49" s="21">
        <f t="shared" si="0"/>
        <v>41.776000000000003</v>
      </c>
      <c r="H49" s="225">
        <v>0.12</v>
      </c>
      <c r="I49" s="46"/>
      <c r="J49" s="18">
        <v>15</v>
      </c>
      <c r="K49" s="46"/>
      <c r="L49" s="19">
        <f t="shared" si="1"/>
        <v>0</v>
      </c>
      <c r="M49" s="23">
        <f t="shared" si="4"/>
        <v>0</v>
      </c>
      <c r="N49" s="19">
        <f t="shared" si="2"/>
        <v>0</v>
      </c>
      <c r="O49" s="19">
        <f t="shared" si="5"/>
        <v>41.776000000000003</v>
      </c>
      <c r="P49" s="53"/>
    </row>
    <row r="50" spans="1:16" x14ac:dyDescent="0.3">
      <c r="A50" s="40">
        <v>2000</v>
      </c>
      <c r="B50" s="40" t="s">
        <v>23</v>
      </c>
      <c r="C50" s="16" t="s">
        <v>51</v>
      </c>
      <c r="D50" s="52" t="s">
        <v>812</v>
      </c>
      <c r="E50" s="253">
        <v>38.6</v>
      </c>
      <c r="F50" s="17">
        <f t="shared" si="3"/>
        <v>1.5146164410437513</v>
      </c>
      <c r="G50" s="21">
        <f t="shared" si="0"/>
        <v>43.232000000000006</v>
      </c>
      <c r="H50" s="225">
        <v>0.12</v>
      </c>
      <c r="I50" s="46"/>
      <c r="J50" s="18">
        <v>6</v>
      </c>
      <c r="K50" s="46"/>
      <c r="L50" s="19">
        <f t="shared" si="1"/>
        <v>0</v>
      </c>
      <c r="M50" s="23">
        <f t="shared" si="4"/>
        <v>0</v>
      </c>
      <c r="N50" s="19">
        <f t="shared" si="2"/>
        <v>0</v>
      </c>
      <c r="O50" s="19">
        <f t="shared" si="5"/>
        <v>43.232000000000006</v>
      </c>
      <c r="P50" s="53"/>
    </row>
    <row r="51" spans="1:16" x14ac:dyDescent="0.3">
      <c r="A51" s="40">
        <v>2005</v>
      </c>
      <c r="B51" s="40" t="s">
        <v>23</v>
      </c>
      <c r="C51" s="16" t="s">
        <v>52</v>
      </c>
      <c r="D51" s="52" t="s">
        <v>813</v>
      </c>
      <c r="E51" s="253">
        <v>29.3</v>
      </c>
      <c r="F51" s="17">
        <f t="shared" si="3"/>
        <v>1.1496958995487543</v>
      </c>
      <c r="G51" s="21">
        <f t="shared" si="0"/>
        <v>32.816000000000003</v>
      </c>
      <c r="H51" s="225">
        <v>0.12</v>
      </c>
      <c r="I51" s="46"/>
      <c r="J51" s="18">
        <v>6</v>
      </c>
      <c r="K51" s="46"/>
      <c r="L51" s="19">
        <f t="shared" si="1"/>
        <v>0</v>
      </c>
      <c r="M51" s="23">
        <f t="shared" si="4"/>
        <v>0</v>
      </c>
      <c r="N51" s="19">
        <f t="shared" si="2"/>
        <v>0</v>
      </c>
      <c r="O51" s="19">
        <f t="shared" si="5"/>
        <v>32.816000000000003</v>
      </c>
      <c r="P51" s="53"/>
    </row>
    <row r="52" spans="1:16" x14ac:dyDescent="0.3">
      <c r="A52" s="40">
        <v>2010</v>
      </c>
      <c r="B52" s="40" t="s">
        <v>23</v>
      </c>
      <c r="C52" s="16" t="s">
        <v>53</v>
      </c>
      <c r="D52" s="52" t="s">
        <v>814</v>
      </c>
      <c r="E52" s="17">
        <v>42.8</v>
      </c>
      <c r="F52" s="17">
        <f t="shared" si="3"/>
        <v>1.6794192662350402</v>
      </c>
      <c r="G52" s="21">
        <f t="shared" si="0"/>
        <v>47.936</v>
      </c>
      <c r="H52" s="225">
        <v>0.12</v>
      </c>
      <c r="I52" s="46"/>
      <c r="J52" s="18">
        <v>6</v>
      </c>
      <c r="K52" s="46"/>
      <c r="L52" s="19">
        <f t="shared" si="1"/>
        <v>0</v>
      </c>
      <c r="M52" s="23">
        <f t="shared" si="4"/>
        <v>0</v>
      </c>
      <c r="N52" s="19">
        <f t="shared" si="2"/>
        <v>0</v>
      </c>
      <c r="O52" s="19">
        <f t="shared" si="5"/>
        <v>47.936</v>
      </c>
      <c r="P52" s="53"/>
    </row>
    <row r="53" spans="1:16" x14ac:dyDescent="0.3">
      <c r="A53" s="40">
        <v>2020</v>
      </c>
      <c r="B53" s="40" t="s">
        <v>23</v>
      </c>
      <c r="C53" s="16" t="s">
        <v>54</v>
      </c>
      <c r="D53" s="52" t="s">
        <v>815</v>
      </c>
      <c r="E53" s="253">
        <v>30.5</v>
      </c>
      <c r="F53" s="17">
        <f t="shared" si="3"/>
        <v>1.1967824210319795</v>
      </c>
      <c r="G53" s="21">
        <f t="shared" si="0"/>
        <v>34.160000000000004</v>
      </c>
      <c r="H53" s="225">
        <v>0.12</v>
      </c>
      <c r="I53" s="46"/>
      <c r="J53" s="18">
        <v>6</v>
      </c>
      <c r="K53" s="46"/>
      <c r="L53" s="19">
        <f t="shared" si="1"/>
        <v>0</v>
      </c>
      <c r="M53" s="23">
        <f t="shared" si="4"/>
        <v>0</v>
      </c>
      <c r="N53" s="19">
        <f t="shared" si="2"/>
        <v>0</v>
      </c>
      <c r="O53" s="19">
        <f t="shared" si="5"/>
        <v>34.160000000000004</v>
      </c>
      <c r="P53" s="53"/>
    </row>
    <row r="54" spans="1:16" x14ac:dyDescent="0.3">
      <c r="A54" s="40">
        <v>2030</v>
      </c>
      <c r="B54" s="40" t="s">
        <v>23</v>
      </c>
      <c r="C54" s="16" t="s">
        <v>55</v>
      </c>
      <c r="D54" s="52" t="s">
        <v>816</v>
      </c>
      <c r="E54" s="253">
        <v>44</v>
      </c>
      <c r="F54" s="17">
        <f t="shared" si="3"/>
        <v>1.7265057877182657</v>
      </c>
      <c r="G54" s="21">
        <f t="shared" si="0"/>
        <v>49.28</v>
      </c>
      <c r="H54" s="225">
        <v>0.12</v>
      </c>
      <c r="I54" s="46"/>
      <c r="J54" s="18">
        <v>6</v>
      </c>
      <c r="K54" s="46"/>
      <c r="L54" s="19">
        <f t="shared" si="1"/>
        <v>0</v>
      </c>
      <c r="M54" s="23">
        <f t="shared" si="4"/>
        <v>0</v>
      </c>
      <c r="N54" s="19">
        <f t="shared" si="2"/>
        <v>0</v>
      </c>
      <c r="O54" s="19">
        <f t="shared" si="5"/>
        <v>49.28</v>
      </c>
      <c r="P54" s="53" t="s">
        <v>1042</v>
      </c>
    </row>
    <row r="55" spans="1:16" x14ac:dyDescent="0.3">
      <c r="A55" s="40">
        <v>2120</v>
      </c>
      <c r="B55" s="40" t="s">
        <v>23</v>
      </c>
      <c r="C55" s="16" t="s">
        <v>56</v>
      </c>
      <c r="D55" s="52" t="s">
        <v>817</v>
      </c>
      <c r="E55" s="253">
        <v>28.5</v>
      </c>
      <c r="F55" s="17">
        <f t="shared" si="3"/>
        <v>1.118304885226604</v>
      </c>
      <c r="G55" s="21">
        <f t="shared" si="0"/>
        <v>31.92</v>
      </c>
      <c r="H55" s="225">
        <v>0.12</v>
      </c>
      <c r="I55" s="46"/>
      <c r="J55" s="18">
        <v>8</v>
      </c>
      <c r="K55" s="46"/>
      <c r="L55" s="19">
        <f t="shared" si="1"/>
        <v>0</v>
      </c>
      <c r="M55" s="23">
        <f t="shared" si="4"/>
        <v>0</v>
      </c>
      <c r="N55" s="19">
        <f t="shared" si="2"/>
        <v>0</v>
      </c>
      <c r="O55" s="19">
        <f t="shared" si="5"/>
        <v>31.92</v>
      </c>
      <c r="P55" s="53"/>
    </row>
    <row r="56" spans="1:16" x14ac:dyDescent="0.3">
      <c r="A56" s="40">
        <v>2125</v>
      </c>
      <c r="B56" s="40" t="s">
        <v>23</v>
      </c>
      <c r="C56" s="16" t="s">
        <v>57</v>
      </c>
      <c r="D56" s="52" t="s">
        <v>818</v>
      </c>
      <c r="E56" s="253">
        <v>50.3</v>
      </c>
      <c r="F56" s="17">
        <f t="shared" si="3"/>
        <v>1.9737100255051991</v>
      </c>
      <c r="G56" s="21">
        <f t="shared" si="0"/>
        <v>56.336000000000006</v>
      </c>
      <c r="H56" s="225">
        <v>0.12</v>
      </c>
      <c r="I56" s="46"/>
      <c r="J56" s="18">
        <v>12</v>
      </c>
      <c r="K56" s="46"/>
      <c r="L56" s="19">
        <f t="shared" si="1"/>
        <v>0</v>
      </c>
      <c r="M56" s="23">
        <f t="shared" si="4"/>
        <v>0</v>
      </c>
      <c r="N56" s="19">
        <f t="shared" si="2"/>
        <v>0</v>
      </c>
      <c r="O56" s="19">
        <f t="shared" si="5"/>
        <v>56.336000000000006</v>
      </c>
      <c r="P56" s="53"/>
    </row>
    <row r="57" spans="1:16" x14ac:dyDescent="0.3">
      <c r="A57" s="40">
        <v>2126</v>
      </c>
      <c r="B57" s="40" t="s">
        <v>23</v>
      </c>
      <c r="C57" s="16" t="s">
        <v>58</v>
      </c>
      <c r="D57" s="52" t="s">
        <v>819</v>
      </c>
      <c r="E57" s="253">
        <v>25.3</v>
      </c>
      <c r="F57" s="17">
        <f t="shared" si="3"/>
        <v>0.99274082793800278</v>
      </c>
      <c r="G57" s="21">
        <f t="shared" si="0"/>
        <v>28.336000000000002</v>
      </c>
      <c r="H57" s="225">
        <v>0.12</v>
      </c>
      <c r="I57" s="46"/>
      <c r="J57" s="18">
        <v>24</v>
      </c>
      <c r="K57" s="46"/>
      <c r="L57" s="19">
        <f t="shared" si="1"/>
        <v>0</v>
      </c>
      <c r="M57" s="23">
        <f t="shared" si="4"/>
        <v>0</v>
      </c>
      <c r="N57" s="19">
        <f t="shared" si="2"/>
        <v>0</v>
      </c>
      <c r="O57" s="19">
        <f t="shared" si="5"/>
        <v>28.336000000000002</v>
      </c>
      <c r="P57" s="53"/>
    </row>
    <row r="58" spans="1:16" x14ac:dyDescent="0.3">
      <c r="A58" s="40">
        <v>2130</v>
      </c>
      <c r="B58" s="40" t="s">
        <v>23</v>
      </c>
      <c r="C58" s="16" t="s">
        <v>59</v>
      </c>
      <c r="D58" s="52" t="s">
        <v>820</v>
      </c>
      <c r="E58" s="253">
        <v>50.3</v>
      </c>
      <c r="F58" s="17">
        <f t="shared" si="3"/>
        <v>1.9737100255051991</v>
      </c>
      <c r="G58" s="21">
        <f t="shared" si="0"/>
        <v>56.336000000000006</v>
      </c>
      <c r="H58" s="225">
        <v>0.12</v>
      </c>
      <c r="I58" s="46"/>
      <c r="J58" s="18">
        <v>12</v>
      </c>
      <c r="K58" s="46"/>
      <c r="L58" s="19">
        <f t="shared" si="1"/>
        <v>0</v>
      </c>
      <c r="M58" s="23">
        <f t="shared" si="4"/>
        <v>0</v>
      </c>
      <c r="N58" s="19">
        <f t="shared" si="2"/>
        <v>0</v>
      </c>
      <c r="O58" s="19">
        <f t="shared" si="5"/>
        <v>56.336000000000006</v>
      </c>
      <c r="P58" s="53"/>
    </row>
    <row r="59" spans="1:16" x14ac:dyDescent="0.3">
      <c r="A59" s="40">
        <v>2140</v>
      </c>
      <c r="B59" s="40" t="s">
        <v>23</v>
      </c>
      <c r="C59" s="16" t="s">
        <v>60</v>
      </c>
      <c r="D59" s="52" t="s">
        <v>821</v>
      </c>
      <c r="E59" s="253">
        <v>41.4</v>
      </c>
      <c r="F59" s="17">
        <f t="shared" si="3"/>
        <v>1.6244849911712771</v>
      </c>
      <c r="G59" s="21">
        <f t="shared" si="0"/>
        <v>46.368000000000002</v>
      </c>
      <c r="H59" s="225">
        <v>0.12</v>
      </c>
      <c r="I59" s="46"/>
      <c r="J59" s="18">
        <v>6</v>
      </c>
      <c r="K59" s="46"/>
      <c r="L59" s="19">
        <f t="shared" si="1"/>
        <v>0</v>
      </c>
      <c r="M59" s="23">
        <f t="shared" si="4"/>
        <v>0</v>
      </c>
      <c r="N59" s="19">
        <f t="shared" si="2"/>
        <v>0</v>
      </c>
      <c r="O59" s="19">
        <f t="shared" si="5"/>
        <v>46.368000000000002</v>
      </c>
      <c r="P59" s="53"/>
    </row>
    <row r="60" spans="1:16" x14ac:dyDescent="0.3">
      <c r="A60" s="40">
        <v>2141</v>
      </c>
      <c r="B60" s="40" t="s">
        <v>23</v>
      </c>
      <c r="C60" s="16" t="s">
        <v>61</v>
      </c>
      <c r="D60" s="52" t="s">
        <v>822</v>
      </c>
      <c r="E60" s="253">
        <v>41.4</v>
      </c>
      <c r="F60" s="17">
        <f t="shared" si="3"/>
        <v>1.6244849911712771</v>
      </c>
      <c r="G60" s="21">
        <f t="shared" si="0"/>
        <v>46.368000000000002</v>
      </c>
      <c r="H60" s="225">
        <v>0.12</v>
      </c>
      <c r="I60" s="46"/>
      <c r="J60" s="18">
        <v>6</v>
      </c>
      <c r="K60" s="46"/>
      <c r="L60" s="19">
        <f t="shared" si="1"/>
        <v>0</v>
      </c>
      <c r="M60" s="23">
        <f t="shared" si="4"/>
        <v>0</v>
      </c>
      <c r="N60" s="19">
        <f t="shared" si="2"/>
        <v>0</v>
      </c>
      <c r="O60" s="19">
        <f t="shared" si="5"/>
        <v>46.368000000000002</v>
      </c>
      <c r="P60" s="53"/>
    </row>
    <row r="61" spans="1:16" x14ac:dyDescent="0.3">
      <c r="A61" s="40">
        <v>2142</v>
      </c>
      <c r="B61" s="40" t="s">
        <v>23</v>
      </c>
      <c r="C61" s="16" t="s">
        <v>62</v>
      </c>
      <c r="D61" s="52" t="s">
        <v>823</v>
      </c>
      <c r="E61" s="253">
        <v>41.4</v>
      </c>
      <c r="F61" s="17">
        <f t="shared" si="3"/>
        <v>1.6244849911712771</v>
      </c>
      <c r="G61" s="21">
        <f t="shared" si="0"/>
        <v>46.368000000000002</v>
      </c>
      <c r="H61" s="225">
        <v>0.12</v>
      </c>
      <c r="I61" s="46"/>
      <c r="J61" s="18">
        <v>6</v>
      </c>
      <c r="K61" s="46"/>
      <c r="L61" s="19">
        <f t="shared" si="1"/>
        <v>0</v>
      </c>
      <c r="M61" s="23">
        <f t="shared" si="4"/>
        <v>0</v>
      </c>
      <c r="N61" s="19">
        <f t="shared" si="2"/>
        <v>0</v>
      </c>
      <c r="O61" s="19">
        <f t="shared" si="5"/>
        <v>46.368000000000002</v>
      </c>
      <c r="P61" s="53"/>
    </row>
    <row r="62" spans="1:16" x14ac:dyDescent="0.3">
      <c r="A62" s="40">
        <v>2144</v>
      </c>
      <c r="B62" s="40" t="s">
        <v>23</v>
      </c>
      <c r="C62" s="16" t="s">
        <v>63</v>
      </c>
      <c r="D62" s="52" t="s">
        <v>824</v>
      </c>
      <c r="E62" s="253">
        <v>41.4</v>
      </c>
      <c r="F62" s="17">
        <f t="shared" si="3"/>
        <v>1.6244849911712771</v>
      </c>
      <c r="G62" s="21">
        <f t="shared" si="0"/>
        <v>46.368000000000002</v>
      </c>
      <c r="H62" s="225">
        <v>0.12</v>
      </c>
      <c r="I62" s="46"/>
      <c r="J62" s="18">
        <v>6</v>
      </c>
      <c r="K62" s="46"/>
      <c r="L62" s="19">
        <f t="shared" si="1"/>
        <v>0</v>
      </c>
      <c r="M62" s="23">
        <f t="shared" si="4"/>
        <v>0</v>
      </c>
      <c r="N62" s="19">
        <f t="shared" si="2"/>
        <v>0</v>
      </c>
      <c r="O62" s="19">
        <f t="shared" si="5"/>
        <v>46.368000000000002</v>
      </c>
      <c r="P62" s="53"/>
    </row>
    <row r="63" spans="1:16" x14ac:dyDescent="0.3">
      <c r="A63" s="40">
        <v>2148</v>
      </c>
      <c r="B63" s="40" t="s">
        <v>23</v>
      </c>
      <c r="C63" s="16" t="s">
        <v>1845</v>
      </c>
      <c r="D63" s="52">
        <v>10810165010083</v>
      </c>
      <c r="E63" s="253">
        <v>645.70000000000005</v>
      </c>
      <c r="F63" s="17">
        <f t="shared" si="3"/>
        <v>25.33647243476555</v>
      </c>
      <c r="G63" s="21">
        <f t="shared" si="0"/>
        <v>723.18400000000008</v>
      </c>
      <c r="H63" s="225">
        <v>0.12</v>
      </c>
      <c r="I63" s="46"/>
      <c r="J63" s="18">
        <v>8</v>
      </c>
      <c r="K63" s="46"/>
      <c r="L63" s="19">
        <f t="shared" si="1"/>
        <v>0</v>
      </c>
      <c r="M63" s="23">
        <f t="shared" si="4"/>
        <v>0</v>
      </c>
      <c r="N63" s="19">
        <f t="shared" si="2"/>
        <v>0</v>
      </c>
      <c r="O63" s="19">
        <f t="shared" si="5"/>
        <v>723.18400000000008</v>
      </c>
      <c r="P63" s="53"/>
    </row>
    <row r="64" spans="1:16" x14ac:dyDescent="0.3">
      <c r="A64" s="40">
        <v>2150</v>
      </c>
      <c r="B64" s="40" t="s">
        <v>15</v>
      </c>
      <c r="C64" s="16" t="s">
        <v>64</v>
      </c>
      <c r="D64" s="52" t="s">
        <v>825</v>
      </c>
      <c r="E64" s="253">
        <v>14.3</v>
      </c>
      <c r="F64" s="17">
        <f t="shared" si="3"/>
        <v>0.56111438100843636</v>
      </c>
      <c r="G64" s="21">
        <f t="shared" si="0"/>
        <v>16.016000000000002</v>
      </c>
      <c r="H64" s="225">
        <v>0.12</v>
      </c>
      <c r="I64" s="46"/>
      <c r="J64" s="18">
        <v>1</v>
      </c>
      <c r="K64" s="46"/>
      <c r="L64" s="19">
        <f t="shared" si="1"/>
        <v>0</v>
      </c>
      <c r="M64" s="23">
        <f t="shared" si="4"/>
        <v>0</v>
      </c>
      <c r="N64" s="19">
        <f t="shared" si="2"/>
        <v>0</v>
      </c>
      <c r="O64" s="19">
        <f t="shared" si="5"/>
        <v>16.016000000000002</v>
      </c>
      <c r="P64" s="53"/>
    </row>
    <row r="65" spans="1:16" x14ac:dyDescent="0.3">
      <c r="A65" s="40">
        <v>2151</v>
      </c>
      <c r="B65" s="40" t="s">
        <v>15</v>
      </c>
      <c r="C65" s="16" t="s">
        <v>1939</v>
      </c>
      <c r="D65" s="52">
        <v>8594176530215</v>
      </c>
      <c r="E65" s="253">
        <v>50</v>
      </c>
      <c r="F65" s="17">
        <f t="shared" si="3"/>
        <v>1.9619383951343927</v>
      </c>
      <c r="G65" s="21">
        <f t="shared" si="0"/>
        <v>56.000000000000007</v>
      </c>
      <c r="H65" s="225">
        <v>0.12</v>
      </c>
      <c r="I65" s="46"/>
      <c r="J65" s="18">
        <v>1</v>
      </c>
      <c r="K65" s="46"/>
      <c r="L65" s="19">
        <f t="shared" si="1"/>
        <v>0</v>
      </c>
      <c r="M65" s="23">
        <f t="shared" si="4"/>
        <v>0</v>
      </c>
      <c r="N65" s="19">
        <f t="shared" si="2"/>
        <v>0</v>
      </c>
      <c r="O65" s="19">
        <f t="shared" si="5"/>
        <v>56.000000000000007</v>
      </c>
      <c r="P65" s="53"/>
    </row>
    <row r="66" spans="1:16" x14ac:dyDescent="0.3">
      <c r="A66" s="40">
        <v>2152</v>
      </c>
      <c r="B66" s="40" t="s">
        <v>15</v>
      </c>
      <c r="C66" s="16" t="s">
        <v>65</v>
      </c>
      <c r="D66" s="52" t="s">
        <v>826</v>
      </c>
      <c r="E66" s="253">
        <v>14.3</v>
      </c>
      <c r="F66" s="17">
        <f t="shared" si="3"/>
        <v>0.56111438100843636</v>
      </c>
      <c r="G66" s="21">
        <f t="shared" si="0"/>
        <v>16.016000000000002</v>
      </c>
      <c r="H66" s="225">
        <v>0.12</v>
      </c>
      <c r="I66" s="46"/>
      <c r="J66" s="18">
        <v>1</v>
      </c>
      <c r="K66" s="46"/>
      <c r="L66" s="19">
        <f t="shared" si="1"/>
        <v>0</v>
      </c>
      <c r="M66" s="23">
        <f t="shared" si="4"/>
        <v>0</v>
      </c>
      <c r="N66" s="19">
        <f t="shared" si="2"/>
        <v>0</v>
      </c>
      <c r="O66" s="19">
        <f t="shared" si="5"/>
        <v>16.016000000000002</v>
      </c>
      <c r="P66" s="53"/>
    </row>
    <row r="67" spans="1:16" x14ac:dyDescent="0.3">
      <c r="A67" s="40">
        <v>2153</v>
      </c>
      <c r="B67" s="40" t="s">
        <v>15</v>
      </c>
      <c r="C67" s="16" t="s">
        <v>1940</v>
      </c>
      <c r="D67" s="52">
        <v>8594176530161</v>
      </c>
      <c r="E67" s="253">
        <v>50</v>
      </c>
      <c r="F67" s="17">
        <f t="shared" si="3"/>
        <v>1.9619383951343927</v>
      </c>
      <c r="G67" s="21">
        <f t="shared" si="0"/>
        <v>56.000000000000007</v>
      </c>
      <c r="H67" s="225">
        <v>0.12</v>
      </c>
      <c r="I67" s="46"/>
      <c r="J67" s="18">
        <v>1</v>
      </c>
      <c r="K67" s="46"/>
      <c r="L67" s="19">
        <f t="shared" si="1"/>
        <v>0</v>
      </c>
      <c r="M67" s="23">
        <f t="shared" si="4"/>
        <v>0</v>
      </c>
      <c r="N67" s="19">
        <f t="shared" si="2"/>
        <v>0</v>
      </c>
      <c r="O67" s="19">
        <f t="shared" si="5"/>
        <v>56.000000000000007</v>
      </c>
      <c r="P67" s="53"/>
    </row>
    <row r="68" spans="1:16" x14ac:dyDescent="0.3">
      <c r="A68" s="40">
        <v>2154</v>
      </c>
      <c r="B68" s="40" t="s">
        <v>15</v>
      </c>
      <c r="C68" s="16" t="s">
        <v>2126</v>
      </c>
      <c r="D68" s="52">
        <v>8594176530062</v>
      </c>
      <c r="E68" s="253">
        <v>14.3</v>
      </c>
      <c r="F68" s="17">
        <f t="shared" si="3"/>
        <v>0.56111438100843636</v>
      </c>
      <c r="G68" s="21">
        <f t="shared" si="0"/>
        <v>16.016000000000002</v>
      </c>
      <c r="H68" s="225">
        <v>0.12</v>
      </c>
      <c r="I68" s="46"/>
      <c r="J68" s="18">
        <v>1</v>
      </c>
      <c r="K68" s="46"/>
      <c r="L68" s="19">
        <f t="shared" si="1"/>
        <v>0</v>
      </c>
      <c r="M68" s="23">
        <f t="shared" si="4"/>
        <v>0</v>
      </c>
      <c r="N68" s="19">
        <f t="shared" si="2"/>
        <v>0</v>
      </c>
      <c r="O68" s="19">
        <f t="shared" si="5"/>
        <v>16.016000000000002</v>
      </c>
      <c r="P68" s="53"/>
    </row>
    <row r="69" spans="1:16" x14ac:dyDescent="0.3">
      <c r="A69" s="40">
        <v>2155</v>
      </c>
      <c r="B69" s="40" t="s">
        <v>15</v>
      </c>
      <c r="C69" s="16" t="s">
        <v>2127</v>
      </c>
      <c r="D69" s="52">
        <v>8594176530185</v>
      </c>
      <c r="E69" s="253">
        <v>50</v>
      </c>
      <c r="F69" s="17">
        <f t="shared" si="3"/>
        <v>1.9619383951343927</v>
      </c>
      <c r="G69" s="21">
        <f t="shared" si="0"/>
        <v>56.000000000000007</v>
      </c>
      <c r="H69" s="225">
        <v>0.12</v>
      </c>
      <c r="I69" s="46"/>
      <c r="J69" s="18">
        <v>1</v>
      </c>
      <c r="K69" s="46"/>
      <c r="L69" s="19">
        <f t="shared" si="1"/>
        <v>0</v>
      </c>
      <c r="M69" s="23">
        <f t="shared" si="4"/>
        <v>0</v>
      </c>
      <c r="N69" s="19">
        <f t="shared" si="2"/>
        <v>0</v>
      </c>
      <c r="O69" s="19">
        <f t="shared" si="5"/>
        <v>56.000000000000007</v>
      </c>
      <c r="P69" s="53"/>
    </row>
    <row r="70" spans="1:16" x14ac:dyDescent="0.3">
      <c r="A70" s="235">
        <v>2160</v>
      </c>
      <c r="B70" s="235" t="s">
        <v>23</v>
      </c>
      <c r="C70" s="236" t="s">
        <v>66</v>
      </c>
      <c r="D70" s="237" t="s">
        <v>827</v>
      </c>
      <c r="E70" s="238">
        <v>10.9</v>
      </c>
      <c r="F70" s="238">
        <f t="shared" si="3"/>
        <v>0.42770257013929763</v>
      </c>
      <c r="G70" s="239">
        <f t="shared" si="0"/>
        <v>12.208000000000002</v>
      </c>
      <c r="H70" s="240">
        <v>0.12</v>
      </c>
      <c r="I70" s="241"/>
      <c r="J70" s="242">
        <v>48</v>
      </c>
      <c r="K70" s="241"/>
      <c r="L70" s="243">
        <f t="shared" si="1"/>
        <v>0</v>
      </c>
      <c r="M70" s="244">
        <f t="shared" si="4"/>
        <v>0</v>
      </c>
      <c r="N70" s="243">
        <f t="shared" si="2"/>
        <v>0</v>
      </c>
      <c r="O70" s="243">
        <f t="shared" si="5"/>
        <v>12.208000000000002</v>
      </c>
      <c r="P70" s="245" t="s">
        <v>2101</v>
      </c>
    </row>
    <row r="71" spans="1:16" x14ac:dyDescent="0.3">
      <c r="A71" s="40">
        <v>2162</v>
      </c>
      <c r="B71" s="40" t="s">
        <v>23</v>
      </c>
      <c r="C71" s="16" t="s">
        <v>67</v>
      </c>
      <c r="D71" s="52" t="s">
        <v>828</v>
      </c>
      <c r="E71" s="253">
        <v>13.2</v>
      </c>
      <c r="F71" s="17">
        <f t="shared" si="3"/>
        <v>0.51795173631547964</v>
      </c>
      <c r="G71" s="21">
        <f t="shared" ref="G71:G143" si="6">PRODUCT(E71,1.12)</f>
        <v>14.784000000000001</v>
      </c>
      <c r="H71" s="225">
        <v>0.12</v>
      </c>
      <c r="I71" s="46"/>
      <c r="J71" s="18">
        <v>48</v>
      </c>
      <c r="K71" s="46"/>
      <c r="L71" s="19">
        <f t="shared" ref="L71:L143" si="7">PRODUCT(E71,SUM(I71,PRODUCT(ABS(K71),J71)))</f>
        <v>0</v>
      </c>
      <c r="M71" s="23">
        <f t="shared" si="4"/>
        <v>0</v>
      </c>
      <c r="N71" s="19">
        <f t="shared" si="2"/>
        <v>0</v>
      </c>
      <c r="O71" s="19">
        <f t="shared" si="5"/>
        <v>14.784000000000001</v>
      </c>
      <c r="P71" s="53"/>
    </row>
    <row r="72" spans="1:16" x14ac:dyDescent="0.3">
      <c r="A72" s="40">
        <v>2180</v>
      </c>
      <c r="B72" s="40" t="s">
        <v>23</v>
      </c>
      <c r="C72" s="16" t="s">
        <v>68</v>
      </c>
      <c r="D72" s="52" t="s">
        <v>829</v>
      </c>
      <c r="E72" s="17">
        <v>29.5</v>
      </c>
      <c r="F72" s="17">
        <f t="shared" si="3"/>
        <v>1.1575436531292917</v>
      </c>
      <c r="G72" s="21">
        <f t="shared" si="6"/>
        <v>33.040000000000006</v>
      </c>
      <c r="H72" s="225">
        <v>0.12</v>
      </c>
      <c r="I72" s="46"/>
      <c r="J72" s="18">
        <v>12</v>
      </c>
      <c r="K72" s="46"/>
      <c r="L72" s="19">
        <f t="shared" si="7"/>
        <v>0</v>
      </c>
      <c r="M72" s="23">
        <f t="shared" si="4"/>
        <v>0</v>
      </c>
      <c r="N72" s="19">
        <f t="shared" si="2"/>
        <v>0</v>
      </c>
      <c r="O72" s="19">
        <f t="shared" si="5"/>
        <v>33.040000000000006</v>
      </c>
      <c r="P72" s="53"/>
    </row>
    <row r="73" spans="1:16" x14ac:dyDescent="0.3">
      <c r="A73" s="40">
        <v>2184</v>
      </c>
      <c r="B73" s="40" t="s">
        <v>23</v>
      </c>
      <c r="C73" s="16" t="s">
        <v>69</v>
      </c>
      <c r="D73" s="52" t="s">
        <v>830</v>
      </c>
      <c r="E73" s="17">
        <v>352.6</v>
      </c>
      <c r="F73" s="17">
        <f t="shared" si="3"/>
        <v>13.835589562487739</v>
      </c>
      <c r="G73" s="21">
        <f t="shared" si="6"/>
        <v>394.91200000000009</v>
      </c>
      <c r="H73" s="225">
        <v>0.12</v>
      </c>
      <c r="I73" s="46"/>
      <c r="J73" s="18">
        <v>2</v>
      </c>
      <c r="K73" s="46"/>
      <c r="L73" s="19">
        <f t="shared" si="7"/>
        <v>0</v>
      </c>
      <c r="M73" s="23">
        <f t="shared" si="4"/>
        <v>0</v>
      </c>
      <c r="N73" s="19">
        <f t="shared" si="2"/>
        <v>0</v>
      </c>
      <c r="O73" s="19">
        <f t="shared" si="5"/>
        <v>394.91200000000009</v>
      </c>
      <c r="P73" s="53"/>
    </row>
    <row r="74" spans="1:16" x14ac:dyDescent="0.3">
      <c r="A74" s="40">
        <v>2186</v>
      </c>
      <c r="B74" s="40" t="s">
        <v>23</v>
      </c>
      <c r="C74" s="16" t="s">
        <v>70</v>
      </c>
      <c r="D74" s="52" t="s">
        <v>831</v>
      </c>
      <c r="E74" s="17">
        <v>30.3</v>
      </c>
      <c r="F74" s="17">
        <f t="shared" si="3"/>
        <v>1.1889346674514421</v>
      </c>
      <c r="G74" s="21">
        <f t="shared" si="6"/>
        <v>33.936000000000007</v>
      </c>
      <c r="H74" s="225">
        <v>0.12</v>
      </c>
      <c r="I74" s="46"/>
      <c r="J74" s="18">
        <v>12</v>
      </c>
      <c r="K74" s="46"/>
      <c r="L74" s="19">
        <f t="shared" si="7"/>
        <v>0</v>
      </c>
      <c r="M74" s="23">
        <f t="shared" si="4"/>
        <v>0</v>
      </c>
      <c r="N74" s="19">
        <f t="shared" si="2"/>
        <v>0</v>
      </c>
      <c r="O74" s="19">
        <f t="shared" si="5"/>
        <v>33.936000000000007</v>
      </c>
      <c r="P74" s="53"/>
    </row>
    <row r="75" spans="1:16" x14ac:dyDescent="0.3">
      <c r="A75" s="40">
        <v>2188</v>
      </c>
      <c r="B75" s="40" t="s">
        <v>23</v>
      </c>
      <c r="C75" s="16" t="s">
        <v>71</v>
      </c>
      <c r="D75" s="52" t="s">
        <v>832</v>
      </c>
      <c r="E75" s="17">
        <v>705.3</v>
      </c>
      <c r="F75" s="17">
        <f t="shared" si="3"/>
        <v>27.675103001765745</v>
      </c>
      <c r="G75" s="21">
        <f t="shared" si="6"/>
        <v>789.93600000000004</v>
      </c>
      <c r="H75" s="225">
        <v>0.12</v>
      </c>
      <c r="I75" s="46"/>
      <c r="J75" s="18">
        <v>2</v>
      </c>
      <c r="K75" s="46"/>
      <c r="L75" s="19">
        <f t="shared" si="7"/>
        <v>0</v>
      </c>
      <c r="M75" s="23">
        <f t="shared" si="4"/>
        <v>0</v>
      </c>
      <c r="N75" s="19">
        <f t="shared" si="2"/>
        <v>0</v>
      </c>
      <c r="O75" s="19">
        <f t="shared" si="5"/>
        <v>789.93600000000004</v>
      </c>
      <c r="P75" s="53"/>
    </row>
    <row r="76" spans="1:16" x14ac:dyDescent="0.3">
      <c r="A76" s="40">
        <v>2190</v>
      </c>
      <c r="B76" s="40" t="s">
        <v>23</v>
      </c>
      <c r="C76" s="16" t="s">
        <v>1786</v>
      </c>
      <c r="D76" s="52" t="s">
        <v>833</v>
      </c>
      <c r="E76" s="17">
        <v>30.3</v>
      </c>
      <c r="F76" s="17">
        <f t="shared" si="3"/>
        <v>1.1889346674514421</v>
      </c>
      <c r="G76" s="21">
        <f t="shared" si="6"/>
        <v>33.936000000000007</v>
      </c>
      <c r="H76" s="225">
        <v>0.12</v>
      </c>
      <c r="I76" s="46"/>
      <c r="J76" s="18">
        <v>12</v>
      </c>
      <c r="K76" s="46"/>
      <c r="L76" s="19">
        <f t="shared" si="7"/>
        <v>0</v>
      </c>
      <c r="M76" s="23">
        <f t="shared" si="4"/>
        <v>0</v>
      </c>
      <c r="N76" s="19">
        <f t="shared" si="2"/>
        <v>0</v>
      </c>
      <c r="O76" s="19">
        <f t="shared" si="5"/>
        <v>33.936000000000007</v>
      </c>
      <c r="P76" s="53"/>
    </row>
    <row r="77" spans="1:16" x14ac:dyDescent="0.3">
      <c r="A77" s="40">
        <v>2196</v>
      </c>
      <c r="B77" s="40" t="s">
        <v>23</v>
      </c>
      <c r="C77" s="16" t="s">
        <v>72</v>
      </c>
      <c r="D77" s="52" t="s">
        <v>834</v>
      </c>
      <c r="E77" s="17">
        <v>30.6</v>
      </c>
      <c r="F77" s="17">
        <f t="shared" si="3"/>
        <v>1.2007062978222485</v>
      </c>
      <c r="G77" s="21">
        <f t="shared" si="6"/>
        <v>34.272000000000006</v>
      </c>
      <c r="H77" s="225">
        <v>0.12</v>
      </c>
      <c r="I77" s="46"/>
      <c r="J77" s="18">
        <v>12</v>
      </c>
      <c r="K77" s="46"/>
      <c r="L77" s="19">
        <f t="shared" si="7"/>
        <v>0</v>
      </c>
      <c r="M77" s="23">
        <f t="shared" si="4"/>
        <v>0</v>
      </c>
      <c r="N77" s="19">
        <f t="shared" si="2"/>
        <v>0</v>
      </c>
      <c r="O77" s="19">
        <f t="shared" si="5"/>
        <v>34.272000000000006</v>
      </c>
      <c r="P77" s="53"/>
    </row>
    <row r="78" spans="1:16" x14ac:dyDescent="0.3">
      <c r="A78" s="40">
        <v>2198</v>
      </c>
      <c r="B78" s="40" t="s">
        <v>23</v>
      </c>
      <c r="C78" s="16" t="s">
        <v>1911</v>
      </c>
      <c r="D78" s="52" t="s">
        <v>835</v>
      </c>
      <c r="E78" s="17">
        <v>32.700000000000003</v>
      </c>
      <c r="F78" s="17">
        <f t="shared" si="3"/>
        <v>1.283107710417893</v>
      </c>
      <c r="G78" s="21">
        <f t="shared" si="6"/>
        <v>36.624000000000009</v>
      </c>
      <c r="H78" s="225">
        <v>0.12</v>
      </c>
      <c r="I78" s="46"/>
      <c r="J78" s="18">
        <v>12</v>
      </c>
      <c r="K78" s="46"/>
      <c r="L78" s="19">
        <f t="shared" si="7"/>
        <v>0</v>
      </c>
      <c r="M78" s="23">
        <f t="shared" si="4"/>
        <v>0</v>
      </c>
      <c r="N78" s="19">
        <f t="shared" si="2"/>
        <v>0</v>
      </c>
      <c r="O78" s="19">
        <f t="shared" si="5"/>
        <v>36.624000000000009</v>
      </c>
      <c r="P78" s="53"/>
    </row>
    <row r="79" spans="1:16" x14ac:dyDescent="0.3">
      <c r="A79" s="40">
        <v>2202</v>
      </c>
      <c r="B79" s="40" t="s">
        <v>23</v>
      </c>
      <c r="C79" s="16" t="s">
        <v>73</v>
      </c>
      <c r="D79" s="52" t="s">
        <v>836</v>
      </c>
      <c r="E79" s="17">
        <v>30.3</v>
      </c>
      <c r="F79" s="17">
        <f t="shared" si="3"/>
        <v>1.1889346674514421</v>
      </c>
      <c r="G79" s="21">
        <f t="shared" si="6"/>
        <v>33.936000000000007</v>
      </c>
      <c r="H79" s="225">
        <v>0.12</v>
      </c>
      <c r="I79" s="46"/>
      <c r="J79" s="18">
        <v>12</v>
      </c>
      <c r="K79" s="46"/>
      <c r="L79" s="19">
        <f t="shared" si="7"/>
        <v>0</v>
      </c>
      <c r="M79" s="23">
        <f t="shared" si="4"/>
        <v>0</v>
      </c>
      <c r="N79" s="19">
        <f t="shared" ref="N79:N153" si="8">PRODUCT(G79,SUM(I79,PRODUCT(ABS(K79),J79)))</f>
        <v>0</v>
      </c>
      <c r="O79" s="19">
        <f t="shared" si="5"/>
        <v>33.936000000000007</v>
      </c>
      <c r="P79" s="53"/>
    </row>
    <row r="80" spans="1:16" x14ac:dyDescent="0.3">
      <c r="A80" s="40">
        <v>2204</v>
      </c>
      <c r="B80" s="40" t="s">
        <v>23</v>
      </c>
      <c r="C80" s="16" t="s">
        <v>1910</v>
      </c>
      <c r="D80" s="52">
        <v>4038857116717</v>
      </c>
      <c r="E80" s="17">
        <v>29.6</v>
      </c>
      <c r="F80" s="17">
        <f t="shared" si="3"/>
        <v>1.1614675299195607</v>
      </c>
      <c r="G80" s="21">
        <f t="shared" si="6"/>
        <v>33.152000000000008</v>
      </c>
      <c r="H80" s="225">
        <v>0.12</v>
      </c>
      <c r="I80" s="46"/>
      <c r="J80" s="18">
        <v>12</v>
      </c>
      <c r="K80" s="46"/>
      <c r="L80" s="19">
        <f t="shared" si="7"/>
        <v>0</v>
      </c>
      <c r="M80" s="23">
        <f t="shared" si="4"/>
        <v>0</v>
      </c>
      <c r="N80" s="19">
        <f t="shared" si="8"/>
        <v>0</v>
      </c>
      <c r="O80" s="19">
        <f t="shared" si="5"/>
        <v>33.152000000000008</v>
      </c>
      <c r="P80" s="53"/>
    </row>
    <row r="81" spans="1:16" x14ac:dyDescent="0.3">
      <c r="A81" s="40">
        <v>2206</v>
      </c>
      <c r="B81" s="40" t="s">
        <v>23</v>
      </c>
      <c r="C81" s="16" t="s">
        <v>1917</v>
      </c>
      <c r="D81" s="52">
        <v>4038857116717</v>
      </c>
      <c r="E81" s="17">
        <v>30.3</v>
      </c>
      <c r="F81" s="17">
        <f t="shared" si="3"/>
        <v>1.1889346674514421</v>
      </c>
      <c r="G81" s="21">
        <f t="shared" si="6"/>
        <v>33.936000000000007</v>
      </c>
      <c r="H81" s="225">
        <v>0.12</v>
      </c>
      <c r="I81" s="46"/>
      <c r="J81" s="18">
        <v>12</v>
      </c>
      <c r="K81" s="46"/>
      <c r="L81" s="19">
        <f t="shared" si="7"/>
        <v>0</v>
      </c>
      <c r="M81" s="23">
        <f t="shared" si="4"/>
        <v>0</v>
      </c>
      <c r="N81" s="19">
        <f t="shared" si="8"/>
        <v>0</v>
      </c>
      <c r="O81" s="19">
        <f t="shared" si="5"/>
        <v>33.936000000000007</v>
      </c>
      <c r="P81" s="53"/>
    </row>
    <row r="82" spans="1:16" x14ac:dyDescent="0.3">
      <c r="A82" s="40">
        <v>2208</v>
      </c>
      <c r="B82" s="40" t="s">
        <v>23</v>
      </c>
      <c r="C82" s="16" t="s">
        <v>74</v>
      </c>
      <c r="D82" s="52" t="s">
        <v>837</v>
      </c>
      <c r="E82" s="253">
        <v>30.3</v>
      </c>
      <c r="F82" s="17">
        <f t="shared" ref="F82:F155" si="9">E82/$E$3</f>
        <v>1.1889346674514421</v>
      </c>
      <c r="G82" s="21">
        <f t="shared" si="6"/>
        <v>33.936000000000007</v>
      </c>
      <c r="H82" s="225">
        <v>0.12</v>
      </c>
      <c r="I82" s="46"/>
      <c r="J82" s="18">
        <v>12</v>
      </c>
      <c r="K82" s="46"/>
      <c r="L82" s="19">
        <f t="shared" si="7"/>
        <v>0</v>
      </c>
      <c r="M82" s="23">
        <f t="shared" ref="M82:M155" si="10">L82/$E$3</f>
        <v>0</v>
      </c>
      <c r="N82" s="19">
        <f t="shared" si="8"/>
        <v>0</v>
      </c>
      <c r="O82" s="19">
        <f t="shared" ref="O82:O155" si="11">PRODUCT(G82,(1+$P$6/100))</f>
        <v>33.936000000000007</v>
      </c>
      <c r="P82" s="53"/>
    </row>
    <row r="83" spans="1:16" x14ac:dyDescent="0.3">
      <c r="A83" s="40">
        <v>2216</v>
      </c>
      <c r="B83" s="40" t="s">
        <v>23</v>
      </c>
      <c r="C83" s="16" t="s">
        <v>75</v>
      </c>
      <c r="D83" s="52" t="s">
        <v>838</v>
      </c>
      <c r="E83" s="17">
        <v>32.700000000000003</v>
      </c>
      <c r="F83" s="17">
        <f t="shared" si="9"/>
        <v>1.283107710417893</v>
      </c>
      <c r="G83" s="21">
        <f t="shared" si="6"/>
        <v>36.624000000000009</v>
      </c>
      <c r="H83" s="225">
        <v>0.12</v>
      </c>
      <c r="I83" s="46"/>
      <c r="J83" s="18">
        <v>12</v>
      </c>
      <c r="K83" s="46"/>
      <c r="L83" s="19">
        <f t="shared" si="7"/>
        <v>0</v>
      </c>
      <c r="M83" s="23">
        <f t="shared" si="10"/>
        <v>0</v>
      </c>
      <c r="N83" s="19">
        <f t="shared" si="8"/>
        <v>0</v>
      </c>
      <c r="O83" s="19">
        <f t="shared" si="11"/>
        <v>36.624000000000009</v>
      </c>
      <c r="P83" s="53"/>
    </row>
    <row r="84" spans="1:16" x14ac:dyDescent="0.3">
      <c r="A84" s="40">
        <v>2222</v>
      </c>
      <c r="B84" s="40" t="s">
        <v>23</v>
      </c>
      <c r="C84" s="16" t="s">
        <v>76</v>
      </c>
      <c r="D84" s="52" t="s">
        <v>839</v>
      </c>
      <c r="E84" s="17">
        <v>30.3</v>
      </c>
      <c r="F84" s="17">
        <f t="shared" si="9"/>
        <v>1.1889346674514421</v>
      </c>
      <c r="G84" s="21">
        <f t="shared" si="6"/>
        <v>33.936000000000007</v>
      </c>
      <c r="H84" s="225">
        <v>0.12</v>
      </c>
      <c r="I84" s="46"/>
      <c r="J84" s="18">
        <v>12</v>
      </c>
      <c r="K84" s="46"/>
      <c r="L84" s="19">
        <f t="shared" si="7"/>
        <v>0</v>
      </c>
      <c r="M84" s="23">
        <f t="shared" si="10"/>
        <v>0</v>
      </c>
      <c r="N84" s="19">
        <f t="shared" si="8"/>
        <v>0</v>
      </c>
      <c r="O84" s="19">
        <f t="shared" si="11"/>
        <v>33.936000000000007</v>
      </c>
      <c r="P84" s="53"/>
    </row>
    <row r="85" spans="1:16" x14ac:dyDescent="0.3">
      <c r="A85" s="40">
        <v>2230</v>
      </c>
      <c r="B85" s="40" t="s">
        <v>23</v>
      </c>
      <c r="C85" s="16" t="s">
        <v>1787</v>
      </c>
      <c r="D85" s="52" t="s">
        <v>840</v>
      </c>
      <c r="E85" s="17">
        <v>30.3</v>
      </c>
      <c r="F85" s="17">
        <f t="shared" si="9"/>
        <v>1.1889346674514421</v>
      </c>
      <c r="G85" s="21">
        <f t="shared" si="6"/>
        <v>33.936000000000007</v>
      </c>
      <c r="H85" s="225">
        <v>0.12</v>
      </c>
      <c r="I85" s="46"/>
      <c r="J85" s="18">
        <v>12</v>
      </c>
      <c r="K85" s="46"/>
      <c r="L85" s="19">
        <f t="shared" si="7"/>
        <v>0</v>
      </c>
      <c r="M85" s="23">
        <f t="shared" si="10"/>
        <v>0</v>
      </c>
      <c r="N85" s="19">
        <f t="shared" si="8"/>
        <v>0</v>
      </c>
      <c r="O85" s="19">
        <f t="shared" si="11"/>
        <v>33.936000000000007</v>
      </c>
      <c r="P85" s="53"/>
    </row>
    <row r="86" spans="1:16" x14ac:dyDescent="0.3">
      <c r="A86" s="40">
        <v>2240</v>
      </c>
      <c r="B86" s="40" t="s">
        <v>77</v>
      </c>
      <c r="C86" s="16" t="s">
        <v>1788</v>
      </c>
      <c r="D86" s="52" t="s">
        <v>841</v>
      </c>
      <c r="E86" s="17">
        <v>41.1</v>
      </c>
      <c r="F86" s="17">
        <f t="shared" si="9"/>
        <v>1.6127133608004709</v>
      </c>
      <c r="G86" s="21">
        <f t="shared" si="6"/>
        <v>46.032000000000004</v>
      </c>
      <c r="H86" s="225">
        <v>0.12</v>
      </c>
      <c r="I86" s="46"/>
      <c r="J86" s="18">
        <v>12</v>
      </c>
      <c r="K86" s="46"/>
      <c r="L86" s="19">
        <f t="shared" si="7"/>
        <v>0</v>
      </c>
      <c r="M86" s="23">
        <f t="shared" si="10"/>
        <v>0</v>
      </c>
      <c r="N86" s="19">
        <f t="shared" si="8"/>
        <v>0</v>
      </c>
      <c r="O86" s="19">
        <f t="shared" si="11"/>
        <v>46.032000000000004</v>
      </c>
      <c r="P86" s="53" t="s">
        <v>2173</v>
      </c>
    </row>
    <row r="87" spans="1:16" x14ac:dyDescent="0.3">
      <c r="A87" s="40">
        <v>2244</v>
      </c>
      <c r="B87" s="40" t="s">
        <v>23</v>
      </c>
      <c r="C87" s="16" t="s">
        <v>78</v>
      </c>
      <c r="D87" s="52" t="s">
        <v>842</v>
      </c>
      <c r="E87" s="253">
        <v>1026</v>
      </c>
      <c r="F87" s="17">
        <f t="shared" si="9"/>
        <v>40.258975868157741</v>
      </c>
      <c r="G87" s="21">
        <f t="shared" si="6"/>
        <v>1149.1200000000001</v>
      </c>
      <c r="H87" s="225">
        <v>0.12</v>
      </c>
      <c r="I87" s="46"/>
      <c r="J87" s="18">
        <v>2</v>
      </c>
      <c r="K87" s="46"/>
      <c r="L87" s="19">
        <f t="shared" si="7"/>
        <v>0</v>
      </c>
      <c r="M87" s="23">
        <f t="shared" si="10"/>
        <v>0</v>
      </c>
      <c r="N87" s="19">
        <f t="shared" si="8"/>
        <v>0</v>
      </c>
      <c r="O87" s="19">
        <f t="shared" si="11"/>
        <v>1149.1200000000001</v>
      </c>
      <c r="P87" s="53" t="s">
        <v>2173</v>
      </c>
    </row>
    <row r="88" spans="1:16" x14ac:dyDescent="0.3">
      <c r="A88" s="40">
        <v>2250</v>
      </c>
      <c r="B88" s="40" t="s">
        <v>23</v>
      </c>
      <c r="C88" s="16" t="s">
        <v>79</v>
      </c>
      <c r="D88" s="52" t="s">
        <v>843</v>
      </c>
      <c r="E88" s="17">
        <v>32.700000000000003</v>
      </c>
      <c r="F88" s="17">
        <f t="shared" si="9"/>
        <v>1.283107710417893</v>
      </c>
      <c r="G88" s="21">
        <f t="shared" si="6"/>
        <v>36.624000000000009</v>
      </c>
      <c r="H88" s="225">
        <v>0.12</v>
      </c>
      <c r="I88" s="46"/>
      <c r="J88" s="18">
        <v>12</v>
      </c>
      <c r="K88" s="46"/>
      <c r="L88" s="19">
        <f t="shared" si="7"/>
        <v>0</v>
      </c>
      <c r="M88" s="23">
        <f t="shared" si="10"/>
        <v>0</v>
      </c>
      <c r="N88" s="19">
        <f t="shared" si="8"/>
        <v>0</v>
      </c>
      <c r="O88" s="19">
        <f t="shared" si="11"/>
        <v>36.624000000000009</v>
      </c>
      <c r="P88" s="53"/>
    </row>
    <row r="89" spans="1:16" x14ac:dyDescent="0.3">
      <c r="A89" s="40">
        <v>2260</v>
      </c>
      <c r="B89" s="40" t="s">
        <v>23</v>
      </c>
      <c r="C89" s="16" t="s">
        <v>80</v>
      </c>
      <c r="D89" s="52" t="s">
        <v>844</v>
      </c>
      <c r="E89" s="17">
        <v>32.799999999999997</v>
      </c>
      <c r="F89" s="17">
        <f t="shared" si="9"/>
        <v>1.2870315872081617</v>
      </c>
      <c r="G89" s="21">
        <f t="shared" si="6"/>
        <v>36.735999999999997</v>
      </c>
      <c r="H89" s="225">
        <v>0.12</v>
      </c>
      <c r="I89" s="46"/>
      <c r="J89" s="18">
        <v>8</v>
      </c>
      <c r="K89" s="46"/>
      <c r="L89" s="19">
        <f t="shared" si="7"/>
        <v>0</v>
      </c>
      <c r="M89" s="23">
        <f t="shared" si="10"/>
        <v>0</v>
      </c>
      <c r="N89" s="19">
        <f t="shared" si="8"/>
        <v>0</v>
      </c>
      <c r="O89" s="19">
        <f t="shared" si="11"/>
        <v>36.735999999999997</v>
      </c>
      <c r="P89" s="53"/>
    </row>
    <row r="90" spans="1:16" x14ac:dyDescent="0.3">
      <c r="A90" s="40">
        <v>2264</v>
      </c>
      <c r="B90" s="40" t="s">
        <v>23</v>
      </c>
      <c r="C90" s="16" t="s">
        <v>81</v>
      </c>
      <c r="D90" s="52" t="s">
        <v>845</v>
      </c>
      <c r="E90" s="17">
        <v>32.799999999999997</v>
      </c>
      <c r="F90" s="17">
        <f t="shared" si="9"/>
        <v>1.2870315872081617</v>
      </c>
      <c r="G90" s="21">
        <f t="shared" si="6"/>
        <v>36.735999999999997</v>
      </c>
      <c r="H90" s="225">
        <v>0.12</v>
      </c>
      <c r="I90" s="46"/>
      <c r="J90" s="18">
        <v>8</v>
      </c>
      <c r="K90" s="46"/>
      <c r="L90" s="19">
        <f t="shared" si="7"/>
        <v>0</v>
      </c>
      <c r="M90" s="23">
        <f t="shared" si="10"/>
        <v>0</v>
      </c>
      <c r="N90" s="19">
        <f t="shared" si="8"/>
        <v>0</v>
      </c>
      <c r="O90" s="19">
        <f t="shared" si="11"/>
        <v>36.735999999999997</v>
      </c>
      <c r="P90" s="53"/>
    </row>
    <row r="91" spans="1:16" x14ac:dyDescent="0.3">
      <c r="A91" s="40">
        <v>2422</v>
      </c>
      <c r="B91" s="40" t="s">
        <v>23</v>
      </c>
      <c r="C91" s="16" t="s">
        <v>82</v>
      </c>
      <c r="D91" s="52" t="s">
        <v>846</v>
      </c>
      <c r="E91" s="253">
        <v>115.9</v>
      </c>
      <c r="F91" s="17">
        <f t="shared" si="9"/>
        <v>4.5477731999215232</v>
      </c>
      <c r="G91" s="21">
        <f t="shared" si="6"/>
        <v>129.80800000000002</v>
      </c>
      <c r="H91" s="225">
        <v>0.12</v>
      </c>
      <c r="I91" s="46"/>
      <c r="J91" s="18">
        <v>8</v>
      </c>
      <c r="K91" s="46"/>
      <c r="L91" s="19">
        <f t="shared" si="7"/>
        <v>0</v>
      </c>
      <c r="M91" s="23">
        <f t="shared" si="10"/>
        <v>0</v>
      </c>
      <c r="N91" s="19">
        <f t="shared" si="8"/>
        <v>0</v>
      </c>
      <c r="O91" s="19">
        <f t="shared" si="11"/>
        <v>129.80800000000002</v>
      </c>
      <c r="P91" s="53"/>
    </row>
    <row r="92" spans="1:16" x14ac:dyDescent="0.3">
      <c r="A92" s="40">
        <v>2500</v>
      </c>
      <c r="B92" s="40" t="s">
        <v>23</v>
      </c>
      <c r="C92" s="16" t="s">
        <v>83</v>
      </c>
      <c r="D92" s="52" t="s">
        <v>847</v>
      </c>
      <c r="E92" s="17">
        <v>21.5</v>
      </c>
      <c r="F92" s="17">
        <f t="shared" si="9"/>
        <v>0.84363350990778896</v>
      </c>
      <c r="G92" s="21">
        <f t="shared" si="6"/>
        <v>24.080000000000002</v>
      </c>
      <c r="H92" s="225">
        <v>0.12</v>
      </c>
      <c r="I92" s="46"/>
      <c r="J92" s="18">
        <v>25</v>
      </c>
      <c r="K92" s="46"/>
      <c r="L92" s="19">
        <f t="shared" si="7"/>
        <v>0</v>
      </c>
      <c r="M92" s="23">
        <f t="shared" si="10"/>
        <v>0</v>
      </c>
      <c r="N92" s="19">
        <f t="shared" si="8"/>
        <v>0</v>
      </c>
      <c r="O92" s="19">
        <f t="shared" si="11"/>
        <v>24.080000000000002</v>
      </c>
      <c r="P92" s="53"/>
    </row>
    <row r="93" spans="1:16" x14ac:dyDescent="0.3">
      <c r="A93" s="40">
        <v>2501</v>
      </c>
      <c r="B93" s="40" t="s">
        <v>23</v>
      </c>
      <c r="C93" s="16" t="s">
        <v>84</v>
      </c>
      <c r="D93" s="52" t="s">
        <v>848</v>
      </c>
      <c r="E93" s="17">
        <v>21.5</v>
      </c>
      <c r="F93" s="17">
        <f t="shared" si="9"/>
        <v>0.84363350990778896</v>
      </c>
      <c r="G93" s="21">
        <f t="shared" si="6"/>
        <v>24.080000000000002</v>
      </c>
      <c r="H93" s="225">
        <v>0.12</v>
      </c>
      <c r="I93" s="46"/>
      <c r="J93" s="18">
        <v>25</v>
      </c>
      <c r="K93" s="46"/>
      <c r="L93" s="19">
        <f t="shared" si="7"/>
        <v>0</v>
      </c>
      <c r="M93" s="23">
        <f t="shared" si="10"/>
        <v>0</v>
      </c>
      <c r="N93" s="19">
        <f t="shared" si="8"/>
        <v>0</v>
      </c>
      <c r="O93" s="19">
        <f t="shared" si="11"/>
        <v>24.080000000000002</v>
      </c>
      <c r="P93" s="53"/>
    </row>
    <row r="94" spans="1:16" x14ac:dyDescent="0.3">
      <c r="A94" s="40">
        <v>2502</v>
      </c>
      <c r="B94" s="40" t="s">
        <v>23</v>
      </c>
      <c r="C94" s="16" t="s">
        <v>85</v>
      </c>
      <c r="D94" s="52" t="s">
        <v>849</v>
      </c>
      <c r="E94" s="17">
        <v>21.5</v>
      </c>
      <c r="F94" s="17">
        <f t="shared" si="9"/>
        <v>0.84363350990778896</v>
      </c>
      <c r="G94" s="21">
        <f t="shared" si="6"/>
        <v>24.080000000000002</v>
      </c>
      <c r="H94" s="225">
        <v>0.12</v>
      </c>
      <c r="I94" s="46"/>
      <c r="J94" s="18">
        <v>25</v>
      </c>
      <c r="K94" s="46"/>
      <c r="L94" s="19">
        <f t="shared" si="7"/>
        <v>0</v>
      </c>
      <c r="M94" s="23">
        <f t="shared" si="10"/>
        <v>0</v>
      </c>
      <c r="N94" s="19">
        <f t="shared" si="8"/>
        <v>0</v>
      </c>
      <c r="O94" s="19">
        <f t="shared" si="11"/>
        <v>24.080000000000002</v>
      </c>
      <c r="P94" s="53"/>
    </row>
    <row r="95" spans="1:16" x14ac:dyDescent="0.3">
      <c r="A95" s="40">
        <v>2503</v>
      </c>
      <c r="B95" s="40" t="s">
        <v>23</v>
      </c>
      <c r="C95" s="16" t="s">
        <v>86</v>
      </c>
      <c r="D95" s="52" t="s">
        <v>850</v>
      </c>
      <c r="E95" s="17">
        <v>21.5</v>
      </c>
      <c r="F95" s="17">
        <f t="shared" si="9"/>
        <v>0.84363350990778896</v>
      </c>
      <c r="G95" s="21">
        <f t="shared" si="6"/>
        <v>24.080000000000002</v>
      </c>
      <c r="H95" s="225">
        <v>0.12</v>
      </c>
      <c r="I95" s="46"/>
      <c r="J95" s="18">
        <v>25</v>
      </c>
      <c r="K95" s="46"/>
      <c r="L95" s="19">
        <f t="shared" si="7"/>
        <v>0</v>
      </c>
      <c r="M95" s="23">
        <f t="shared" si="10"/>
        <v>0</v>
      </c>
      <c r="N95" s="19">
        <f t="shared" si="8"/>
        <v>0</v>
      </c>
      <c r="O95" s="19">
        <f t="shared" si="11"/>
        <v>24.080000000000002</v>
      </c>
      <c r="P95" s="53"/>
    </row>
    <row r="96" spans="1:16" x14ac:dyDescent="0.3">
      <c r="A96" s="40">
        <v>2504</v>
      </c>
      <c r="B96" s="40" t="s">
        <v>77</v>
      </c>
      <c r="C96" s="16" t="s">
        <v>87</v>
      </c>
      <c r="D96" s="52" t="s">
        <v>851</v>
      </c>
      <c r="E96" s="17">
        <v>21.5</v>
      </c>
      <c r="F96" s="17">
        <f t="shared" si="9"/>
        <v>0.84363350990778896</v>
      </c>
      <c r="G96" s="21">
        <f t="shared" si="6"/>
        <v>24.080000000000002</v>
      </c>
      <c r="H96" s="225">
        <v>0.12</v>
      </c>
      <c r="I96" s="46"/>
      <c r="J96" s="18">
        <v>25</v>
      </c>
      <c r="K96" s="46"/>
      <c r="L96" s="19">
        <f t="shared" si="7"/>
        <v>0</v>
      </c>
      <c r="M96" s="23">
        <f t="shared" si="10"/>
        <v>0</v>
      </c>
      <c r="N96" s="19">
        <f t="shared" si="8"/>
        <v>0</v>
      </c>
      <c r="O96" s="19">
        <f t="shared" si="11"/>
        <v>24.080000000000002</v>
      </c>
      <c r="P96" s="53"/>
    </row>
    <row r="97" spans="1:16" x14ac:dyDescent="0.3">
      <c r="A97" s="40">
        <v>2507</v>
      </c>
      <c r="B97" s="40" t="s">
        <v>23</v>
      </c>
      <c r="C97" s="16" t="s">
        <v>88</v>
      </c>
      <c r="D97" s="52" t="s">
        <v>852</v>
      </c>
      <c r="E97" s="17">
        <v>21.5</v>
      </c>
      <c r="F97" s="17">
        <f t="shared" si="9"/>
        <v>0.84363350990778896</v>
      </c>
      <c r="G97" s="21">
        <f t="shared" si="6"/>
        <v>24.080000000000002</v>
      </c>
      <c r="H97" s="225">
        <v>0.12</v>
      </c>
      <c r="I97" s="46"/>
      <c r="J97" s="18">
        <v>25</v>
      </c>
      <c r="K97" s="46"/>
      <c r="L97" s="19">
        <f t="shared" si="7"/>
        <v>0</v>
      </c>
      <c r="M97" s="23">
        <f t="shared" si="10"/>
        <v>0</v>
      </c>
      <c r="N97" s="19">
        <f t="shared" si="8"/>
        <v>0</v>
      </c>
      <c r="O97" s="19">
        <f t="shared" si="11"/>
        <v>24.080000000000002</v>
      </c>
      <c r="P97" s="53"/>
    </row>
    <row r="98" spans="1:16" x14ac:dyDescent="0.3">
      <c r="A98" s="40">
        <v>2508</v>
      </c>
      <c r="B98" s="40" t="s">
        <v>23</v>
      </c>
      <c r="C98" s="16" t="s">
        <v>89</v>
      </c>
      <c r="D98" s="52" t="s">
        <v>853</v>
      </c>
      <c r="E98" s="17">
        <v>21.5</v>
      </c>
      <c r="F98" s="17">
        <f t="shared" si="9"/>
        <v>0.84363350990778896</v>
      </c>
      <c r="G98" s="21">
        <f t="shared" si="6"/>
        <v>24.080000000000002</v>
      </c>
      <c r="H98" s="225">
        <v>0.12</v>
      </c>
      <c r="I98" s="46"/>
      <c r="J98" s="18">
        <v>25</v>
      </c>
      <c r="K98" s="46"/>
      <c r="L98" s="19">
        <f t="shared" si="7"/>
        <v>0</v>
      </c>
      <c r="M98" s="23">
        <f t="shared" si="10"/>
        <v>0</v>
      </c>
      <c r="N98" s="19">
        <f t="shared" si="8"/>
        <v>0</v>
      </c>
      <c r="O98" s="19">
        <f t="shared" si="11"/>
        <v>24.080000000000002</v>
      </c>
      <c r="P98" s="53"/>
    </row>
    <row r="99" spans="1:16" x14ac:dyDescent="0.3">
      <c r="A99" s="40">
        <v>2520</v>
      </c>
      <c r="B99" s="40" t="s">
        <v>23</v>
      </c>
      <c r="C99" s="16" t="s">
        <v>90</v>
      </c>
      <c r="D99" s="52" t="s">
        <v>854</v>
      </c>
      <c r="E99" s="17">
        <v>21.5</v>
      </c>
      <c r="F99" s="17">
        <f t="shared" si="9"/>
        <v>0.84363350990778896</v>
      </c>
      <c r="G99" s="21">
        <f t="shared" si="6"/>
        <v>24.080000000000002</v>
      </c>
      <c r="H99" s="225">
        <v>0.12</v>
      </c>
      <c r="I99" s="46"/>
      <c r="J99" s="18">
        <v>25</v>
      </c>
      <c r="K99" s="46"/>
      <c r="L99" s="19">
        <f t="shared" si="7"/>
        <v>0</v>
      </c>
      <c r="M99" s="23">
        <f t="shared" si="10"/>
        <v>0</v>
      </c>
      <c r="N99" s="19">
        <f t="shared" si="8"/>
        <v>0</v>
      </c>
      <c r="O99" s="19">
        <f t="shared" si="11"/>
        <v>24.080000000000002</v>
      </c>
      <c r="P99" s="53"/>
    </row>
    <row r="100" spans="1:16" x14ac:dyDescent="0.3">
      <c r="A100" s="40">
        <v>2524</v>
      </c>
      <c r="B100" s="40" t="s">
        <v>23</v>
      </c>
      <c r="C100" s="16" t="s">
        <v>91</v>
      </c>
      <c r="D100" s="52" t="s">
        <v>855</v>
      </c>
      <c r="E100" s="17">
        <v>21.5</v>
      </c>
      <c r="F100" s="17">
        <f t="shared" si="9"/>
        <v>0.84363350990778896</v>
      </c>
      <c r="G100" s="21">
        <f t="shared" si="6"/>
        <v>24.080000000000002</v>
      </c>
      <c r="H100" s="225">
        <v>0.12</v>
      </c>
      <c r="I100" s="46"/>
      <c r="J100" s="18">
        <v>25</v>
      </c>
      <c r="K100" s="46"/>
      <c r="L100" s="19">
        <f t="shared" si="7"/>
        <v>0</v>
      </c>
      <c r="M100" s="23">
        <f t="shared" si="10"/>
        <v>0</v>
      </c>
      <c r="N100" s="19">
        <f t="shared" si="8"/>
        <v>0</v>
      </c>
      <c r="O100" s="19">
        <f t="shared" si="11"/>
        <v>24.080000000000002</v>
      </c>
      <c r="P100" s="53"/>
    </row>
    <row r="101" spans="1:16" x14ac:dyDescent="0.3">
      <c r="A101" s="40">
        <v>2530</v>
      </c>
      <c r="B101" s="40" t="s">
        <v>23</v>
      </c>
      <c r="C101" s="16" t="s">
        <v>2158</v>
      </c>
      <c r="D101" s="52">
        <v>4006040343424</v>
      </c>
      <c r="E101" s="17">
        <v>50.8</v>
      </c>
      <c r="F101" s="17">
        <f t="shared" si="9"/>
        <v>1.993329409456543</v>
      </c>
      <c r="G101" s="21">
        <f t="shared" si="6"/>
        <v>56.896000000000001</v>
      </c>
      <c r="H101" s="225">
        <v>0.12</v>
      </c>
      <c r="I101" s="46"/>
      <c r="J101" s="18">
        <v>6</v>
      </c>
      <c r="K101" s="46"/>
      <c r="L101" s="19">
        <f t="shared" si="7"/>
        <v>0</v>
      </c>
      <c r="M101" s="23">
        <f t="shared" si="10"/>
        <v>0</v>
      </c>
      <c r="N101" s="19">
        <f t="shared" si="8"/>
        <v>0</v>
      </c>
      <c r="O101" s="19">
        <f t="shared" si="11"/>
        <v>56.896000000000001</v>
      </c>
      <c r="P101" s="53"/>
    </row>
    <row r="102" spans="1:16" x14ac:dyDescent="0.3">
      <c r="A102" s="40">
        <v>2532</v>
      </c>
      <c r="B102" s="40" t="s">
        <v>23</v>
      </c>
      <c r="C102" s="16" t="s">
        <v>2159</v>
      </c>
      <c r="D102" s="52">
        <v>4006040343462</v>
      </c>
      <c r="E102" s="17">
        <v>50.8</v>
      </c>
      <c r="F102" s="17">
        <f t="shared" si="9"/>
        <v>1.993329409456543</v>
      </c>
      <c r="G102" s="21">
        <f t="shared" si="6"/>
        <v>56.896000000000001</v>
      </c>
      <c r="H102" s="225">
        <v>0.12</v>
      </c>
      <c r="I102" s="46"/>
      <c r="J102" s="18">
        <v>6</v>
      </c>
      <c r="K102" s="46"/>
      <c r="L102" s="19">
        <f t="shared" si="7"/>
        <v>0</v>
      </c>
      <c r="M102" s="23">
        <f t="shared" si="10"/>
        <v>0</v>
      </c>
      <c r="N102" s="19">
        <f t="shared" si="8"/>
        <v>0</v>
      </c>
      <c r="O102" s="19">
        <f t="shared" si="11"/>
        <v>56.896000000000001</v>
      </c>
      <c r="P102" s="53"/>
    </row>
    <row r="103" spans="1:16" x14ac:dyDescent="0.3">
      <c r="A103" s="40">
        <v>2534</v>
      </c>
      <c r="B103" s="40" t="s">
        <v>23</v>
      </c>
      <c r="C103" s="16" t="s">
        <v>2160</v>
      </c>
      <c r="D103" s="52">
        <v>4006040343448</v>
      </c>
      <c r="E103" s="17">
        <v>50.8</v>
      </c>
      <c r="F103" s="17">
        <f t="shared" si="9"/>
        <v>1.993329409456543</v>
      </c>
      <c r="G103" s="21">
        <f t="shared" si="6"/>
        <v>56.896000000000001</v>
      </c>
      <c r="H103" s="225">
        <v>0.12</v>
      </c>
      <c r="I103" s="46"/>
      <c r="J103" s="18">
        <v>6</v>
      </c>
      <c r="K103" s="46"/>
      <c r="L103" s="19">
        <f t="shared" si="7"/>
        <v>0</v>
      </c>
      <c r="M103" s="23">
        <f t="shared" si="10"/>
        <v>0</v>
      </c>
      <c r="N103" s="19">
        <f t="shared" si="8"/>
        <v>0</v>
      </c>
      <c r="O103" s="19">
        <f t="shared" si="11"/>
        <v>56.896000000000001</v>
      </c>
      <c r="P103" s="53"/>
    </row>
    <row r="104" spans="1:16" x14ac:dyDescent="0.3">
      <c r="A104" s="40">
        <v>2740</v>
      </c>
      <c r="B104" s="40" t="s">
        <v>23</v>
      </c>
      <c r="C104" s="16" t="s">
        <v>2067</v>
      </c>
      <c r="D104" s="52">
        <v>4012824020221</v>
      </c>
      <c r="E104" s="253">
        <v>76.3</v>
      </c>
      <c r="F104" s="17">
        <f t="shared" si="9"/>
        <v>2.9939179909750835</v>
      </c>
      <c r="G104" s="21">
        <f t="shared" si="6"/>
        <v>85.456000000000003</v>
      </c>
      <c r="H104" s="225">
        <v>0.12</v>
      </c>
      <c r="I104" s="46"/>
      <c r="J104" s="18">
        <v>6</v>
      </c>
      <c r="K104" s="46"/>
      <c r="L104" s="19">
        <f t="shared" si="7"/>
        <v>0</v>
      </c>
      <c r="M104" s="23">
        <f t="shared" si="10"/>
        <v>0</v>
      </c>
      <c r="N104" s="19">
        <f t="shared" si="8"/>
        <v>0</v>
      </c>
      <c r="O104" s="19">
        <f t="shared" si="11"/>
        <v>85.456000000000003</v>
      </c>
      <c r="P104" s="53"/>
    </row>
    <row r="105" spans="1:16" x14ac:dyDescent="0.3">
      <c r="A105" s="40">
        <v>2741</v>
      </c>
      <c r="B105" s="40" t="s">
        <v>23</v>
      </c>
      <c r="C105" s="16" t="s">
        <v>2068</v>
      </c>
      <c r="D105" s="52">
        <v>4012824020245</v>
      </c>
      <c r="E105" s="253">
        <v>76.3</v>
      </c>
      <c r="F105" s="17">
        <f t="shared" si="9"/>
        <v>2.9939179909750835</v>
      </c>
      <c r="G105" s="21">
        <f t="shared" si="6"/>
        <v>85.456000000000003</v>
      </c>
      <c r="H105" s="225">
        <v>0.12</v>
      </c>
      <c r="I105" s="46"/>
      <c r="J105" s="18">
        <v>6</v>
      </c>
      <c r="K105" s="46"/>
      <c r="L105" s="19">
        <f t="shared" si="7"/>
        <v>0</v>
      </c>
      <c r="M105" s="23">
        <f t="shared" si="10"/>
        <v>0</v>
      </c>
      <c r="N105" s="19">
        <f t="shared" si="8"/>
        <v>0</v>
      </c>
      <c r="O105" s="19">
        <f t="shared" si="11"/>
        <v>85.456000000000003</v>
      </c>
      <c r="P105" s="53"/>
    </row>
    <row r="106" spans="1:16" x14ac:dyDescent="0.3">
      <c r="A106" s="40">
        <v>2742</v>
      </c>
      <c r="B106" s="40" t="s">
        <v>23</v>
      </c>
      <c r="C106" s="16" t="s">
        <v>2069</v>
      </c>
      <c r="D106" s="52">
        <v>4012824020238</v>
      </c>
      <c r="E106" s="253">
        <v>76.3</v>
      </c>
      <c r="F106" s="17">
        <f t="shared" si="9"/>
        <v>2.9939179909750835</v>
      </c>
      <c r="G106" s="21">
        <f t="shared" si="6"/>
        <v>85.456000000000003</v>
      </c>
      <c r="H106" s="225">
        <v>0.12</v>
      </c>
      <c r="I106" s="46"/>
      <c r="J106" s="18">
        <v>6</v>
      </c>
      <c r="K106" s="46"/>
      <c r="L106" s="19">
        <f t="shared" si="7"/>
        <v>0</v>
      </c>
      <c r="M106" s="23">
        <f t="shared" si="10"/>
        <v>0</v>
      </c>
      <c r="N106" s="19">
        <f t="shared" si="8"/>
        <v>0</v>
      </c>
      <c r="O106" s="19">
        <f t="shared" si="11"/>
        <v>85.456000000000003</v>
      </c>
      <c r="P106" s="53"/>
    </row>
    <row r="107" spans="1:16" x14ac:dyDescent="0.3">
      <c r="A107" s="40">
        <v>2750</v>
      </c>
      <c r="B107" s="40" t="s">
        <v>23</v>
      </c>
      <c r="C107" s="16" t="s">
        <v>2070</v>
      </c>
      <c r="D107" s="52">
        <v>4012824000124</v>
      </c>
      <c r="E107" s="253">
        <v>62.5</v>
      </c>
      <c r="F107" s="17">
        <f t="shared" si="9"/>
        <v>2.4524229939179909</v>
      </c>
      <c r="G107" s="21">
        <f t="shared" si="6"/>
        <v>70</v>
      </c>
      <c r="H107" s="225">
        <v>0.12</v>
      </c>
      <c r="I107" s="46"/>
      <c r="J107" s="18">
        <v>6</v>
      </c>
      <c r="K107" s="46"/>
      <c r="L107" s="19">
        <f t="shared" si="7"/>
        <v>0</v>
      </c>
      <c r="M107" s="23">
        <f t="shared" si="10"/>
        <v>0</v>
      </c>
      <c r="N107" s="19">
        <f t="shared" si="8"/>
        <v>0</v>
      </c>
      <c r="O107" s="19">
        <f t="shared" si="11"/>
        <v>70</v>
      </c>
      <c r="P107" s="53"/>
    </row>
    <row r="108" spans="1:16" x14ac:dyDescent="0.3">
      <c r="A108" s="40">
        <v>2751</v>
      </c>
      <c r="B108" s="40" t="s">
        <v>23</v>
      </c>
      <c r="C108" s="16" t="s">
        <v>2071</v>
      </c>
      <c r="D108" s="52">
        <v>4012824000148</v>
      </c>
      <c r="E108" s="253">
        <v>62.5</v>
      </c>
      <c r="F108" s="17">
        <f t="shared" si="9"/>
        <v>2.4524229939179909</v>
      </c>
      <c r="G108" s="21">
        <f t="shared" si="6"/>
        <v>70</v>
      </c>
      <c r="H108" s="225">
        <v>0.12</v>
      </c>
      <c r="I108" s="46"/>
      <c r="J108" s="18">
        <v>6</v>
      </c>
      <c r="K108" s="46"/>
      <c r="L108" s="19">
        <f t="shared" si="7"/>
        <v>0</v>
      </c>
      <c r="M108" s="23">
        <f t="shared" si="10"/>
        <v>0</v>
      </c>
      <c r="N108" s="19">
        <f t="shared" si="8"/>
        <v>0</v>
      </c>
      <c r="O108" s="19">
        <f t="shared" si="11"/>
        <v>70</v>
      </c>
      <c r="P108" s="53"/>
    </row>
    <row r="109" spans="1:16" x14ac:dyDescent="0.3">
      <c r="A109" s="40">
        <v>2752</v>
      </c>
      <c r="B109" s="40" t="s">
        <v>23</v>
      </c>
      <c r="C109" s="16" t="s">
        <v>2072</v>
      </c>
      <c r="D109" s="52">
        <v>4012824000186</v>
      </c>
      <c r="E109" s="253">
        <v>62.5</v>
      </c>
      <c r="F109" s="17">
        <f t="shared" si="9"/>
        <v>2.4524229939179909</v>
      </c>
      <c r="G109" s="21">
        <f t="shared" si="6"/>
        <v>70</v>
      </c>
      <c r="H109" s="225">
        <v>0.12</v>
      </c>
      <c r="I109" s="46"/>
      <c r="J109" s="18">
        <v>6</v>
      </c>
      <c r="K109" s="46"/>
      <c r="L109" s="19">
        <f t="shared" si="7"/>
        <v>0</v>
      </c>
      <c r="M109" s="23">
        <f t="shared" si="10"/>
        <v>0</v>
      </c>
      <c r="N109" s="19">
        <f t="shared" si="8"/>
        <v>0</v>
      </c>
      <c r="O109" s="19">
        <f t="shared" si="11"/>
        <v>70</v>
      </c>
      <c r="P109" s="53"/>
    </row>
    <row r="110" spans="1:16" x14ac:dyDescent="0.3">
      <c r="A110" s="40">
        <v>2753</v>
      </c>
      <c r="B110" s="40" t="s">
        <v>23</v>
      </c>
      <c r="C110" s="16" t="s">
        <v>2073</v>
      </c>
      <c r="D110" s="52">
        <v>4012824000209</v>
      </c>
      <c r="E110" s="253">
        <v>62.5</v>
      </c>
      <c r="F110" s="17">
        <f t="shared" si="9"/>
        <v>2.4524229939179909</v>
      </c>
      <c r="G110" s="21">
        <f t="shared" si="6"/>
        <v>70</v>
      </c>
      <c r="H110" s="225">
        <v>0.12</v>
      </c>
      <c r="I110" s="46"/>
      <c r="J110" s="18">
        <v>6</v>
      </c>
      <c r="K110" s="46"/>
      <c r="L110" s="19">
        <f t="shared" si="7"/>
        <v>0</v>
      </c>
      <c r="M110" s="23">
        <f t="shared" si="10"/>
        <v>0</v>
      </c>
      <c r="N110" s="19">
        <f t="shared" si="8"/>
        <v>0</v>
      </c>
      <c r="O110" s="19">
        <f t="shared" si="11"/>
        <v>70</v>
      </c>
      <c r="P110" s="53"/>
    </row>
    <row r="111" spans="1:16" x14ac:dyDescent="0.3">
      <c r="A111" s="40">
        <v>2754</v>
      </c>
      <c r="B111" s="40" t="s">
        <v>23</v>
      </c>
      <c r="C111" s="16" t="s">
        <v>2074</v>
      </c>
      <c r="D111" s="52">
        <v>4012824000162</v>
      </c>
      <c r="E111" s="253">
        <v>62.5</v>
      </c>
      <c r="F111" s="17">
        <f t="shared" si="9"/>
        <v>2.4524229939179909</v>
      </c>
      <c r="G111" s="21">
        <f t="shared" si="6"/>
        <v>70</v>
      </c>
      <c r="H111" s="225">
        <v>0.12</v>
      </c>
      <c r="I111" s="46"/>
      <c r="J111" s="18">
        <v>6</v>
      </c>
      <c r="K111" s="46"/>
      <c r="L111" s="19">
        <f t="shared" si="7"/>
        <v>0</v>
      </c>
      <c r="M111" s="23">
        <f t="shared" si="10"/>
        <v>0</v>
      </c>
      <c r="N111" s="19">
        <f t="shared" si="8"/>
        <v>0</v>
      </c>
      <c r="O111" s="19">
        <f t="shared" si="11"/>
        <v>70</v>
      </c>
      <c r="P111" s="53"/>
    </row>
    <row r="112" spans="1:16" x14ac:dyDescent="0.3">
      <c r="A112" s="40">
        <v>2755</v>
      </c>
      <c r="B112" s="40" t="s">
        <v>23</v>
      </c>
      <c r="C112" s="16" t="s">
        <v>2075</v>
      </c>
      <c r="D112" s="52">
        <v>4012824000001</v>
      </c>
      <c r="E112" s="253">
        <v>62.5</v>
      </c>
      <c r="F112" s="17">
        <f t="shared" si="9"/>
        <v>2.4524229939179909</v>
      </c>
      <c r="G112" s="21">
        <f t="shared" si="6"/>
        <v>70</v>
      </c>
      <c r="H112" s="225">
        <v>0.12</v>
      </c>
      <c r="I112" s="46"/>
      <c r="J112" s="18">
        <v>6</v>
      </c>
      <c r="K112" s="46"/>
      <c r="L112" s="19">
        <f t="shared" si="7"/>
        <v>0</v>
      </c>
      <c r="M112" s="23">
        <f t="shared" si="10"/>
        <v>0</v>
      </c>
      <c r="N112" s="19">
        <f t="shared" si="8"/>
        <v>0</v>
      </c>
      <c r="O112" s="19">
        <f t="shared" si="11"/>
        <v>70</v>
      </c>
      <c r="P112" s="53"/>
    </row>
    <row r="113" spans="1:16" x14ac:dyDescent="0.3">
      <c r="A113" s="40">
        <v>2756</v>
      </c>
      <c r="B113" s="40" t="s">
        <v>23</v>
      </c>
      <c r="C113" s="16" t="s">
        <v>2076</v>
      </c>
      <c r="D113" s="52">
        <v>4012824000391</v>
      </c>
      <c r="E113" s="253">
        <v>62.5</v>
      </c>
      <c r="F113" s="17">
        <f t="shared" si="9"/>
        <v>2.4524229939179909</v>
      </c>
      <c r="G113" s="21">
        <f t="shared" si="6"/>
        <v>70</v>
      </c>
      <c r="H113" s="225">
        <v>0.12</v>
      </c>
      <c r="I113" s="46"/>
      <c r="J113" s="18">
        <v>6</v>
      </c>
      <c r="K113" s="46"/>
      <c r="L113" s="19">
        <f t="shared" si="7"/>
        <v>0</v>
      </c>
      <c r="M113" s="23">
        <f t="shared" si="10"/>
        <v>0</v>
      </c>
      <c r="N113" s="19">
        <f t="shared" si="8"/>
        <v>0</v>
      </c>
      <c r="O113" s="19">
        <f t="shared" si="11"/>
        <v>70</v>
      </c>
      <c r="P113" s="53"/>
    </row>
    <row r="114" spans="1:16" x14ac:dyDescent="0.3">
      <c r="A114" s="40">
        <v>2780</v>
      </c>
      <c r="B114" s="40" t="s">
        <v>23</v>
      </c>
      <c r="C114" s="16" t="s">
        <v>92</v>
      </c>
      <c r="D114" s="52" t="s">
        <v>856</v>
      </c>
      <c r="E114" s="253">
        <v>68.8</v>
      </c>
      <c r="F114" s="17">
        <f t="shared" si="9"/>
        <v>2.6996272317049246</v>
      </c>
      <c r="G114" s="21">
        <f t="shared" si="6"/>
        <v>77.055999999999997</v>
      </c>
      <c r="H114" s="225">
        <v>0.12</v>
      </c>
      <c r="I114" s="46"/>
      <c r="J114" s="18">
        <v>8</v>
      </c>
      <c r="K114" s="46"/>
      <c r="L114" s="19">
        <f t="shared" si="7"/>
        <v>0</v>
      </c>
      <c r="M114" s="23">
        <f t="shared" si="10"/>
        <v>0</v>
      </c>
      <c r="N114" s="19">
        <f t="shared" si="8"/>
        <v>0</v>
      </c>
      <c r="O114" s="19">
        <f t="shared" si="11"/>
        <v>77.055999999999997</v>
      </c>
      <c r="P114" s="53"/>
    </row>
    <row r="115" spans="1:16" x14ac:dyDescent="0.3">
      <c r="A115" s="40">
        <v>2794</v>
      </c>
      <c r="B115" s="40" t="s">
        <v>23</v>
      </c>
      <c r="C115" s="16" t="s">
        <v>105</v>
      </c>
      <c r="D115" s="52" t="s">
        <v>857</v>
      </c>
      <c r="E115" s="253">
        <v>56.4</v>
      </c>
      <c r="F115" s="17">
        <f t="shared" si="9"/>
        <v>2.2130665097115951</v>
      </c>
      <c r="G115" s="21">
        <f t="shared" si="6"/>
        <v>63.168000000000006</v>
      </c>
      <c r="H115" s="225">
        <v>0.12</v>
      </c>
      <c r="I115" s="46"/>
      <c r="J115" s="18">
        <v>6</v>
      </c>
      <c r="K115" s="46"/>
      <c r="L115" s="19">
        <f t="shared" si="7"/>
        <v>0</v>
      </c>
      <c r="M115" s="23">
        <f t="shared" si="10"/>
        <v>0</v>
      </c>
      <c r="N115" s="19">
        <f t="shared" si="8"/>
        <v>0</v>
      </c>
      <c r="O115" s="19">
        <f t="shared" si="11"/>
        <v>63.168000000000006</v>
      </c>
      <c r="P115" s="53"/>
    </row>
    <row r="116" spans="1:16" ht="15" x14ac:dyDescent="0.25">
      <c r="A116" s="40">
        <v>2797</v>
      </c>
      <c r="B116" s="40" t="s">
        <v>23</v>
      </c>
      <c r="C116" s="16" t="s">
        <v>106</v>
      </c>
      <c r="D116" s="52" t="s">
        <v>858</v>
      </c>
      <c r="E116" s="253">
        <v>56.4</v>
      </c>
      <c r="F116" s="17">
        <f t="shared" si="9"/>
        <v>2.2130665097115951</v>
      </c>
      <c r="G116" s="21">
        <f t="shared" si="6"/>
        <v>63.168000000000006</v>
      </c>
      <c r="H116" s="225">
        <v>0.12</v>
      </c>
      <c r="I116" s="46"/>
      <c r="J116" s="18">
        <v>6</v>
      </c>
      <c r="K116" s="46"/>
      <c r="L116" s="19">
        <f t="shared" si="7"/>
        <v>0</v>
      </c>
      <c r="M116" s="23">
        <f t="shared" si="10"/>
        <v>0</v>
      </c>
      <c r="N116" s="19">
        <f t="shared" si="8"/>
        <v>0</v>
      </c>
      <c r="O116" s="19">
        <f t="shared" si="11"/>
        <v>63.168000000000006</v>
      </c>
      <c r="P116" s="53"/>
    </row>
    <row r="117" spans="1:16" x14ac:dyDescent="0.3">
      <c r="A117" s="40">
        <v>2798</v>
      </c>
      <c r="B117" s="40" t="s">
        <v>23</v>
      </c>
      <c r="C117" s="16" t="s">
        <v>107</v>
      </c>
      <c r="D117" s="52" t="s">
        <v>859</v>
      </c>
      <c r="E117" s="253">
        <v>56.4</v>
      </c>
      <c r="F117" s="17">
        <f t="shared" si="9"/>
        <v>2.2130665097115951</v>
      </c>
      <c r="G117" s="21">
        <f t="shared" si="6"/>
        <v>63.168000000000006</v>
      </c>
      <c r="H117" s="225">
        <v>0.12</v>
      </c>
      <c r="I117" s="46"/>
      <c r="J117" s="18">
        <v>6</v>
      </c>
      <c r="K117" s="46"/>
      <c r="L117" s="19">
        <f t="shared" si="7"/>
        <v>0</v>
      </c>
      <c r="M117" s="23">
        <f t="shared" si="10"/>
        <v>0</v>
      </c>
      <c r="N117" s="19">
        <f t="shared" si="8"/>
        <v>0</v>
      </c>
      <c r="O117" s="19">
        <f t="shared" si="11"/>
        <v>63.168000000000006</v>
      </c>
      <c r="P117" s="53"/>
    </row>
    <row r="118" spans="1:16" ht="15" x14ac:dyDescent="0.25">
      <c r="A118" s="40">
        <v>2800</v>
      </c>
      <c r="B118" s="40" t="s">
        <v>23</v>
      </c>
      <c r="C118" s="16" t="s">
        <v>108</v>
      </c>
      <c r="D118" s="52" t="s">
        <v>860</v>
      </c>
      <c r="E118" s="253">
        <v>55.4</v>
      </c>
      <c r="F118" s="17">
        <f t="shared" si="9"/>
        <v>2.1738277418089074</v>
      </c>
      <c r="G118" s="21">
        <f t="shared" si="6"/>
        <v>62.048000000000002</v>
      </c>
      <c r="H118" s="225">
        <v>0.12</v>
      </c>
      <c r="I118" s="46"/>
      <c r="J118" s="18">
        <v>6</v>
      </c>
      <c r="K118" s="46"/>
      <c r="L118" s="19">
        <f t="shared" si="7"/>
        <v>0</v>
      </c>
      <c r="M118" s="23">
        <f t="shared" si="10"/>
        <v>0</v>
      </c>
      <c r="N118" s="19">
        <f t="shared" si="8"/>
        <v>0</v>
      </c>
      <c r="O118" s="19">
        <f t="shared" si="11"/>
        <v>62.048000000000002</v>
      </c>
      <c r="P118" s="53"/>
    </row>
    <row r="119" spans="1:16" ht="15" x14ac:dyDescent="0.25">
      <c r="A119" s="40">
        <v>2802</v>
      </c>
      <c r="B119" s="40" t="s">
        <v>23</v>
      </c>
      <c r="C119" s="16" t="s">
        <v>109</v>
      </c>
      <c r="D119" s="52" t="s">
        <v>861</v>
      </c>
      <c r="E119" s="253">
        <v>55.4</v>
      </c>
      <c r="F119" s="17">
        <f t="shared" si="9"/>
        <v>2.1738277418089074</v>
      </c>
      <c r="G119" s="21">
        <f t="shared" si="6"/>
        <v>62.048000000000002</v>
      </c>
      <c r="H119" s="225">
        <v>0.12</v>
      </c>
      <c r="I119" s="46"/>
      <c r="J119" s="18">
        <v>6</v>
      </c>
      <c r="K119" s="46"/>
      <c r="L119" s="19">
        <f t="shared" si="7"/>
        <v>0</v>
      </c>
      <c r="M119" s="23">
        <f t="shared" si="10"/>
        <v>0</v>
      </c>
      <c r="N119" s="19">
        <f t="shared" si="8"/>
        <v>0</v>
      </c>
      <c r="O119" s="19">
        <f t="shared" si="11"/>
        <v>62.048000000000002</v>
      </c>
      <c r="P119" s="53"/>
    </row>
    <row r="120" spans="1:16" x14ac:dyDescent="0.3">
      <c r="A120" s="40">
        <v>2804</v>
      </c>
      <c r="B120" s="40" t="s">
        <v>23</v>
      </c>
      <c r="C120" s="16" t="s">
        <v>110</v>
      </c>
      <c r="D120" s="52" t="s">
        <v>862</v>
      </c>
      <c r="E120" s="253">
        <v>55.4</v>
      </c>
      <c r="F120" s="17">
        <f t="shared" si="9"/>
        <v>2.1738277418089074</v>
      </c>
      <c r="G120" s="21">
        <f t="shared" si="6"/>
        <v>62.048000000000002</v>
      </c>
      <c r="H120" s="225">
        <v>0.12</v>
      </c>
      <c r="I120" s="46"/>
      <c r="J120" s="18">
        <v>6</v>
      </c>
      <c r="K120" s="46"/>
      <c r="L120" s="19">
        <f t="shared" si="7"/>
        <v>0</v>
      </c>
      <c r="M120" s="23">
        <f t="shared" si="10"/>
        <v>0</v>
      </c>
      <c r="N120" s="19">
        <f t="shared" si="8"/>
        <v>0</v>
      </c>
      <c r="O120" s="19">
        <f t="shared" si="11"/>
        <v>62.048000000000002</v>
      </c>
      <c r="P120" s="53"/>
    </row>
    <row r="121" spans="1:16" x14ac:dyDescent="0.3">
      <c r="A121" s="40">
        <v>2806</v>
      </c>
      <c r="B121" s="40" t="s">
        <v>23</v>
      </c>
      <c r="C121" s="16" t="s">
        <v>111</v>
      </c>
      <c r="D121" s="52" t="s">
        <v>863</v>
      </c>
      <c r="E121" s="253">
        <v>55.4</v>
      </c>
      <c r="F121" s="17">
        <f t="shared" si="9"/>
        <v>2.1738277418089074</v>
      </c>
      <c r="G121" s="21">
        <f t="shared" si="6"/>
        <v>62.048000000000002</v>
      </c>
      <c r="H121" s="225">
        <v>0.12</v>
      </c>
      <c r="I121" s="46"/>
      <c r="J121" s="18">
        <v>6</v>
      </c>
      <c r="K121" s="46"/>
      <c r="L121" s="19">
        <f t="shared" si="7"/>
        <v>0</v>
      </c>
      <c r="M121" s="23">
        <f t="shared" si="10"/>
        <v>0</v>
      </c>
      <c r="N121" s="19">
        <f t="shared" si="8"/>
        <v>0</v>
      </c>
      <c r="O121" s="19">
        <f t="shared" si="11"/>
        <v>62.048000000000002</v>
      </c>
      <c r="P121" s="53"/>
    </row>
    <row r="122" spans="1:16" ht="15" x14ac:dyDescent="0.25">
      <c r="A122" s="40">
        <v>2808</v>
      </c>
      <c r="B122" s="40" t="s">
        <v>23</v>
      </c>
      <c r="C122" s="16" t="s">
        <v>112</v>
      </c>
      <c r="D122" s="52" t="s">
        <v>864</v>
      </c>
      <c r="E122" s="253">
        <v>55.4</v>
      </c>
      <c r="F122" s="17">
        <f t="shared" si="9"/>
        <v>2.1738277418089074</v>
      </c>
      <c r="G122" s="21">
        <f t="shared" si="6"/>
        <v>62.048000000000002</v>
      </c>
      <c r="H122" s="225">
        <v>0.12</v>
      </c>
      <c r="I122" s="46"/>
      <c r="J122" s="18">
        <v>6</v>
      </c>
      <c r="K122" s="46"/>
      <c r="L122" s="19">
        <f t="shared" si="7"/>
        <v>0</v>
      </c>
      <c r="M122" s="23">
        <f t="shared" si="10"/>
        <v>0</v>
      </c>
      <c r="N122" s="19">
        <f t="shared" si="8"/>
        <v>0</v>
      </c>
      <c r="O122" s="19">
        <f t="shared" si="11"/>
        <v>62.048000000000002</v>
      </c>
      <c r="P122" s="53"/>
    </row>
    <row r="123" spans="1:16" ht="15" x14ac:dyDescent="0.25">
      <c r="A123" s="40">
        <v>2810</v>
      </c>
      <c r="B123" s="40" t="s">
        <v>23</v>
      </c>
      <c r="C123" s="16" t="s">
        <v>113</v>
      </c>
      <c r="D123" s="52" t="s">
        <v>865</v>
      </c>
      <c r="E123" s="253">
        <v>55.4</v>
      </c>
      <c r="F123" s="17">
        <f t="shared" si="9"/>
        <v>2.1738277418089074</v>
      </c>
      <c r="G123" s="21">
        <f t="shared" si="6"/>
        <v>62.048000000000002</v>
      </c>
      <c r="H123" s="225">
        <v>0.12</v>
      </c>
      <c r="I123" s="46"/>
      <c r="J123" s="18">
        <v>6</v>
      </c>
      <c r="K123" s="46"/>
      <c r="L123" s="19">
        <f t="shared" si="7"/>
        <v>0</v>
      </c>
      <c r="M123" s="23">
        <f t="shared" si="10"/>
        <v>0</v>
      </c>
      <c r="N123" s="19">
        <f t="shared" si="8"/>
        <v>0</v>
      </c>
      <c r="O123" s="19">
        <f t="shared" si="11"/>
        <v>62.048000000000002</v>
      </c>
      <c r="P123" s="53"/>
    </row>
    <row r="124" spans="1:16" x14ac:dyDescent="0.3">
      <c r="A124" s="40">
        <v>2814</v>
      </c>
      <c r="B124" s="40" t="s">
        <v>23</v>
      </c>
      <c r="C124" s="16" t="s">
        <v>114</v>
      </c>
      <c r="D124" s="52" t="s">
        <v>866</v>
      </c>
      <c r="E124" s="253">
        <v>55.4</v>
      </c>
      <c r="F124" s="17">
        <f t="shared" si="9"/>
        <v>2.1738277418089074</v>
      </c>
      <c r="G124" s="21">
        <f t="shared" si="6"/>
        <v>62.048000000000002</v>
      </c>
      <c r="H124" s="225">
        <v>0.12</v>
      </c>
      <c r="I124" s="46"/>
      <c r="J124" s="18">
        <v>6</v>
      </c>
      <c r="K124" s="46"/>
      <c r="L124" s="19">
        <f t="shared" si="7"/>
        <v>0</v>
      </c>
      <c r="M124" s="23">
        <f t="shared" si="10"/>
        <v>0</v>
      </c>
      <c r="N124" s="19">
        <f t="shared" si="8"/>
        <v>0</v>
      </c>
      <c r="O124" s="19">
        <f t="shared" si="11"/>
        <v>62.048000000000002</v>
      </c>
      <c r="P124" s="53"/>
    </row>
    <row r="125" spans="1:16" x14ac:dyDescent="0.3">
      <c r="A125" s="40">
        <v>2820</v>
      </c>
      <c r="B125" s="40" t="s">
        <v>23</v>
      </c>
      <c r="C125" s="16" t="s">
        <v>115</v>
      </c>
      <c r="D125" s="52" t="s">
        <v>867</v>
      </c>
      <c r="E125" s="253">
        <v>55.4</v>
      </c>
      <c r="F125" s="17">
        <f t="shared" si="9"/>
        <v>2.1738277418089074</v>
      </c>
      <c r="G125" s="21">
        <f t="shared" si="6"/>
        <v>62.048000000000002</v>
      </c>
      <c r="H125" s="225">
        <v>0.12</v>
      </c>
      <c r="I125" s="46"/>
      <c r="J125" s="18">
        <v>6</v>
      </c>
      <c r="K125" s="46"/>
      <c r="L125" s="19">
        <f t="shared" si="7"/>
        <v>0</v>
      </c>
      <c r="M125" s="23">
        <f t="shared" si="10"/>
        <v>0</v>
      </c>
      <c r="N125" s="19">
        <f t="shared" si="8"/>
        <v>0</v>
      </c>
      <c r="O125" s="19">
        <f t="shared" si="11"/>
        <v>62.048000000000002</v>
      </c>
      <c r="P125" s="53"/>
    </row>
    <row r="126" spans="1:16" x14ac:dyDescent="0.3">
      <c r="A126" s="40">
        <v>2822</v>
      </c>
      <c r="B126" s="40" t="s">
        <v>23</v>
      </c>
      <c r="C126" s="16" t="s">
        <v>116</v>
      </c>
      <c r="D126" s="52" t="s">
        <v>868</v>
      </c>
      <c r="E126" s="253">
        <v>55.4</v>
      </c>
      <c r="F126" s="17">
        <f t="shared" si="9"/>
        <v>2.1738277418089074</v>
      </c>
      <c r="G126" s="21">
        <f t="shared" si="6"/>
        <v>62.048000000000002</v>
      </c>
      <c r="H126" s="225">
        <v>0.12</v>
      </c>
      <c r="I126" s="46"/>
      <c r="J126" s="18">
        <v>6</v>
      </c>
      <c r="K126" s="46"/>
      <c r="L126" s="19">
        <f t="shared" si="7"/>
        <v>0</v>
      </c>
      <c r="M126" s="23">
        <f t="shared" si="10"/>
        <v>0</v>
      </c>
      <c r="N126" s="19">
        <f t="shared" si="8"/>
        <v>0</v>
      </c>
      <c r="O126" s="19">
        <f t="shared" si="11"/>
        <v>62.048000000000002</v>
      </c>
      <c r="P126" s="53"/>
    </row>
    <row r="127" spans="1:16" x14ac:dyDescent="0.3">
      <c r="A127" s="40">
        <v>2824</v>
      </c>
      <c r="B127" s="40" t="s">
        <v>23</v>
      </c>
      <c r="C127" s="16" t="s">
        <v>117</v>
      </c>
      <c r="D127" s="52" t="s">
        <v>869</v>
      </c>
      <c r="E127" s="253">
        <v>55.4</v>
      </c>
      <c r="F127" s="17">
        <f t="shared" si="9"/>
        <v>2.1738277418089074</v>
      </c>
      <c r="G127" s="21">
        <f t="shared" si="6"/>
        <v>62.048000000000002</v>
      </c>
      <c r="H127" s="225">
        <v>0.12</v>
      </c>
      <c r="I127" s="46"/>
      <c r="J127" s="18">
        <v>6</v>
      </c>
      <c r="K127" s="46"/>
      <c r="L127" s="19">
        <f t="shared" si="7"/>
        <v>0</v>
      </c>
      <c r="M127" s="23">
        <f t="shared" si="10"/>
        <v>0</v>
      </c>
      <c r="N127" s="19">
        <f t="shared" si="8"/>
        <v>0</v>
      </c>
      <c r="O127" s="19">
        <f t="shared" si="11"/>
        <v>62.048000000000002</v>
      </c>
      <c r="P127" s="53"/>
    </row>
    <row r="128" spans="1:16" x14ac:dyDescent="0.3">
      <c r="A128" s="40">
        <v>2828</v>
      </c>
      <c r="B128" s="40" t="s">
        <v>23</v>
      </c>
      <c r="C128" s="16" t="s">
        <v>118</v>
      </c>
      <c r="D128" s="52" t="s">
        <v>870</v>
      </c>
      <c r="E128" s="253">
        <v>55.4</v>
      </c>
      <c r="F128" s="17">
        <f t="shared" si="9"/>
        <v>2.1738277418089074</v>
      </c>
      <c r="G128" s="21">
        <f t="shared" si="6"/>
        <v>62.048000000000002</v>
      </c>
      <c r="H128" s="225">
        <v>0.12</v>
      </c>
      <c r="I128" s="46"/>
      <c r="J128" s="18">
        <v>6</v>
      </c>
      <c r="K128" s="46"/>
      <c r="L128" s="19">
        <f t="shared" si="7"/>
        <v>0</v>
      </c>
      <c r="M128" s="23">
        <f t="shared" si="10"/>
        <v>0</v>
      </c>
      <c r="N128" s="19">
        <f t="shared" si="8"/>
        <v>0</v>
      </c>
      <c r="O128" s="19">
        <f t="shared" si="11"/>
        <v>62.048000000000002</v>
      </c>
      <c r="P128" s="53"/>
    </row>
    <row r="129" spans="1:16" ht="15" x14ac:dyDescent="0.25">
      <c r="A129" s="40">
        <v>2830</v>
      </c>
      <c r="B129" s="40" t="s">
        <v>23</v>
      </c>
      <c r="C129" s="16" t="s">
        <v>119</v>
      </c>
      <c r="D129" s="52" t="s">
        <v>871</v>
      </c>
      <c r="E129" s="253">
        <v>55.4</v>
      </c>
      <c r="F129" s="17">
        <f t="shared" si="9"/>
        <v>2.1738277418089074</v>
      </c>
      <c r="G129" s="21">
        <f t="shared" si="6"/>
        <v>62.048000000000002</v>
      </c>
      <c r="H129" s="225">
        <v>0.12</v>
      </c>
      <c r="I129" s="46"/>
      <c r="J129" s="18">
        <v>6</v>
      </c>
      <c r="K129" s="46"/>
      <c r="L129" s="19">
        <f t="shared" si="7"/>
        <v>0</v>
      </c>
      <c r="M129" s="23">
        <f t="shared" si="10"/>
        <v>0</v>
      </c>
      <c r="N129" s="19">
        <f t="shared" si="8"/>
        <v>0</v>
      </c>
      <c r="O129" s="19">
        <f t="shared" si="11"/>
        <v>62.048000000000002</v>
      </c>
      <c r="P129" s="53"/>
    </row>
    <row r="130" spans="1:16" x14ac:dyDescent="0.3">
      <c r="A130" s="40">
        <v>2831</v>
      </c>
      <c r="B130" s="40" t="s">
        <v>23</v>
      </c>
      <c r="C130" s="16" t="s">
        <v>120</v>
      </c>
      <c r="D130" s="52" t="s">
        <v>872</v>
      </c>
      <c r="E130" s="253">
        <v>55.4</v>
      </c>
      <c r="F130" s="17">
        <f t="shared" si="9"/>
        <v>2.1738277418089074</v>
      </c>
      <c r="G130" s="21">
        <f t="shared" si="6"/>
        <v>62.048000000000002</v>
      </c>
      <c r="H130" s="225">
        <v>0.12</v>
      </c>
      <c r="I130" s="46"/>
      <c r="J130" s="18">
        <v>6</v>
      </c>
      <c r="K130" s="46"/>
      <c r="L130" s="19">
        <f t="shared" si="7"/>
        <v>0</v>
      </c>
      <c r="M130" s="23">
        <f t="shared" si="10"/>
        <v>0</v>
      </c>
      <c r="N130" s="19">
        <f t="shared" si="8"/>
        <v>0</v>
      </c>
      <c r="O130" s="19">
        <f t="shared" si="11"/>
        <v>62.048000000000002</v>
      </c>
      <c r="P130" s="53"/>
    </row>
    <row r="131" spans="1:16" ht="15" x14ac:dyDescent="0.25">
      <c r="A131" s="40">
        <v>2832</v>
      </c>
      <c r="B131" s="40" t="s">
        <v>23</v>
      </c>
      <c r="C131" s="16" t="s">
        <v>121</v>
      </c>
      <c r="D131" s="52" t="s">
        <v>873</v>
      </c>
      <c r="E131" s="253">
        <v>55.4</v>
      </c>
      <c r="F131" s="17">
        <f t="shared" si="9"/>
        <v>2.1738277418089074</v>
      </c>
      <c r="G131" s="21">
        <f t="shared" si="6"/>
        <v>62.048000000000002</v>
      </c>
      <c r="H131" s="225">
        <v>0.12</v>
      </c>
      <c r="I131" s="46"/>
      <c r="J131" s="18">
        <v>6</v>
      </c>
      <c r="K131" s="46"/>
      <c r="L131" s="19">
        <f t="shared" si="7"/>
        <v>0</v>
      </c>
      <c r="M131" s="23">
        <f t="shared" si="10"/>
        <v>0</v>
      </c>
      <c r="N131" s="19">
        <f t="shared" si="8"/>
        <v>0</v>
      </c>
      <c r="O131" s="19">
        <f t="shared" si="11"/>
        <v>62.048000000000002</v>
      </c>
      <c r="P131" s="53"/>
    </row>
    <row r="132" spans="1:16" ht="15" x14ac:dyDescent="0.25">
      <c r="A132" s="40">
        <v>2833</v>
      </c>
      <c r="B132" s="40" t="s">
        <v>23</v>
      </c>
      <c r="C132" s="16" t="s">
        <v>2077</v>
      </c>
      <c r="D132" s="52">
        <v>4012824401440</v>
      </c>
      <c r="E132" s="253">
        <v>55.4</v>
      </c>
      <c r="F132" s="17">
        <f t="shared" si="9"/>
        <v>2.1738277418089074</v>
      </c>
      <c r="G132" s="21">
        <f t="shared" si="6"/>
        <v>62.048000000000002</v>
      </c>
      <c r="H132" s="225">
        <v>0.12</v>
      </c>
      <c r="I132" s="46"/>
      <c r="J132" s="18">
        <v>6</v>
      </c>
      <c r="K132" s="46"/>
      <c r="L132" s="19">
        <f t="shared" si="7"/>
        <v>0</v>
      </c>
      <c r="M132" s="23">
        <f t="shared" si="10"/>
        <v>0</v>
      </c>
      <c r="N132" s="19">
        <f t="shared" si="8"/>
        <v>0</v>
      </c>
      <c r="O132" s="19">
        <f t="shared" si="11"/>
        <v>62.048000000000002</v>
      </c>
      <c r="P132" s="53"/>
    </row>
    <row r="133" spans="1:16" x14ac:dyDescent="0.3">
      <c r="A133" s="40">
        <v>2834</v>
      </c>
      <c r="B133" s="40" t="s">
        <v>23</v>
      </c>
      <c r="C133" s="16" t="s">
        <v>122</v>
      </c>
      <c r="D133" s="52" t="s">
        <v>874</v>
      </c>
      <c r="E133" s="253">
        <v>66.8</v>
      </c>
      <c r="F133" s="17">
        <f t="shared" si="9"/>
        <v>2.6211496958995486</v>
      </c>
      <c r="G133" s="21">
        <f t="shared" si="6"/>
        <v>74.816000000000003</v>
      </c>
      <c r="H133" s="225">
        <v>0.12</v>
      </c>
      <c r="I133" s="46"/>
      <c r="J133" s="18">
        <v>6</v>
      </c>
      <c r="K133" s="46"/>
      <c r="L133" s="19">
        <f t="shared" si="7"/>
        <v>0</v>
      </c>
      <c r="M133" s="23">
        <f t="shared" si="10"/>
        <v>0</v>
      </c>
      <c r="N133" s="19">
        <f t="shared" si="8"/>
        <v>0</v>
      </c>
      <c r="O133" s="19">
        <f t="shared" si="11"/>
        <v>74.816000000000003</v>
      </c>
      <c r="P133" s="53"/>
    </row>
    <row r="134" spans="1:16" x14ac:dyDescent="0.3">
      <c r="A134" s="40">
        <v>2835</v>
      </c>
      <c r="B134" s="40" t="s">
        <v>23</v>
      </c>
      <c r="C134" s="16" t="s">
        <v>123</v>
      </c>
      <c r="D134" s="52" t="s">
        <v>875</v>
      </c>
      <c r="E134" s="253">
        <v>55.4</v>
      </c>
      <c r="F134" s="17">
        <f t="shared" si="9"/>
        <v>2.1738277418089074</v>
      </c>
      <c r="G134" s="21">
        <f t="shared" si="6"/>
        <v>62.048000000000002</v>
      </c>
      <c r="H134" s="225">
        <v>0.12</v>
      </c>
      <c r="I134" s="46"/>
      <c r="J134" s="18">
        <v>6</v>
      </c>
      <c r="K134" s="46"/>
      <c r="L134" s="19">
        <f t="shared" si="7"/>
        <v>0</v>
      </c>
      <c r="M134" s="23">
        <f t="shared" si="10"/>
        <v>0</v>
      </c>
      <c r="N134" s="19">
        <f t="shared" si="8"/>
        <v>0</v>
      </c>
      <c r="O134" s="19">
        <f t="shared" si="11"/>
        <v>62.048000000000002</v>
      </c>
      <c r="P134" s="53"/>
    </row>
    <row r="135" spans="1:16" x14ac:dyDescent="0.3">
      <c r="A135" s="40">
        <v>2836</v>
      </c>
      <c r="B135" s="40" t="s">
        <v>23</v>
      </c>
      <c r="C135" s="16" t="s">
        <v>124</v>
      </c>
      <c r="D135" s="52" t="s">
        <v>876</v>
      </c>
      <c r="E135" s="253">
        <v>55.4</v>
      </c>
      <c r="F135" s="17">
        <f t="shared" si="9"/>
        <v>2.1738277418089074</v>
      </c>
      <c r="G135" s="21">
        <f t="shared" si="6"/>
        <v>62.048000000000002</v>
      </c>
      <c r="H135" s="225">
        <v>0.12</v>
      </c>
      <c r="I135" s="46"/>
      <c r="J135" s="18">
        <v>6</v>
      </c>
      <c r="K135" s="46"/>
      <c r="L135" s="19">
        <f t="shared" si="7"/>
        <v>0</v>
      </c>
      <c r="M135" s="23">
        <f t="shared" si="10"/>
        <v>0</v>
      </c>
      <c r="N135" s="19">
        <f t="shared" si="8"/>
        <v>0</v>
      </c>
      <c r="O135" s="19">
        <f t="shared" si="11"/>
        <v>62.048000000000002</v>
      </c>
      <c r="P135" s="53"/>
    </row>
    <row r="136" spans="1:16" x14ac:dyDescent="0.3">
      <c r="A136" s="40">
        <v>2837</v>
      </c>
      <c r="B136" s="40" t="s">
        <v>23</v>
      </c>
      <c r="C136" s="187" t="s">
        <v>1746</v>
      </c>
      <c r="D136" s="188">
        <v>4012824405929</v>
      </c>
      <c r="E136" s="253">
        <v>55.4</v>
      </c>
      <c r="F136" s="17">
        <f t="shared" si="9"/>
        <v>2.1738277418089074</v>
      </c>
      <c r="G136" s="21">
        <f t="shared" si="6"/>
        <v>62.048000000000002</v>
      </c>
      <c r="H136" s="225">
        <v>0.12</v>
      </c>
      <c r="I136" s="46"/>
      <c r="J136" s="18">
        <v>6</v>
      </c>
      <c r="K136" s="46"/>
      <c r="L136" s="19">
        <f t="shared" si="7"/>
        <v>0</v>
      </c>
      <c r="M136" s="23">
        <f t="shared" si="10"/>
        <v>0</v>
      </c>
      <c r="N136" s="19">
        <f t="shared" si="8"/>
        <v>0</v>
      </c>
      <c r="O136" s="19">
        <f t="shared" si="11"/>
        <v>62.048000000000002</v>
      </c>
      <c r="P136" s="53"/>
    </row>
    <row r="137" spans="1:16" x14ac:dyDescent="0.3">
      <c r="A137" s="40">
        <v>2838</v>
      </c>
      <c r="B137" s="40" t="s">
        <v>23</v>
      </c>
      <c r="C137" s="206" t="s">
        <v>1871</v>
      </c>
      <c r="D137" s="208">
        <v>4012824406018</v>
      </c>
      <c r="E137" s="253">
        <v>55.4</v>
      </c>
      <c r="F137" s="17">
        <f t="shared" si="9"/>
        <v>2.1738277418089074</v>
      </c>
      <c r="G137" s="21">
        <f t="shared" si="6"/>
        <v>62.048000000000002</v>
      </c>
      <c r="H137" s="225">
        <v>0.12</v>
      </c>
      <c r="I137" s="46"/>
      <c r="J137" s="18">
        <v>6</v>
      </c>
      <c r="K137" s="46"/>
      <c r="L137" s="19">
        <f t="shared" si="7"/>
        <v>0</v>
      </c>
      <c r="M137" s="23">
        <f t="shared" si="10"/>
        <v>0</v>
      </c>
      <c r="N137" s="19">
        <f t="shared" si="8"/>
        <v>0</v>
      </c>
      <c r="O137" s="19">
        <f t="shared" si="11"/>
        <v>62.048000000000002</v>
      </c>
      <c r="P137" s="53"/>
    </row>
    <row r="138" spans="1:16" x14ac:dyDescent="0.3">
      <c r="A138" s="40">
        <v>2839</v>
      </c>
      <c r="B138" s="40" t="s">
        <v>23</v>
      </c>
      <c r="C138" s="206" t="s">
        <v>1872</v>
      </c>
      <c r="D138" s="208">
        <v>4012824406070</v>
      </c>
      <c r="E138" s="253">
        <v>55.4</v>
      </c>
      <c r="F138" s="17">
        <f t="shared" si="9"/>
        <v>2.1738277418089074</v>
      </c>
      <c r="G138" s="21">
        <f t="shared" si="6"/>
        <v>62.048000000000002</v>
      </c>
      <c r="H138" s="225">
        <v>0.12</v>
      </c>
      <c r="I138" s="46"/>
      <c r="J138" s="18">
        <v>6</v>
      </c>
      <c r="K138" s="46"/>
      <c r="L138" s="19">
        <f t="shared" si="7"/>
        <v>0</v>
      </c>
      <c r="M138" s="23">
        <f t="shared" si="10"/>
        <v>0</v>
      </c>
      <c r="N138" s="19">
        <f t="shared" si="8"/>
        <v>0</v>
      </c>
      <c r="O138" s="19">
        <f t="shared" si="11"/>
        <v>62.048000000000002</v>
      </c>
      <c r="P138" s="53"/>
    </row>
    <row r="139" spans="1:16" x14ac:dyDescent="0.3">
      <c r="A139" s="40">
        <v>2840</v>
      </c>
      <c r="B139" s="40" t="s">
        <v>23</v>
      </c>
      <c r="C139" s="16" t="s">
        <v>125</v>
      </c>
      <c r="D139" s="52" t="s">
        <v>877</v>
      </c>
      <c r="E139" s="253">
        <v>55.4</v>
      </c>
      <c r="F139" s="17">
        <f t="shared" si="9"/>
        <v>2.1738277418089074</v>
      </c>
      <c r="G139" s="21">
        <f t="shared" si="6"/>
        <v>62.048000000000002</v>
      </c>
      <c r="H139" s="225">
        <v>0.12</v>
      </c>
      <c r="I139" s="46"/>
      <c r="J139" s="18">
        <v>6</v>
      </c>
      <c r="K139" s="46"/>
      <c r="L139" s="19">
        <f t="shared" si="7"/>
        <v>0</v>
      </c>
      <c r="M139" s="23">
        <f t="shared" si="10"/>
        <v>0</v>
      </c>
      <c r="N139" s="19">
        <f t="shared" si="8"/>
        <v>0</v>
      </c>
      <c r="O139" s="19">
        <f t="shared" si="11"/>
        <v>62.048000000000002</v>
      </c>
      <c r="P139" s="53"/>
    </row>
    <row r="140" spans="1:16" x14ac:dyDescent="0.3">
      <c r="A140" s="40">
        <v>2842</v>
      </c>
      <c r="B140" s="40" t="s">
        <v>23</v>
      </c>
      <c r="C140" s="16" t="s">
        <v>126</v>
      </c>
      <c r="D140" s="52" t="s">
        <v>878</v>
      </c>
      <c r="E140" s="253">
        <v>55.4</v>
      </c>
      <c r="F140" s="17">
        <f t="shared" si="9"/>
        <v>2.1738277418089074</v>
      </c>
      <c r="G140" s="21">
        <f t="shared" si="6"/>
        <v>62.048000000000002</v>
      </c>
      <c r="H140" s="225">
        <v>0.12</v>
      </c>
      <c r="I140" s="46"/>
      <c r="J140" s="18">
        <v>6</v>
      </c>
      <c r="K140" s="46"/>
      <c r="L140" s="19">
        <f t="shared" si="7"/>
        <v>0</v>
      </c>
      <c r="M140" s="23">
        <f t="shared" si="10"/>
        <v>0</v>
      </c>
      <c r="N140" s="19">
        <f t="shared" si="8"/>
        <v>0</v>
      </c>
      <c r="O140" s="19">
        <f t="shared" si="11"/>
        <v>62.048000000000002</v>
      </c>
      <c r="P140" s="53"/>
    </row>
    <row r="141" spans="1:16" x14ac:dyDescent="0.3">
      <c r="A141" s="40">
        <v>2843</v>
      </c>
      <c r="B141" s="40" t="s">
        <v>23</v>
      </c>
      <c r="C141" s="16" t="s">
        <v>127</v>
      </c>
      <c r="D141" s="52" t="s">
        <v>879</v>
      </c>
      <c r="E141" s="253">
        <v>55.4</v>
      </c>
      <c r="F141" s="17">
        <f t="shared" si="9"/>
        <v>2.1738277418089074</v>
      </c>
      <c r="G141" s="21">
        <f t="shared" si="6"/>
        <v>62.048000000000002</v>
      </c>
      <c r="H141" s="225">
        <v>0.12</v>
      </c>
      <c r="I141" s="46"/>
      <c r="J141" s="18">
        <v>6</v>
      </c>
      <c r="K141" s="46"/>
      <c r="L141" s="19">
        <f t="shared" si="7"/>
        <v>0</v>
      </c>
      <c r="M141" s="23">
        <f t="shared" si="10"/>
        <v>0</v>
      </c>
      <c r="N141" s="19">
        <f t="shared" si="8"/>
        <v>0</v>
      </c>
      <c r="O141" s="19">
        <f t="shared" si="11"/>
        <v>62.048000000000002</v>
      </c>
      <c r="P141" s="53"/>
    </row>
    <row r="142" spans="1:16" ht="15" x14ac:dyDescent="0.25">
      <c r="A142" s="40">
        <v>2846</v>
      </c>
      <c r="B142" s="40" t="s">
        <v>23</v>
      </c>
      <c r="C142" s="16" t="s">
        <v>128</v>
      </c>
      <c r="D142" s="52" t="s">
        <v>880</v>
      </c>
      <c r="E142" s="253">
        <v>55.4</v>
      </c>
      <c r="F142" s="17">
        <f t="shared" si="9"/>
        <v>2.1738277418089074</v>
      </c>
      <c r="G142" s="21">
        <f t="shared" si="6"/>
        <v>62.048000000000002</v>
      </c>
      <c r="H142" s="225">
        <v>0.12</v>
      </c>
      <c r="I142" s="46"/>
      <c r="J142" s="18">
        <v>6</v>
      </c>
      <c r="K142" s="46"/>
      <c r="L142" s="19">
        <f t="shared" si="7"/>
        <v>0</v>
      </c>
      <c r="M142" s="23">
        <f t="shared" si="10"/>
        <v>0</v>
      </c>
      <c r="N142" s="19">
        <f t="shared" si="8"/>
        <v>0</v>
      </c>
      <c r="O142" s="19">
        <f t="shared" si="11"/>
        <v>62.048000000000002</v>
      </c>
      <c r="P142" s="53"/>
    </row>
    <row r="143" spans="1:16" x14ac:dyDescent="0.3">
      <c r="A143" s="40">
        <v>2848</v>
      </c>
      <c r="B143" s="40" t="s">
        <v>23</v>
      </c>
      <c r="C143" s="16" t="s">
        <v>129</v>
      </c>
      <c r="D143" s="52" t="s">
        <v>881</v>
      </c>
      <c r="E143" s="253">
        <v>55.4</v>
      </c>
      <c r="F143" s="17">
        <f t="shared" si="9"/>
        <v>2.1738277418089074</v>
      </c>
      <c r="G143" s="21">
        <f t="shared" si="6"/>
        <v>62.048000000000002</v>
      </c>
      <c r="H143" s="225">
        <v>0.12</v>
      </c>
      <c r="I143" s="46"/>
      <c r="J143" s="18">
        <v>6</v>
      </c>
      <c r="K143" s="46"/>
      <c r="L143" s="19">
        <f t="shared" si="7"/>
        <v>0</v>
      </c>
      <c r="M143" s="23">
        <f t="shared" si="10"/>
        <v>0</v>
      </c>
      <c r="N143" s="19">
        <f t="shared" si="8"/>
        <v>0</v>
      </c>
      <c r="O143" s="19">
        <f t="shared" si="11"/>
        <v>62.048000000000002</v>
      </c>
      <c r="P143" s="53"/>
    </row>
    <row r="144" spans="1:16" x14ac:dyDescent="0.3">
      <c r="A144" s="40">
        <v>2850</v>
      </c>
      <c r="B144" s="40" t="s">
        <v>23</v>
      </c>
      <c r="C144" s="16" t="s">
        <v>130</v>
      </c>
      <c r="D144" s="52" t="s">
        <v>882</v>
      </c>
      <c r="E144" s="253">
        <v>55.4</v>
      </c>
      <c r="F144" s="17">
        <f t="shared" si="9"/>
        <v>2.1738277418089074</v>
      </c>
      <c r="G144" s="21">
        <f t="shared" ref="G144:G196" si="12">PRODUCT(E144,1.12)</f>
        <v>62.048000000000002</v>
      </c>
      <c r="H144" s="225">
        <v>0.12</v>
      </c>
      <c r="I144" s="46"/>
      <c r="J144" s="18">
        <v>6</v>
      </c>
      <c r="K144" s="46"/>
      <c r="L144" s="19">
        <f t="shared" ref="L144:L196" si="13">PRODUCT(E144,SUM(I144,PRODUCT(ABS(K144),J144)))</f>
        <v>0</v>
      </c>
      <c r="M144" s="23">
        <f t="shared" si="10"/>
        <v>0</v>
      </c>
      <c r="N144" s="19">
        <f t="shared" si="8"/>
        <v>0</v>
      </c>
      <c r="O144" s="19">
        <f t="shared" si="11"/>
        <v>62.048000000000002</v>
      </c>
      <c r="P144" s="53"/>
    </row>
    <row r="145" spans="1:16" x14ac:dyDescent="0.3">
      <c r="A145" s="40">
        <v>2852</v>
      </c>
      <c r="B145" s="40" t="s">
        <v>23</v>
      </c>
      <c r="C145" s="16" t="s">
        <v>131</v>
      </c>
      <c r="D145" s="52" t="s">
        <v>883</v>
      </c>
      <c r="E145" s="253">
        <v>55.4</v>
      </c>
      <c r="F145" s="17">
        <f t="shared" si="9"/>
        <v>2.1738277418089074</v>
      </c>
      <c r="G145" s="21">
        <f t="shared" si="12"/>
        <v>62.048000000000002</v>
      </c>
      <c r="H145" s="225">
        <v>0.12</v>
      </c>
      <c r="I145" s="46"/>
      <c r="J145" s="18">
        <v>6</v>
      </c>
      <c r="K145" s="46"/>
      <c r="L145" s="19">
        <f t="shared" si="13"/>
        <v>0</v>
      </c>
      <c r="M145" s="23">
        <f t="shared" si="10"/>
        <v>0</v>
      </c>
      <c r="N145" s="19">
        <f t="shared" si="8"/>
        <v>0</v>
      </c>
      <c r="O145" s="19">
        <f t="shared" si="11"/>
        <v>62.048000000000002</v>
      </c>
      <c r="P145" s="53"/>
    </row>
    <row r="146" spans="1:16" ht="15" x14ac:dyDescent="0.25">
      <c r="A146" s="40">
        <v>2854</v>
      </c>
      <c r="B146" s="40" t="s">
        <v>23</v>
      </c>
      <c r="C146" s="16" t="s">
        <v>132</v>
      </c>
      <c r="D146" s="52" t="s">
        <v>884</v>
      </c>
      <c r="E146" s="253">
        <v>55.4</v>
      </c>
      <c r="F146" s="17">
        <f t="shared" si="9"/>
        <v>2.1738277418089074</v>
      </c>
      <c r="G146" s="21">
        <f t="shared" si="12"/>
        <v>62.048000000000002</v>
      </c>
      <c r="H146" s="225">
        <v>0.12</v>
      </c>
      <c r="I146" s="46"/>
      <c r="J146" s="18">
        <v>6</v>
      </c>
      <c r="K146" s="46"/>
      <c r="L146" s="19">
        <f t="shared" si="13"/>
        <v>0</v>
      </c>
      <c r="M146" s="23">
        <f t="shared" si="10"/>
        <v>0</v>
      </c>
      <c r="N146" s="19">
        <f t="shared" si="8"/>
        <v>0</v>
      </c>
      <c r="O146" s="19">
        <f t="shared" si="11"/>
        <v>62.048000000000002</v>
      </c>
      <c r="P146" s="53"/>
    </row>
    <row r="147" spans="1:16" ht="15" x14ac:dyDescent="0.25">
      <c r="A147" s="40">
        <v>2855</v>
      </c>
      <c r="B147" s="40" t="s">
        <v>23</v>
      </c>
      <c r="C147" s="16" t="s">
        <v>1873</v>
      </c>
      <c r="D147" s="52">
        <v>4012824405622</v>
      </c>
      <c r="E147" s="253">
        <v>55.4</v>
      </c>
      <c r="F147" s="17">
        <f t="shared" si="9"/>
        <v>2.1738277418089074</v>
      </c>
      <c r="G147" s="21">
        <f t="shared" si="12"/>
        <v>62.048000000000002</v>
      </c>
      <c r="H147" s="225">
        <v>0.12</v>
      </c>
      <c r="I147" s="46"/>
      <c r="J147" s="18">
        <v>6</v>
      </c>
      <c r="K147" s="46"/>
      <c r="L147" s="19">
        <f t="shared" si="13"/>
        <v>0</v>
      </c>
      <c r="M147" s="23">
        <f t="shared" si="10"/>
        <v>0</v>
      </c>
      <c r="N147" s="19">
        <f t="shared" si="8"/>
        <v>0</v>
      </c>
      <c r="O147" s="19">
        <f t="shared" si="11"/>
        <v>62.048000000000002</v>
      </c>
      <c r="P147" s="53"/>
    </row>
    <row r="148" spans="1:16" x14ac:dyDescent="0.3">
      <c r="A148" s="40">
        <v>2856</v>
      </c>
      <c r="B148" s="40" t="s">
        <v>23</v>
      </c>
      <c r="C148" s="16" t="s">
        <v>133</v>
      </c>
      <c r="D148" s="52" t="s">
        <v>885</v>
      </c>
      <c r="E148" s="253">
        <v>55.4</v>
      </c>
      <c r="F148" s="17">
        <f t="shared" si="9"/>
        <v>2.1738277418089074</v>
      </c>
      <c r="G148" s="21">
        <f t="shared" si="12"/>
        <v>62.048000000000002</v>
      </c>
      <c r="H148" s="225">
        <v>0.12</v>
      </c>
      <c r="I148" s="46"/>
      <c r="J148" s="18">
        <v>6</v>
      </c>
      <c r="K148" s="46"/>
      <c r="L148" s="19">
        <f t="shared" si="13"/>
        <v>0</v>
      </c>
      <c r="M148" s="23">
        <f t="shared" si="10"/>
        <v>0</v>
      </c>
      <c r="N148" s="19">
        <f t="shared" si="8"/>
        <v>0</v>
      </c>
      <c r="O148" s="19">
        <f t="shared" si="11"/>
        <v>62.048000000000002</v>
      </c>
      <c r="P148" s="53"/>
    </row>
    <row r="149" spans="1:16" x14ac:dyDescent="0.3">
      <c r="A149" s="40">
        <v>2858</v>
      </c>
      <c r="B149" s="40" t="s">
        <v>23</v>
      </c>
      <c r="C149" s="16" t="s">
        <v>134</v>
      </c>
      <c r="D149" s="52" t="s">
        <v>886</v>
      </c>
      <c r="E149" s="253">
        <v>55.4</v>
      </c>
      <c r="F149" s="17">
        <f t="shared" si="9"/>
        <v>2.1738277418089074</v>
      </c>
      <c r="G149" s="21">
        <f t="shared" si="12"/>
        <v>62.048000000000002</v>
      </c>
      <c r="H149" s="225">
        <v>0.12</v>
      </c>
      <c r="I149" s="46"/>
      <c r="J149" s="18">
        <v>6</v>
      </c>
      <c r="K149" s="46"/>
      <c r="L149" s="19">
        <f t="shared" si="13"/>
        <v>0</v>
      </c>
      <c r="M149" s="23">
        <f t="shared" si="10"/>
        <v>0</v>
      </c>
      <c r="N149" s="19">
        <f t="shared" si="8"/>
        <v>0</v>
      </c>
      <c r="O149" s="19">
        <f t="shared" si="11"/>
        <v>62.048000000000002</v>
      </c>
      <c r="P149" s="53"/>
    </row>
    <row r="150" spans="1:16" x14ac:dyDescent="0.3">
      <c r="A150" s="40">
        <v>2860</v>
      </c>
      <c r="B150" s="40" t="s">
        <v>23</v>
      </c>
      <c r="C150" s="16" t="s">
        <v>135</v>
      </c>
      <c r="D150" s="52" t="s">
        <v>887</v>
      </c>
      <c r="E150" s="253">
        <v>55.4</v>
      </c>
      <c r="F150" s="17">
        <f t="shared" si="9"/>
        <v>2.1738277418089074</v>
      </c>
      <c r="G150" s="21">
        <f t="shared" si="12"/>
        <v>62.048000000000002</v>
      </c>
      <c r="H150" s="225">
        <v>0.12</v>
      </c>
      <c r="I150" s="46"/>
      <c r="J150" s="18">
        <v>6</v>
      </c>
      <c r="K150" s="46"/>
      <c r="L150" s="19">
        <f t="shared" si="13"/>
        <v>0</v>
      </c>
      <c r="M150" s="23">
        <f t="shared" si="10"/>
        <v>0</v>
      </c>
      <c r="N150" s="19">
        <f t="shared" si="8"/>
        <v>0</v>
      </c>
      <c r="O150" s="19">
        <f t="shared" si="11"/>
        <v>62.048000000000002</v>
      </c>
      <c r="P150" s="53"/>
    </row>
    <row r="151" spans="1:16" x14ac:dyDescent="0.3">
      <c r="A151" s="40">
        <v>2862</v>
      </c>
      <c r="B151" s="40" t="s">
        <v>23</v>
      </c>
      <c r="C151" s="16" t="s">
        <v>136</v>
      </c>
      <c r="D151" s="52" t="s">
        <v>888</v>
      </c>
      <c r="E151" s="253">
        <v>55.4</v>
      </c>
      <c r="F151" s="17">
        <f t="shared" si="9"/>
        <v>2.1738277418089074</v>
      </c>
      <c r="G151" s="21">
        <f t="shared" si="12"/>
        <v>62.048000000000002</v>
      </c>
      <c r="H151" s="225">
        <v>0.12</v>
      </c>
      <c r="I151" s="46"/>
      <c r="J151" s="18">
        <v>6</v>
      </c>
      <c r="K151" s="46"/>
      <c r="L151" s="19">
        <f t="shared" si="13"/>
        <v>0</v>
      </c>
      <c r="M151" s="23">
        <f t="shared" si="10"/>
        <v>0</v>
      </c>
      <c r="N151" s="19">
        <f t="shared" si="8"/>
        <v>0</v>
      </c>
      <c r="O151" s="19">
        <f t="shared" si="11"/>
        <v>62.048000000000002</v>
      </c>
      <c r="P151" s="53"/>
    </row>
    <row r="152" spans="1:16" x14ac:dyDescent="0.3">
      <c r="A152" s="40">
        <v>2864</v>
      </c>
      <c r="B152" s="40" t="s">
        <v>23</v>
      </c>
      <c r="C152" s="16" t="s">
        <v>137</v>
      </c>
      <c r="D152" s="52" t="s">
        <v>889</v>
      </c>
      <c r="E152" s="253">
        <v>55.4</v>
      </c>
      <c r="F152" s="17">
        <f t="shared" si="9"/>
        <v>2.1738277418089074</v>
      </c>
      <c r="G152" s="21">
        <f t="shared" si="12"/>
        <v>62.048000000000002</v>
      </c>
      <c r="H152" s="225">
        <v>0.12</v>
      </c>
      <c r="I152" s="46"/>
      <c r="J152" s="18">
        <v>6</v>
      </c>
      <c r="K152" s="46"/>
      <c r="L152" s="19">
        <f t="shared" si="13"/>
        <v>0</v>
      </c>
      <c r="M152" s="23">
        <f t="shared" si="10"/>
        <v>0</v>
      </c>
      <c r="N152" s="19">
        <f t="shared" si="8"/>
        <v>0</v>
      </c>
      <c r="O152" s="19">
        <f t="shared" si="11"/>
        <v>62.048000000000002</v>
      </c>
      <c r="P152" s="53"/>
    </row>
    <row r="153" spans="1:16" x14ac:dyDescent="0.3">
      <c r="A153" s="40">
        <v>2866</v>
      </c>
      <c r="B153" s="40" t="s">
        <v>23</v>
      </c>
      <c r="C153" s="16" t="s">
        <v>138</v>
      </c>
      <c r="D153" s="52" t="s">
        <v>890</v>
      </c>
      <c r="E153" s="253">
        <v>55.4</v>
      </c>
      <c r="F153" s="17">
        <f t="shared" si="9"/>
        <v>2.1738277418089074</v>
      </c>
      <c r="G153" s="21">
        <f t="shared" si="12"/>
        <v>62.048000000000002</v>
      </c>
      <c r="H153" s="225">
        <v>0.12</v>
      </c>
      <c r="I153" s="46"/>
      <c r="J153" s="18">
        <v>6</v>
      </c>
      <c r="K153" s="46"/>
      <c r="L153" s="19">
        <f t="shared" si="13"/>
        <v>0</v>
      </c>
      <c r="M153" s="23">
        <f t="shared" si="10"/>
        <v>0</v>
      </c>
      <c r="N153" s="19">
        <f t="shared" si="8"/>
        <v>0</v>
      </c>
      <c r="O153" s="19">
        <f t="shared" si="11"/>
        <v>62.048000000000002</v>
      </c>
      <c r="P153" s="53"/>
    </row>
    <row r="154" spans="1:16" x14ac:dyDescent="0.3">
      <c r="A154" s="40">
        <v>2867</v>
      </c>
      <c r="B154" s="40" t="s">
        <v>23</v>
      </c>
      <c r="C154" s="16" t="s">
        <v>139</v>
      </c>
      <c r="D154" s="52" t="s">
        <v>891</v>
      </c>
      <c r="E154" s="253">
        <v>55.4</v>
      </c>
      <c r="F154" s="17">
        <f t="shared" si="9"/>
        <v>2.1738277418089074</v>
      </c>
      <c r="G154" s="21">
        <f t="shared" si="12"/>
        <v>62.048000000000002</v>
      </c>
      <c r="H154" s="225">
        <v>0.12</v>
      </c>
      <c r="I154" s="46"/>
      <c r="J154" s="18">
        <v>6</v>
      </c>
      <c r="K154" s="46"/>
      <c r="L154" s="19">
        <f t="shared" si="13"/>
        <v>0</v>
      </c>
      <c r="M154" s="23">
        <f t="shared" si="10"/>
        <v>0</v>
      </c>
      <c r="N154" s="19">
        <f t="shared" ref="N154:N213" si="14">PRODUCT(G154,SUM(I154,PRODUCT(ABS(K154),J154)))</f>
        <v>0</v>
      </c>
      <c r="O154" s="19">
        <f t="shared" si="11"/>
        <v>62.048000000000002</v>
      </c>
      <c r="P154" s="53"/>
    </row>
    <row r="155" spans="1:16" x14ac:dyDescent="0.3">
      <c r="A155" s="40">
        <v>2868</v>
      </c>
      <c r="B155" s="40" t="s">
        <v>23</v>
      </c>
      <c r="C155" s="16" t="s">
        <v>1990</v>
      </c>
      <c r="D155" s="52">
        <v>4012824406124</v>
      </c>
      <c r="E155" s="253">
        <v>55.4</v>
      </c>
      <c r="F155" s="17">
        <f t="shared" si="9"/>
        <v>2.1738277418089074</v>
      </c>
      <c r="G155" s="21">
        <f t="shared" si="12"/>
        <v>62.048000000000002</v>
      </c>
      <c r="H155" s="225">
        <v>0.12</v>
      </c>
      <c r="I155" s="46"/>
      <c r="J155" s="18">
        <v>6</v>
      </c>
      <c r="K155" s="46"/>
      <c r="L155" s="19">
        <f t="shared" si="13"/>
        <v>0</v>
      </c>
      <c r="M155" s="23">
        <f t="shared" si="10"/>
        <v>0</v>
      </c>
      <c r="N155" s="19">
        <f t="shared" si="14"/>
        <v>0</v>
      </c>
      <c r="O155" s="19">
        <f t="shared" si="11"/>
        <v>62.048000000000002</v>
      </c>
      <c r="P155" s="53"/>
    </row>
    <row r="156" spans="1:16" x14ac:dyDescent="0.3">
      <c r="A156" s="40">
        <v>2869</v>
      </c>
      <c r="B156" s="40" t="s">
        <v>23</v>
      </c>
      <c r="C156" s="16" t="s">
        <v>140</v>
      </c>
      <c r="D156" s="52" t="s">
        <v>892</v>
      </c>
      <c r="E156" s="253">
        <v>55.4</v>
      </c>
      <c r="F156" s="17">
        <f t="shared" ref="F156:F215" si="15">E156/$E$3</f>
        <v>2.1738277418089074</v>
      </c>
      <c r="G156" s="21">
        <f t="shared" si="12"/>
        <v>62.048000000000002</v>
      </c>
      <c r="H156" s="225">
        <v>0.12</v>
      </c>
      <c r="I156" s="46"/>
      <c r="J156" s="18">
        <v>6</v>
      </c>
      <c r="K156" s="46"/>
      <c r="L156" s="19">
        <f t="shared" si="13"/>
        <v>0</v>
      </c>
      <c r="M156" s="23">
        <f t="shared" ref="M156:M215" si="16">L156/$E$3</f>
        <v>0</v>
      </c>
      <c r="N156" s="19">
        <f t="shared" si="14"/>
        <v>0</v>
      </c>
      <c r="O156" s="19">
        <f t="shared" ref="O156:O215" si="17">PRODUCT(G156,(1+$P$6/100))</f>
        <v>62.048000000000002</v>
      </c>
      <c r="P156" s="53"/>
    </row>
    <row r="157" spans="1:16" x14ac:dyDescent="0.3">
      <c r="A157" s="40">
        <v>2870</v>
      </c>
      <c r="B157" s="40" t="s">
        <v>23</v>
      </c>
      <c r="C157" s="16" t="s">
        <v>141</v>
      </c>
      <c r="D157" s="52" t="s">
        <v>893</v>
      </c>
      <c r="E157" s="253">
        <v>55.4</v>
      </c>
      <c r="F157" s="17">
        <f t="shared" si="15"/>
        <v>2.1738277418089074</v>
      </c>
      <c r="G157" s="21">
        <f t="shared" si="12"/>
        <v>62.048000000000002</v>
      </c>
      <c r="H157" s="225">
        <v>0.12</v>
      </c>
      <c r="I157" s="46"/>
      <c r="J157" s="18">
        <v>6</v>
      </c>
      <c r="K157" s="46"/>
      <c r="L157" s="19">
        <f t="shared" si="13"/>
        <v>0</v>
      </c>
      <c r="M157" s="23">
        <f t="shared" si="16"/>
        <v>0</v>
      </c>
      <c r="N157" s="19">
        <f t="shared" si="14"/>
        <v>0</v>
      </c>
      <c r="O157" s="19">
        <f t="shared" si="17"/>
        <v>62.048000000000002</v>
      </c>
      <c r="P157" s="53"/>
    </row>
    <row r="158" spans="1:16" x14ac:dyDescent="0.3">
      <c r="A158" s="40">
        <v>2872</v>
      </c>
      <c r="B158" s="40" t="s">
        <v>23</v>
      </c>
      <c r="C158" s="16" t="s">
        <v>142</v>
      </c>
      <c r="D158" s="52" t="s">
        <v>894</v>
      </c>
      <c r="E158" s="253">
        <v>55.4</v>
      </c>
      <c r="F158" s="17">
        <f t="shared" si="15"/>
        <v>2.1738277418089074</v>
      </c>
      <c r="G158" s="21">
        <f t="shared" si="12"/>
        <v>62.048000000000002</v>
      </c>
      <c r="H158" s="225">
        <v>0.12</v>
      </c>
      <c r="I158" s="46"/>
      <c r="J158" s="18">
        <v>6</v>
      </c>
      <c r="K158" s="46"/>
      <c r="L158" s="19">
        <f t="shared" si="13"/>
        <v>0</v>
      </c>
      <c r="M158" s="23">
        <f t="shared" si="16"/>
        <v>0</v>
      </c>
      <c r="N158" s="19">
        <f t="shared" si="14"/>
        <v>0</v>
      </c>
      <c r="O158" s="19">
        <f t="shared" si="17"/>
        <v>62.048000000000002</v>
      </c>
      <c r="P158" s="53"/>
    </row>
    <row r="159" spans="1:16" x14ac:dyDescent="0.3">
      <c r="A159" s="40">
        <v>2874</v>
      </c>
      <c r="B159" s="40" t="s">
        <v>23</v>
      </c>
      <c r="C159" s="16" t="s">
        <v>143</v>
      </c>
      <c r="D159" s="52" t="s">
        <v>895</v>
      </c>
      <c r="E159" s="253">
        <v>55.4</v>
      </c>
      <c r="F159" s="17">
        <f t="shared" si="15"/>
        <v>2.1738277418089074</v>
      </c>
      <c r="G159" s="21">
        <f t="shared" si="12"/>
        <v>62.048000000000002</v>
      </c>
      <c r="H159" s="225">
        <v>0.12</v>
      </c>
      <c r="I159" s="46"/>
      <c r="J159" s="18">
        <v>6</v>
      </c>
      <c r="K159" s="46"/>
      <c r="L159" s="19">
        <f t="shared" si="13"/>
        <v>0</v>
      </c>
      <c r="M159" s="23">
        <f t="shared" si="16"/>
        <v>0</v>
      </c>
      <c r="N159" s="19">
        <f t="shared" si="14"/>
        <v>0</v>
      </c>
      <c r="O159" s="19">
        <f t="shared" si="17"/>
        <v>62.048000000000002</v>
      </c>
      <c r="P159" s="53"/>
    </row>
    <row r="160" spans="1:16" x14ac:dyDescent="0.3">
      <c r="A160" s="40">
        <v>2876</v>
      </c>
      <c r="B160" s="40" t="s">
        <v>23</v>
      </c>
      <c r="C160" s="16" t="s">
        <v>1965</v>
      </c>
      <c r="D160" s="52">
        <v>4012824404892</v>
      </c>
      <c r="E160" s="253">
        <v>55.4</v>
      </c>
      <c r="F160" s="17">
        <f t="shared" si="15"/>
        <v>2.1738277418089074</v>
      </c>
      <c r="G160" s="21">
        <f t="shared" si="12"/>
        <v>62.048000000000002</v>
      </c>
      <c r="H160" s="225">
        <v>0.12</v>
      </c>
      <c r="I160" s="46"/>
      <c r="J160" s="18">
        <v>6</v>
      </c>
      <c r="K160" s="46"/>
      <c r="L160" s="19">
        <f t="shared" si="13"/>
        <v>0</v>
      </c>
      <c r="M160" s="23">
        <f t="shared" si="16"/>
        <v>0</v>
      </c>
      <c r="N160" s="19">
        <f t="shared" si="14"/>
        <v>0</v>
      </c>
      <c r="O160" s="19">
        <f t="shared" si="17"/>
        <v>62.048000000000002</v>
      </c>
      <c r="P160" s="53" t="s">
        <v>1966</v>
      </c>
    </row>
    <row r="161" spans="1:16" ht="15" x14ac:dyDescent="0.25">
      <c r="A161" s="40">
        <v>2878</v>
      </c>
      <c r="B161" s="40" t="s">
        <v>23</v>
      </c>
      <c r="C161" s="16" t="s">
        <v>2171</v>
      </c>
      <c r="D161" s="52">
        <v>4012824406322</v>
      </c>
      <c r="E161" s="253">
        <v>55.4</v>
      </c>
      <c r="F161" s="17">
        <f t="shared" si="15"/>
        <v>2.1738277418089074</v>
      </c>
      <c r="G161" s="21">
        <f t="shared" si="12"/>
        <v>62.048000000000002</v>
      </c>
      <c r="H161" s="225">
        <v>0.12</v>
      </c>
      <c r="I161" s="46"/>
      <c r="J161" s="18">
        <v>6</v>
      </c>
      <c r="K161" s="46"/>
      <c r="L161" s="19">
        <f t="shared" si="13"/>
        <v>0</v>
      </c>
      <c r="M161" s="23">
        <f t="shared" si="16"/>
        <v>0</v>
      </c>
      <c r="N161" s="19">
        <f t="shared" si="14"/>
        <v>0</v>
      </c>
      <c r="O161" s="19">
        <f t="shared" si="17"/>
        <v>62.048000000000002</v>
      </c>
      <c r="P161" s="53"/>
    </row>
    <row r="162" spans="1:16" x14ac:dyDescent="0.3">
      <c r="A162" s="40">
        <v>2879</v>
      </c>
      <c r="B162" s="40" t="s">
        <v>23</v>
      </c>
      <c r="C162" s="16" t="s">
        <v>2172</v>
      </c>
      <c r="D162" s="52">
        <v>4012824406391</v>
      </c>
      <c r="E162" s="253">
        <v>55.4</v>
      </c>
      <c r="F162" s="17">
        <f t="shared" si="15"/>
        <v>2.1738277418089074</v>
      </c>
      <c r="G162" s="21">
        <f t="shared" si="12"/>
        <v>62.048000000000002</v>
      </c>
      <c r="H162" s="225">
        <v>0.12</v>
      </c>
      <c r="I162" s="46"/>
      <c r="J162" s="18">
        <v>6</v>
      </c>
      <c r="K162" s="46"/>
      <c r="L162" s="19">
        <f t="shared" si="13"/>
        <v>0</v>
      </c>
      <c r="M162" s="23">
        <f t="shared" si="16"/>
        <v>0</v>
      </c>
      <c r="N162" s="19">
        <f t="shared" si="14"/>
        <v>0</v>
      </c>
      <c r="O162" s="19">
        <f t="shared" si="17"/>
        <v>62.048000000000002</v>
      </c>
      <c r="P162" s="53"/>
    </row>
    <row r="163" spans="1:16" x14ac:dyDescent="0.3">
      <c r="A163" s="40">
        <v>2880</v>
      </c>
      <c r="B163" s="40" t="s">
        <v>23</v>
      </c>
      <c r="C163" s="16" t="s">
        <v>144</v>
      </c>
      <c r="D163" s="52" t="s">
        <v>896</v>
      </c>
      <c r="E163" s="253">
        <v>55.4</v>
      </c>
      <c r="F163" s="17">
        <f t="shared" si="15"/>
        <v>2.1738277418089074</v>
      </c>
      <c r="G163" s="21">
        <f t="shared" si="12"/>
        <v>62.048000000000002</v>
      </c>
      <c r="H163" s="225">
        <v>0.12</v>
      </c>
      <c r="I163" s="46"/>
      <c r="J163" s="18">
        <v>6</v>
      </c>
      <c r="K163" s="46"/>
      <c r="L163" s="19">
        <f t="shared" si="13"/>
        <v>0</v>
      </c>
      <c r="M163" s="23">
        <f t="shared" si="16"/>
        <v>0</v>
      </c>
      <c r="N163" s="19">
        <f t="shared" si="14"/>
        <v>0</v>
      </c>
      <c r="O163" s="19">
        <f t="shared" si="17"/>
        <v>62.048000000000002</v>
      </c>
      <c r="P163" s="53"/>
    </row>
    <row r="164" spans="1:16" x14ac:dyDescent="0.3">
      <c r="A164" s="40">
        <v>2882</v>
      </c>
      <c r="B164" s="40" t="s">
        <v>23</v>
      </c>
      <c r="C164" s="16" t="s">
        <v>145</v>
      </c>
      <c r="D164" s="52" t="s">
        <v>897</v>
      </c>
      <c r="E164" s="253">
        <v>55.4</v>
      </c>
      <c r="F164" s="17">
        <f t="shared" si="15"/>
        <v>2.1738277418089074</v>
      </c>
      <c r="G164" s="21">
        <f t="shared" si="12"/>
        <v>62.048000000000002</v>
      </c>
      <c r="H164" s="225">
        <v>0.12</v>
      </c>
      <c r="I164" s="46"/>
      <c r="J164" s="18">
        <v>6</v>
      </c>
      <c r="K164" s="46"/>
      <c r="L164" s="19">
        <f t="shared" si="13"/>
        <v>0</v>
      </c>
      <c r="M164" s="23">
        <f t="shared" si="16"/>
        <v>0</v>
      </c>
      <c r="N164" s="19">
        <f t="shared" si="14"/>
        <v>0</v>
      </c>
      <c r="O164" s="19">
        <f t="shared" si="17"/>
        <v>62.048000000000002</v>
      </c>
      <c r="P164" s="53"/>
    </row>
    <row r="165" spans="1:16" x14ac:dyDescent="0.3">
      <c r="A165" s="40">
        <v>2884</v>
      </c>
      <c r="B165" s="40" t="s">
        <v>23</v>
      </c>
      <c r="C165" s="16" t="s">
        <v>146</v>
      </c>
      <c r="D165" s="52" t="s">
        <v>898</v>
      </c>
      <c r="E165" s="253">
        <v>55.4</v>
      </c>
      <c r="F165" s="17">
        <f t="shared" si="15"/>
        <v>2.1738277418089074</v>
      </c>
      <c r="G165" s="21">
        <f t="shared" si="12"/>
        <v>62.048000000000002</v>
      </c>
      <c r="H165" s="225">
        <v>0.12</v>
      </c>
      <c r="I165" s="46"/>
      <c r="J165" s="18">
        <v>6</v>
      </c>
      <c r="K165" s="46"/>
      <c r="L165" s="19">
        <f t="shared" si="13"/>
        <v>0</v>
      </c>
      <c r="M165" s="23">
        <f t="shared" si="16"/>
        <v>0</v>
      </c>
      <c r="N165" s="19">
        <f t="shared" si="14"/>
        <v>0</v>
      </c>
      <c r="O165" s="19">
        <f t="shared" si="17"/>
        <v>62.048000000000002</v>
      </c>
      <c r="P165" s="53"/>
    </row>
    <row r="166" spans="1:16" x14ac:dyDescent="0.3">
      <c r="A166" s="40">
        <v>2888</v>
      </c>
      <c r="B166" s="40" t="s">
        <v>23</v>
      </c>
      <c r="C166" s="16" t="s">
        <v>147</v>
      </c>
      <c r="D166" s="52" t="s">
        <v>899</v>
      </c>
      <c r="E166" s="253">
        <v>55.4</v>
      </c>
      <c r="F166" s="17">
        <f t="shared" si="15"/>
        <v>2.1738277418089074</v>
      </c>
      <c r="G166" s="21">
        <f t="shared" si="12"/>
        <v>62.048000000000002</v>
      </c>
      <c r="H166" s="225">
        <v>0.12</v>
      </c>
      <c r="I166" s="46"/>
      <c r="J166" s="18">
        <v>6</v>
      </c>
      <c r="K166" s="46"/>
      <c r="L166" s="19">
        <f t="shared" si="13"/>
        <v>0</v>
      </c>
      <c r="M166" s="23">
        <f t="shared" si="16"/>
        <v>0</v>
      </c>
      <c r="N166" s="19">
        <f t="shared" si="14"/>
        <v>0</v>
      </c>
      <c r="O166" s="19">
        <f t="shared" si="17"/>
        <v>62.048000000000002</v>
      </c>
      <c r="P166" s="53"/>
    </row>
    <row r="167" spans="1:16" x14ac:dyDescent="0.3">
      <c r="A167" s="40">
        <v>2894</v>
      </c>
      <c r="B167" s="40" t="s">
        <v>23</v>
      </c>
      <c r="C167" s="16" t="s">
        <v>148</v>
      </c>
      <c r="D167" s="52" t="s">
        <v>900</v>
      </c>
      <c r="E167" s="253">
        <v>55.4</v>
      </c>
      <c r="F167" s="17">
        <f t="shared" si="15"/>
        <v>2.1738277418089074</v>
      </c>
      <c r="G167" s="21">
        <f t="shared" si="12"/>
        <v>62.048000000000002</v>
      </c>
      <c r="H167" s="225">
        <v>0.12</v>
      </c>
      <c r="I167" s="46"/>
      <c r="J167" s="18">
        <v>6</v>
      </c>
      <c r="K167" s="46"/>
      <c r="L167" s="19">
        <f t="shared" si="13"/>
        <v>0</v>
      </c>
      <c r="M167" s="23">
        <f t="shared" si="16"/>
        <v>0</v>
      </c>
      <c r="N167" s="19">
        <f t="shared" si="14"/>
        <v>0</v>
      </c>
      <c r="O167" s="19">
        <f t="shared" si="17"/>
        <v>62.048000000000002</v>
      </c>
      <c r="P167" s="53"/>
    </row>
    <row r="168" spans="1:16" x14ac:dyDescent="0.3">
      <c r="A168" s="40">
        <v>2896</v>
      </c>
      <c r="B168" s="40" t="s">
        <v>23</v>
      </c>
      <c r="C168" s="16" t="s">
        <v>149</v>
      </c>
      <c r="D168" s="52" t="s">
        <v>901</v>
      </c>
      <c r="E168" s="253">
        <v>55.4</v>
      </c>
      <c r="F168" s="17">
        <f t="shared" si="15"/>
        <v>2.1738277418089074</v>
      </c>
      <c r="G168" s="21">
        <f t="shared" si="12"/>
        <v>62.048000000000002</v>
      </c>
      <c r="H168" s="225">
        <v>0.12</v>
      </c>
      <c r="I168" s="46"/>
      <c r="J168" s="18">
        <v>6</v>
      </c>
      <c r="K168" s="46"/>
      <c r="L168" s="19">
        <f t="shared" si="13"/>
        <v>0</v>
      </c>
      <c r="M168" s="23">
        <f t="shared" si="16"/>
        <v>0</v>
      </c>
      <c r="N168" s="19">
        <f t="shared" si="14"/>
        <v>0</v>
      </c>
      <c r="O168" s="19">
        <f t="shared" si="17"/>
        <v>62.048000000000002</v>
      </c>
      <c r="P168" s="53"/>
    </row>
    <row r="169" spans="1:16" ht="15" x14ac:dyDescent="0.25">
      <c r="A169" s="40">
        <v>2897</v>
      </c>
      <c r="B169" s="40" t="s">
        <v>23</v>
      </c>
      <c r="C169" s="16" t="s">
        <v>150</v>
      </c>
      <c r="D169" s="52" t="s">
        <v>902</v>
      </c>
      <c r="E169" s="253">
        <v>55.4</v>
      </c>
      <c r="F169" s="17">
        <f t="shared" si="15"/>
        <v>2.1738277418089074</v>
      </c>
      <c r="G169" s="21">
        <f t="shared" si="12"/>
        <v>62.048000000000002</v>
      </c>
      <c r="H169" s="225">
        <v>0.12</v>
      </c>
      <c r="I169" s="46"/>
      <c r="J169" s="18">
        <v>6</v>
      </c>
      <c r="K169" s="46"/>
      <c r="L169" s="19">
        <f t="shared" si="13"/>
        <v>0</v>
      </c>
      <c r="M169" s="23">
        <f t="shared" si="16"/>
        <v>0</v>
      </c>
      <c r="N169" s="19">
        <f t="shared" si="14"/>
        <v>0</v>
      </c>
      <c r="O169" s="19">
        <f t="shared" si="17"/>
        <v>62.048000000000002</v>
      </c>
      <c r="P169" s="53"/>
    </row>
    <row r="170" spans="1:16" x14ac:dyDescent="0.3">
      <c r="A170" s="40">
        <v>2898</v>
      </c>
      <c r="B170" s="40" t="s">
        <v>23</v>
      </c>
      <c r="C170" s="16" t="s">
        <v>151</v>
      </c>
      <c r="D170" s="52" t="s">
        <v>903</v>
      </c>
      <c r="E170" s="253">
        <v>55.4</v>
      </c>
      <c r="F170" s="17">
        <f t="shared" si="15"/>
        <v>2.1738277418089074</v>
      </c>
      <c r="G170" s="21">
        <f t="shared" si="12"/>
        <v>62.048000000000002</v>
      </c>
      <c r="H170" s="225">
        <v>0.12</v>
      </c>
      <c r="I170" s="46"/>
      <c r="J170" s="18">
        <v>6</v>
      </c>
      <c r="K170" s="46"/>
      <c r="L170" s="19">
        <f t="shared" si="13"/>
        <v>0</v>
      </c>
      <c r="M170" s="23">
        <f t="shared" si="16"/>
        <v>0</v>
      </c>
      <c r="N170" s="19">
        <f t="shared" si="14"/>
        <v>0</v>
      </c>
      <c r="O170" s="19">
        <f t="shared" si="17"/>
        <v>62.048000000000002</v>
      </c>
      <c r="P170" s="53"/>
    </row>
    <row r="171" spans="1:16" x14ac:dyDescent="0.3">
      <c r="A171" s="40">
        <v>2900</v>
      </c>
      <c r="B171" s="40" t="s">
        <v>23</v>
      </c>
      <c r="C171" s="16" t="s">
        <v>152</v>
      </c>
      <c r="D171" s="52" t="s">
        <v>904</v>
      </c>
      <c r="E171" s="253">
        <v>148</v>
      </c>
      <c r="F171" s="17">
        <f t="shared" si="15"/>
        <v>5.8073376495978026</v>
      </c>
      <c r="G171" s="21">
        <f t="shared" si="12"/>
        <v>165.76000000000002</v>
      </c>
      <c r="H171" s="225">
        <v>0.12</v>
      </c>
      <c r="I171" s="46"/>
      <c r="J171" s="18">
        <v>1</v>
      </c>
      <c r="K171" s="46"/>
      <c r="L171" s="19">
        <f t="shared" si="13"/>
        <v>0</v>
      </c>
      <c r="M171" s="23">
        <f t="shared" si="16"/>
        <v>0</v>
      </c>
      <c r="N171" s="19">
        <f t="shared" si="14"/>
        <v>0</v>
      </c>
      <c r="O171" s="19">
        <f t="shared" si="17"/>
        <v>165.76000000000002</v>
      </c>
      <c r="P171" s="53" t="s">
        <v>2181</v>
      </c>
    </row>
    <row r="172" spans="1:16" x14ac:dyDescent="0.3">
      <c r="A172" s="40">
        <v>2901</v>
      </c>
      <c r="B172" s="40" t="s">
        <v>23</v>
      </c>
      <c r="C172" s="16" t="s">
        <v>2027</v>
      </c>
      <c r="D172" s="232">
        <v>5905567011092</v>
      </c>
      <c r="E172" s="253">
        <v>87</v>
      </c>
      <c r="F172" s="17">
        <f t="shared" si="15"/>
        <v>3.4137728075338436</v>
      </c>
      <c r="G172" s="21">
        <f t="shared" si="12"/>
        <v>97.440000000000012</v>
      </c>
      <c r="H172" s="225">
        <v>0.12</v>
      </c>
      <c r="I172" s="46"/>
      <c r="J172" s="18">
        <v>1</v>
      </c>
      <c r="K172" s="46"/>
      <c r="L172" s="19">
        <f t="shared" si="13"/>
        <v>0</v>
      </c>
      <c r="M172" s="23">
        <f t="shared" si="16"/>
        <v>0</v>
      </c>
      <c r="N172" s="19">
        <f t="shared" si="14"/>
        <v>0</v>
      </c>
      <c r="O172" s="19">
        <f t="shared" si="17"/>
        <v>97.440000000000012</v>
      </c>
      <c r="P172" s="53" t="s">
        <v>2181</v>
      </c>
    </row>
    <row r="173" spans="1:16" x14ac:dyDescent="0.3">
      <c r="A173" s="40">
        <v>2902</v>
      </c>
      <c r="B173" s="40" t="s">
        <v>23</v>
      </c>
      <c r="C173" s="16" t="s">
        <v>2028</v>
      </c>
      <c r="D173" s="232">
        <v>5904384687336</v>
      </c>
      <c r="E173" s="253">
        <v>87</v>
      </c>
      <c r="F173" s="17">
        <f t="shared" si="15"/>
        <v>3.4137728075338436</v>
      </c>
      <c r="G173" s="21">
        <f t="shared" si="12"/>
        <v>97.440000000000012</v>
      </c>
      <c r="H173" s="225">
        <v>0.12</v>
      </c>
      <c r="I173" s="46"/>
      <c r="J173" s="18">
        <v>1</v>
      </c>
      <c r="K173" s="46"/>
      <c r="L173" s="19">
        <f t="shared" si="13"/>
        <v>0</v>
      </c>
      <c r="M173" s="23">
        <f t="shared" si="16"/>
        <v>0</v>
      </c>
      <c r="N173" s="19">
        <f t="shared" si="14"/>
        <v>0</v>
      </c>
      <c r="O173" s="19">
        <f t="shared" si="17"/>
        <v>97.440000000000012</v>
      </c>
      <c r="P173" s="53" t="s">
        <v>2181</v>
      </c>
    </row>
    <row r="174" spans="1:16" x14ac:dyDescent="0.3">
      <c r="A174" s="40">
        <v>2903</v>
      </c>
      <c r="B174" s="40" t="s">
        <v>23</v>
      </c>
      <c r="C174" s="16" t="s">
        <v>2128</v>
      </c>
      <c r="D174" s="232">
        <v>5907222324646</v>
      </c>
      <c r="E174" s="253">
        <v>63.6</v>
      </c>
      <c r="F174" s="17">
        <f t="shared" si="15"/>
        <v>2.4955856386109478</v>
      </c>
      <c r="G174" s="21">
        <f t="shared" si="12"/>
        <v>71.232000000000014</v>
      </c>
      <c r="H174" s="225">
        <v>0.12</v>
      </c>
      <c r="I174" s="46"/>
      <c r="J174" s="18">
        <v>1</v>
      </c>
      <c r="K174" s="46"/>
      <c r="L174" s="19">
        <f t="shared" si="13"/>
        <v>0</v>
      </c>
      <c r="M174" s="23">
        <f t="shared" si="16"/>
        <v>0</v>
      </c>
      <c r="N174" s="19">
        <f t="shared" si="14"/>
        <v>0</v>
      </c>
      <c r="O174" s="19">
        <f t="shared" si="17"/>
        <v>71.232000000000014</v>
      </c>
      <c r="P174" s="53"/>
    </row>
    <row r="175" spans="1:16" ht="15" x14ac:dyDescent="0.25">
      <c r="A175" s="40">
        <v>2910</v>
      </c>
      <c r="B175" s="40" t="s">
        <v>23</v>
      </c>
      <c r="C175" s="16" t="s">
        <v>1747</v>
      </c>
      <c r="D175" s="188">
        <v>8594052884296</v>
      </c>
      <c r="E175" s="253">
        <v>48.1</v>
      </c>
      <c r="F175" s="17">
        <f t="shared" si="15"/>
        <v>1.8873847361192859</v>
      </c>
      <c r="G175" s="21">
        <f t="shared" si="12"/>
        <v>53.872000000000007</v>
      </c>
      <c r="H175" s="225">
        <v>0.12</v>
      </c>
      <c r="I175" s="46"/>
      <c r="J175" s="18">
        <v>20</v>
      </c>
      <c r="K175" s="46"/>
      <c r="L175" s="19">
        <f t="shared" si="13"/>
        <v>0</v>
      </c>
      <c r="M175" s="23">
        <f t="shared" si="16"/>
        <v>0</v>
      </c>
      <c r="N175" s="19">
        <f t="shared" si="14"/>
        <v>0</v>
      </c>
      <c r="O175" s="19">
        <f t="shared" si="17"/>
        <v>53.872000000000007</v>
      </c>
      <c r="P175" s="53"/>
    </row>
    <row r="176" spans="1:16" x14ac:dyDescent="0.3">
      <c r="A176" s="40">
        <v>2912</v>
      </c>
      <c r="B176" s="40" t="s">
        <v>23</v>
      </c>
      <c r="C176" s="16" t="s">
        <v>1748</v>
      </c>
      <c r="D176" s="188">
        <v>8594052884302</v>
      </c>
      <c r="E176" s="253">
        <v>48.1</v>
      </c>
      <c r="F176" s="17">
        <f t="shared" si="15"/>
        <v>1.8873847361192859</v>
      </c>
      <c r="G176" s="21">
        <f t="shared" si="12"/>
        <v>53.872000000000007</v>
      </c>
      <c r="H176" s="225">
        <v>0.12</v>
      </c>
      <c r="I176" s="46"/>
      <c r="J176" s="18">
        <v>20</v>
      </c>
      <c r="K176" s="46"/>
      <c r="L176" s="19">
        <f t="shared" si="13"/>
        <v>0</v>
      </c>
      <c r="M176" s="23">
        <f t="shared" si="16"/>
        <v>0</v>
      </c>
      <c r="N176" s="19">
        <f t="shared" si="14"/>
        <v>0</v>
      </c>
      <c r="O176" s="19">
        <f t="shared" si="17"/>
        <v>53.872000000000007</v>
      </c>
      <c r="P176" s="53"/>
    </row>
    <row r="177" spans="1:16" ht="15" x14ac:dyDescent="0.25">
      <c r="A177" s="40">
        <v>2914</v>
      </c>
      <c r="B177" s="40" t="s">
        <v>23</v>
      </c>
      <c r="C177" s="16" t="s">
        <v>1749</v>
      </c>
      <c r="D177" s="188">
        <v>8594052884319</v>
      </c>
      <c r="E177" s="253">
        <v>51.7</v>
      </c>
      <c r="F177" s="17">
        <f t="shared" si="15"/>
        <v>2.0286443005689625</v>
      </c>
      <c r="G177" s="21">
        <f t="shared" si="12"/>
        <v>57.904000000000011</v>
      </c>
      <c r="H177" s="225">
        <v>0.12</v>
      </c>
      <c r="I177" s="46"/>
      <c r="J177" s="18">
        <v>20</v>
      </c>
      <c r="K177" s="46"/>
      <c r="L177" s="19">
        <f t="shared" si="13"/>
        <v>0</v>
      </c>
      <c r="M177" s="23">
        <f t="shared" si="16"/>
        <v>0</v>
      </c>
      <c r="N177" s="19">
        <f t="shared" si="14"/>
        <v>0</v>
      </c>
      <c r="O177" s="19">
        <f t="shared" si="17"/>
        <v>57.904000000000011</v>
      </c>
      <c r="P177" s="53"/>
    </row>
    <row r="178" spans="1:16" x14ac:dyDescent="0.3">
      <c r="A178" s="40">
        <v>2920</v>
      </c>
      <c r="B178" s="40" t="s">
        <v>23</v>
      </c>
      <c r="C178" s="16" t="s">
        <v>2196</v>
      </c>
      <c r="D178" s="208">
        <v>8594169350502</v>
      </c>
      <c r="E178" s="253">
        <v>229</v>
      </c>
      <c r="F178" s="17">
        <f t="shared" si="15"/>
        <v>8.9856778497155183</v>
      </c>
      <c r="G178" s="21">
        <f t="shared" si="12"/>
        <v>256.48</v>
      </c>
      <c r="H178" s="225">
        <v>0.12</v>
      </c>
      <c r="I178" s="46"/>
      <c r="J178" s="18">
        <v>18</v>
      </c>
      <c r="K178" s="46"/>
      <c r="L178" s="19">
        <f t="shared" si="13"/>
        <v>0</v>
      </c>
      <c r="M178" s="23">
        <f t="shared" si="16"/>
        <v>0</v>
      </c>
      <c r="N178" s="19">
        <f t="shared" si="14"/>
        <v>0</v>
      </c>
      <c r="O178" s="19">
        <f t="shared" si="17"/>
        <v>256.48</v>
      </c>
      <c r="P178" s="53"/>
    </row>
    <row r="179" spans="1:16" x14ac:dyDescent="0.3">
      <c r="A179" s="40">
        <v>3000</v>
      </c>
      <c r="B179" s="40" t="s">
        <v>23</v>
      </c>
      <c r="C179" s="16" t="s">
        <v>153</v>
      </c>
      <c r="D179" s="52" t="s">
        <v>905</v>
      </c>
      <c r="E179" s="253">
        <v>55.7</v>
      </c>
      <c r="F179" s="17">
        <f t="shared" si="15"/>
        <v>2.1855993721797136</v>
      </c>
      <c r="G179" s="21">
        <f t="shared" si="12"/>
        <v>62.384000000000007</v>
      </c>
      <c r="H179" s="225">
        <v>0.12</v>
      </c>
      <c r="I179" s="46"/>
      <c r="J179" s="18">
        <v>12</v>
      </c>
      <c r="K179" s="46"/>
      <c r="L179" s="19">
        <f t="shared" si="13"/>
        <v>0</v>
      </c>
      <c r="M179" s="23">
        <f t="shared" si="16"/>
        <v>0</v>
      </c>
      <c r="N179" s="19">
        <f t="shared" si="14"/>
        <v>0</v>
      </c>
      <c r="O179" s="19">
        <f t="shared" si="17"/>
        <v>62.384000000000007</v>
      </c>
      <c r="P179" s="53"/>
    </row>
    <row r="180" spans="1:16" x14ac:dyDescent="0.3">
      <c r="A180" s="40">
        <v>3010</v>
      </c>
      <c r="B180" s="40" t="s">
        <v>23</v>
      </c>
      <c r="C180" s="16" t="s">
        <v>154</v>
      </c>
      <c r="D180" s="52" t="s">
        <v>906</v>
      </c>
      <c r="E180" s="253">
        <v>56.4</v>
      </c>
      <c r="F180" s="17">
        <f t="shared" si="15"/>
        <v>2.2130665097115951</v>
      </c>
      <c r="G180" s="21">
        <f t="shared" si="12"/>
        <v>63.168000000000006</v>
      </c>
      <c r="H180" s="225">
        <v>0.12</v>
      </c>
      <c r="I180" s="46"/>
      <c r="J180" s="18">
        <v>12</v>
      </c>
      <c r="K180" s="46"/>
      <c r="L180" s="19">
        <f t="shared" si="13"/>
        <v>0</v>
      </c>
      <c r="M180" s="23">
        <f t="shared" si="16"/>
        <v>0</v>
      </c>
      <c r="N180" s="19">
        <f t="shared" si="14"/>
        <v>0</v>
      </c>
      <c r="O180" s="19">
        <f t="shared" si="17"/>
        <v>63.168000000000006</v>
      </c>
      <c r="P180" s="53"/>
    </row>
    <row r="181" spans="1:16" x14ac:dyDescent="0.3">
      <c r="A181" s="40">
        <v>3080</v>
      </c>
      <c r="B181" s="40" t="s">
        <v>23</v>
      </c>
      <c r="C181" s="16" t="s">
        <v>155</v>
      </c>
      <c r="D181" s="52" t="s">
        <v>907</v>
      </c>
      <c r="E181" s="17">
        <v>127.4</v>
      </c>
      <c r="F181" s="17">
        <f t="shared" si="15"/>
        <v>4.9990190308024332</v>
      </c>
      <c r="G181" s="21">
        <f t="shared" si="12"/>
        <v>142.68800000000002</v>
      </c>
      <c r="H181" s="225">
        <v>0.12</v>
      </c>
      <c r="I181" s="46"/>
      <c r="J181" s="18">
        <v>10</v>
      </c>
      <c r="K181" s="46"/>
      <c r="L181" s="19">
        <f t="shared" si="13"/>
        <v>0</v>
      </c>
      <c r="M181" s="23">
        <f t="shared" si="16"/>
        <v>0</v>
      </c>
      <c r="N181" s="19">
        <f t="shared" si="14"/>
        <v>0</v>
      </c>
      <c r="O181" s="19">
        <f t="shared" si="17"/>
        <v>142.68800000000002</v>
      </c>
      <c r="P181" s="53"/>
    </row>
    <row r="182" spans="1:16" x14ac:dyDescent="0.3">
      <c r="A182" s="40">
        <v>3090</v>
      </c>
      <c r="B182" s="40" t="s">
        <v>23</v>
      </c>
      <c r="C182" s="16" t="s">
        <v>1941</v>
      </c>
      <c r="D182" s="52">
        <v>4006040092735</v>
      </c>
      <c r="E182" s="17">
        <v>149.19999999999999</v>
      </c>
      <c r="F182" s="17">
        <f t="shared" si="15"/>
        <v>5.8544241710810274</v>
      </c>
      <c r="G182" s="21">
        <f t="shared" si="12"/>
        <v>167.10400000000001</v>
      </c>
      <c r="H182" s="225">
        <v>0.12</v>
      </c>
      <c r="I182" s="46"/>
      <c r="J182" s="18">
        <v>6</v>
      </c>
      <c r="K182" s="46"/>
      <c r="L182" s="19">
        <f t="shared" si="13"/>
        <v>0</v>
      </c>
      <c r="M182" s="23">
        <f t="shared" si="16"/>
        <v>0</v>
      </c>
      <c r="N182" s="19">
        <f t="shared" si="14"/>
        <v>0</v>
      </c>
      <c r="O182" s="19">
        <f t="shared" si="17"/>
        <v>167.10400000000001</v>
      </c>
      <c r="P182" s="53"/>
    </row>
    <row r="183" spans="1:16" x14ac:dyDescent="0.3">
      <c r="A183" s="40">
        <v>3092</v>
      </c>
      <c r="B183" s="40" t="s">
        <v>23</v>
      </c>
      <c r="C183" s="16" t="s">
        <v>1942</v>
      </c>
      <c r="D183" s="52">
        <v>4006040092759</v>
      </c>
      <c r="E183" s="17">
        <v>149.19999999999999</v>
      </c>
      <c r="F183" s="17">
        <f t="shared" si="15"/>
        <v>5.8544241710810274</v>
      </c>
      <c r="G183" s="21">
        <f t="shared" si="12"/>
        <v>167.10400000000001</v>
      </c>
      <c r="H183" s="225">
        <v>0.12</v>
      </c>
      <c r="I183" s="46"/>
      <c r="J183" s="18">
        <v>6</v>
      </c>
      <c r="K183" s="46"/>
      <c r="L183" s="19">
        <f t="shared" si="13"/>
        <v>0</v>
      </c>
      <c r="M183" s="23">
        <f t="shared" si="16"/>
        <v>0</v>
      </c>
      <c r="N183" s="19">
        <f t="shared" si="14"/>
        <v>0</v>
      </c>
      <c r="O183" s="19">
        <f t="shared" si="17"/>
        <v>167.10400000000001</v>
      </c>
      <c r="P183" s="53"/>
    </row>
    <row r="184" spans="1:16" x14ac:dyDescent="0.3">
      <c r="A184" s="40">
        <v>3094</v>
      </c>
      <c r="B184" s="40" t="s">
        <v>23</v>
      </c>
      <c r="C184" s="16" t="s">
        <v>1943</v>
      </c>
      <c r="D184" s="52">
        <v>4006040092810</v>
      </c>
      <c r="E184" s="253">
        <v>129.6</v>
      </c>
      <c r="F184" s="17">
        <f t="shared" si="15"/>
        <v>5.0853443201883461</v>
      </c>
      <c r="G184" s="21">
        <f t="shared" si="12"/>
        <v>145.15200000000002</v>
      </c>
      <c r="H184" s="225">
        <v>0.12</v>
      </c>
      <c r="I184" s="46"/>
      <c r="J184" s="18">
        <v>6</v>
      </c>
      <c r="K184" s="46"/>
      <c r="L184" s="19">
        <f t="shared" si="13"/>
        <v>0</v>
      </c>
      <c r="M184" s="23">
        <f t="shared" si="16"/>
        <v>0</v>
      </c>
      <c r="N184" s="19">
        <f t="shared" si="14"/>
        <v>0</v>
      </c>
      <c r="O184" s="19">
        <f t="shared" si="17"/>
        <v>145.15200000000002</v>
      </c>
      <c r="P184" s="53"/>
    </row>
    <row r="185" spans="1:16" x14ac:dyDescent="0.3">
      <c r="A185" s="40">
        <v>3100</v>
      </c>
      <c r="B185" s="40" t="s">
        <v>23</v>
      </c>
      <c r="C185" s="16" t="s">
        <v>156</v>
      </c>
      <c r="D185" s="52" t="s">
        <v>908</v>
      </c>
      <c r="E185" s="17">
        <v>121.9</v>
      </c>
      <c r="F185" s="17">
        <f t="shared" si="15"/>
        <v>4.7832058073376498</v>
      </c>
      <c r="G185" s="21">
        <f t="shared" si="12"/>
        <v>136.52800000000002</v>
      </c>
      <c r="H185" s="225">
        <v>0.12</v>
      </c>
      <c r="I185" s="46"/>
      <c r="J185" s="18">
        <v>10</v>
      </c>
      <c r="K185" s="46"/>
      <c r="L185" s="19">
        <f t="shared" si="13"/>
        <v>0</v>
      </c>
      <c r="M185" s="23">
        <f t="shared" si="16"/>
        <v>0</v>
      </c>
      <c r="N185" s="19">
        <f t="shared" si="14"/>
        <v>0</v>
      </c>
      <c r="O185" s="19">
        <f t="shared" si="17"/>
        <v>136.52800000000002</v>
      </c>
      <c r="P185" s="53"/>
    </row>
    <row r="186" spans="1:16" x14ac:dyDescent="0.3">
      <c r="A186" s="40">
        <v>3110</v>
      </c>
      <c r="B186" s="40" t="s">
        <v>23</v>
      </c>
      <c r="C186" s="16" t="s">
        <v>157</v>
      </c>
      <c r="D186" s="52" t="s">
        <v>909</v>
      </c>
      <c r="E186" s="253">
        <v>110</v>
      </c>
      <c r="F186" s="17">
        <f t="shared" si="15"/>
        <v>4.316264469295664</v>
      </c>
      <c r="G186" s="21">
        <f t="shared" si="12"/>
        <v>123.20000000000002</v>
      </c>
      <c r="H186" s="225">
        <v>0.12</v>
      </c>
      <c r="I186" s="46"/>
      <c r="J186" s="18">
        <v>20</v>
      </c>
      <c r="K186" s="46"/>
      <c r="L186" s="19">
        <f t="shared" si="13"/>
        <v>0</v>
      </c>
      <c r="M186" s="23">
        <f t="shared" si="16"/>
        <v>0</v>
      </c>
      <c r="N186" s="19">
        <f t="shared" si="14"/>
        <v>0</v>
      </c>
      <c r="O186" s="19">
        <f t="shared" si="17"/>
        <v>123.20000000000002</v>
      </c>
      <c r="P186" s="53"/>
    </row>
    <row r="187" spans="1:16" x14ac:dyDescent="0.3">
      <c r="A187" s="40">
        <v>3120</v>
      </c>
      <c r="B187" s="40" t="s">
        <v>23</v>
      </c>
      <c r="C187" s="16" t="s">
        <v>1789</v>
      </c>
      <c r="D187" s="52" t="s">
        <v>910</v>
      </c>
      <c r="E187" s="253">
        <v>138</v>
      </c>
      <c r="F187" s="17">
        <f t="shared" si="15"/>
        <v>5.4149499705709241</v>
      </c>
      <c r="G187" s="21">
        <f t="shared" si="12"/>
        <v>154.56</v>
      </c>
      <c r="H187" s="225">
        <v>0.12</v>
      </c>
      <c r="I187" s="46"/>
      <c r="J187" s="18">
        <v>1</v>
      </c>
      <c r="K187" s="46"/>
      <c r="L187" s="19">
        <f t="shared" si="13"/>
        <v>0</v>
      </c>
      <c r="M187" s="23">
        <f t="shared" si="16"/>
        <v>0</v>
      </c>
      <c r="N187" s="19">
        <f t="shared" si="14"/>
        <v>0</v>
      </c>
      <c r="O187" s="19">
        <f t="shared" si="17"/>
        <v>154.56</v>
      </c>
      <c r="P187" s="53"/>
    </row>
    <row r="188" spans="1:16" x14ac:dyDescent="0.3">
      <c r="A188" s="40">
        <v>3130</v>
      </c>
      <c r="B188" s="40" t="s">
        <v>23</v>
      </c>
      <c r="C188" s="16" t="s">
        <v>158</v>
      </c>
      <c r="D188" s="52" t="s">
        <v>911</v>
      </c>
      <c r="E188" s="253">
        <v>442</v>
      </c>
      <c r="F188" s="17">
        <f t="shared" si="15"/>
        <v>17.343535412988032</v>
      </c>
      <c r="G188" s="21">
        <f t="shared" si="12"/>
        <v>495.04</v>
      </c>
      <c r="H188" s="225">
        <v>0.12</v>
      </c>
      <c r="I188" s="46"/>
      <c r="J188" s="18">
        <v>12</v>
      </c>
      <c r="K188" s="46"/>
      <c r="L188" s="19">
        <f t="shared" si="13"/>
        <v>0</v>
      </c>
      <c r="M188" s="23">
        <f t="shared" si="16"/>
        <v>0</v>
      </c>
      <c r="N188" s="19">
        <f t="shared" si="14"/>
        <v>0</v>
      </c>
      <c r="O188" s="19">
        <f t="shared" si="17"/>
        <v>495.04</v>
      </c>
      <c r="P188" s="53"/>
    </row>
    <row r="189" spans="1:16" x14ac:dyDescent="0.3">
      <c r="A189" s="40">
        <v>3140</v>
      </c>
      <c r="B189" s="40" t="s">
        <v>23</v>
      </c>
      <c r="C189" s="16" t="s">
        <v>159</v>
      </c>
      <c r="D189" s="52" t="s">
        <v>912</v>
      </c>
      <c r="E189" s="253">
        <v>115</v>
      </c>
      <c r="F189" s="17">
        <f t="shared" si="15"/>
        <v>4.5124583088091033</v>
      </c>
      <c r="G189" s="21">
        <f t="shared" si="12"/>
        <v>128.80000000000001</v>
      </c>
      <c r="H189" s="225">
        <v>0.12</v>
      </c>
      <c r="I189" s="46"/>
      <c r="J189" s="18">
        <v>16</v>
      </c>
      <c r="K189" s="46"/>
      <c r="L189" s="19">
        <f t="shared" si="13"/>
        <v>0</v>
      </c>
      <c r="M189" s="23">
        <f t="shared" si="16"/>
        <v>0</v>
      </c>
      <c r="N189" s="19">
        <f t="shared" si="14"/>
        <v>0</v>
      </c>
      <c r="O189" s="19">
        <f t="shared" si="17"/>
        <v>128.80000000000001</v>
      </c>
      <c r="P189" s="53"/>
    </row>
    <row r="190" spans="1:16" x14ac:dyDescent="0.3">
      <c r="A190" s="40">
        <v>3210</v>
      </c>
      <c r="B190" s="40" t="s">
        <v>23</v>
      </c>
      <c r="C190" s="16" t="s">
        <v>160</v>
      </c>
      <c r="D190" s="52" t="s">
        <v>913</v>
      </c>
      <c r="E190" s="253">
        <v>125.5</v>
      </c>
      <c r="F190" s="17">
        <f t="shared" si="15"/>
        <v>4.9244653717873259</v>
      </c>
      <c r="G190" s="21">
        <f t="shared" si="12"/>
        <v>140.56</v>
      </c>
      <c r="H190" s="225">
        <v>0.12</v>
      </c>
      <c r="I190" s="46"/>
      <c r="J190" s="18">
        <v>20</v>
      </c>
      <c r="K190" s="46"/>
      <c r="L190" s="19">
        <f t="shared" si="13"/>
        <v>0</v>
      </c>
      <c r="M190" s="23">
        <f t="shared" si="16"/>
        <v>0</v>
      </c>
      <c r="N190" s="19">
        <f t="shared" si="14"/>
        <v>0</v>
      </c>
      <c r="O190" s="19">
        <f t="shared" si="17"/>
        <v>140.56</v>
      </c>
      <c r="P190" s="53"/>
    </row>
    <row r="191" spans="1:16" x14ac:dyDescent="0.3">
      <c r="A191" s="40">
        <v>3220</v>
      </c>
      <c r="B191" s="40" t="s">
        <v>23</v>
      </c>
      <c r="C191" s="16" t="s">
        <v>161</v>
      </c>
      <c r="D191" s="52" t="s">
        <v>914</v>
      </c>
      <c r="E191" s="253">
        <v>165</v>
      </c>
      <c r="F191" s="17">
        <f t="shared" si="15"/>
        <v>6.474396703943496</v>
      </c>
      <c r="G191" s="21">
        <f t="shared" si="12"/>
        <v>184.8</v>
      </c>
      <c r="H191" s="225">
        <v>0.12</v>
      </c>
      <c r="I191" s="46"/>
      <c r="J191" s="18">
        <v>1</v>
      </c>
      <c r="K191" s="46"/>
      <c r="L191" s="19">
        <f t="shared" si="13"/>
        <v>0</v>
      </c>
      <c r="M191" s="23">
        <f t="shared" si="16"/>
        <v>0</v>
      </c>
      <c r="N191" s="19">
        <f t="shared" si="14"/>
        <v>0</v>
      </c>
      <c r="O191" s="19">
        <f t="shared" si="17"/>
        <v>184.8</v>
      </c>
      <c r="P191" s="53"/>
    </row>
    <row r="192" spans="1:16" x14ac:dyDescent="0.3">
      <c r="A192" s="40">
        <v>3228</v>
      </c>
      <c r="B192" s="40" t="s">
        <v>23</v>
      </c>
      <c r="C192" s="16" t="s">
        <v>162</v>
      </c>
      <c r="D192" s="52" t="s">
        <v>915</v>
      </c>
      <c r="E192" s="253">
        <v>125.5</v>
      </c>
      <c r="F192" s="17">
        <f t="shared" si="15"/>
        <v>4.9244653717873259</v>
      </c>
      <c r="G192" s="21">
        <f t="shared" si="12"/>
        <v>140.56</v>
      </c>
      <c r="H192" s="225">
        <v>0.12</v>
      </c>
      <c r="I192" s="46"/>
      <c r="J192" s="18">
        <v>16</v>
      </c>
      <c r="K192" s="46"/>
      <c r="L192" s="19">
        <f t="shared" si="13"/>
        <v>0</v>
      </c>
      <c r="M192" s="23">
        <f t="shared" si="16"/>
        <v>0</v>
      </c>
      <c r="N192" s="19">
        <f t="shared" si="14"/>
        <v>0</v>
      </c>
      <c r="O192" s="19">
        <f t="shared" si="17"/>
        <v>140.56</v>
      </c>
      <c r="P192" s="53"/>
    </row>
    <row r="193" spans="1:16" x14ac:dyDescent="0.3">
      <c r="A193" s="40">
        <v>3230</v>
      </c>
      <c r="B193" s="40" t="s">
        <v>23</v>
      </c>
      <c r="C193" s="16" t="s">
        <v>163</v>
      </c>
      <c r="D193" s="52" t="s">
        <v>916</v>
      </c>
      <c r="E193" s="253">
        <v>503</v>
      </c>
      <c r="F193" s="17">
        <f t="shared" si="15"/>
        <v>19.737100255051992</v>
      </c>
      <c r="G193" s="21">
        <f t="shared" si="12"/>
        <v>563.36</v>
      </c>
      <c r="H193" s="225">
        <v>0.12</v>
      </c>
      <c r="I193" s="46"/>
      <c r="J193" s="18">
        <v>12</v>
      </c>
      <c r="K193" s="46"/>
      <c r="L193" s="19">
        <f t="shared" si="13"/>
        <v>0</v>
      </c>
      <c r="M193" s="23">
        <f t="shared" si="16"/>
        <v>0</v>
      </c>
      <c r="N193" s="19">
        <f t="shared" si="14"/>
        <v>0</v>
      </c>
      <c r="O193" s="19">
        <f t="shared" si="17"/>
        <v>563.36</v>
      </c>
      <c r="P193" s="53"/>
    </row>
    <row r="194" spans="1:16" x14ac:dyDescent="0.3">
      <c r="A194" s="40">
        <v>3232</v>
      </c>
      <c r="B194" s="40" t="s">
        <v>23</v>
      </c>
      <c r="C194" s="16" t="s">
        <v>164</v>
      </c>
      <c r="D194" s="52" t="s">
        <v>917</v>
      </c>
      <c r="E194" s="253">
        <v>83.5</v>
      </c>
      <c r="F194" s="17">
        <f t="shared" si="15"/>
        <v>3.2764371198744362</v>
      </c>
      <c r="G194" s="21">
        <f t="shared" si="12"/>
        <v>93.52000000000001</v>
      </c>
      <c r="H194" s="225">
        <v>0.12</v>
      </c>
      <c r="I194" s="46"/>
      <c r="J194" s="18">
        <v>12</v>
      </c>
      <c r="K194" s="46"/>
      <c r="L194" s="19">
        <f t="shared" si="13"/>
        <v>0</v>
      </c>
      <c r="M194" s="23">
        <f t="shared" si="16"/>
        <v>0</v>
      </c>
      <c r="N194" s="19">
        <f t="shared" si="14"/>
        <v>0</v>
      </c>
      <c r="O194" s="19">
        <f t="shared" si="17"/>
        <v>93.52000000000001</v>
      </c>
      <c r="P194" s="53"/>
    </row>
    <row r="195" spans="1:16" x14ac:dyDescent="0.3">
      <c r="A195" s="40">
        <v>3233</v>
      </c>
      <c r="B195" s="40" t="s">
        <v>23</v>
      </c>
      <c r="C195" s="16" t="s">
        <v>165</v>
      </c>
      <c r="D195" s="52" t="s">
        <v>918</v>
      </c>
      <c r="E195" s="253">
        <v>168.1</v>
      </c>
      <c r="F195" s="17">
        <f t="shared" si="15"/>
        <v>6.596036884441828</v>
      </c>
      <c r="G195" s="21">
        <f t="shared" si="12"/>
        <v>188.27200000000002</v>
      </c>
      <c r="H195" s="225">
        <v>0.12</v>
      </c>
      <c r="I195" s="46"/>
      <c r="J195" s="18">
        <v>9</v>
      </c>
      <c r="K195" s="46"/>
      <c r="L195" s="19">
        <f t="shared" si="13"/>
        <v>0</v>
      </c>
      <c r="M195" s="23">
        <f t="shared" si="16"/>
        <v>0</v>
      </c>
      <c r="N195" s="19">
        <f t="shared" si="14"/>
        <v>0</v>
      </c>
      <c r="O195" s="19">
        <f t="shared" si="17"/>
        <v>188.27200000000002</v>
      </c>
      <c r="P195" s="53"/>
    </row>
    <row r="196" spans="1:16" x14ac:dyDescent="0.3">
      <c r="A196" s="40">
        <v>3234</v>
      </c>
      <c r="B196" s="40" t="s">
        <v>23</v>
      </c>
      <c r="C196" s="16" t="s">
        <v>166</v>
      </c>
      <c r="D196" s="52" t="s">
        <v>919</v>
      </c>
      <c r="E196" s="253">
        <v>83.5</v>
      </c>
      <c r="F196" s="17">
        <f t="shared" si="15"/>
        <v>3.2764371198744362</v>
      </c>
      <c r="G196" s="21">
        <f t="shared" si="12"/>
        <v>93.52000000000001</v>
      </c>
      <c r="H196" s="225">
        <v>0.12</v>
      </c>
      <c r="I196" s="46"/>
      <c r="J196" s="18">
        <v>12</v>
      </c>
      <c r="K196" s="46"/>
      <c r="L196" s="19">
        <f t="shared" si="13"/>
        <v>0</v>
      </c>
      <c r="M196" s="23">
        <f t="shared" si="16"/>
        <v>0</v>
      </c>
      <c r="N196" s="19">
        <f t="shared" si="14"/>
        <v>0</v>
      </c>
      <c r="O196" s="19">
        <f t="shared" si="17"/>
        <v>93.52000000000001</v>
      </c>
      <c r="P196" s="53"/>
    </row>
    <row r="197" spans="1:16" x14ac:dyDescent="0.3">
      <c r="A197" s="40">
        <v>3238</v>
      </c>
      <c r="B197" s="40" t="s">
        <v>23</v>
      </c>
      <c r="C197" s="16" t="s">
        <v>167</v>
      </c>
      <c r="D197" s="52" t="s">
        <v>920</v>
      </c>
      <c r="E197" s="253">
        <v>83.5</v>
      </c>
      <c r="F197" s="17">
        <f t="shared" si="15"/>
        <v>3.2764371198744362</v>
      </c>
      <c r="G197" s="21">
        <f t="shared" ref="G197:G261" si="18">PRODUCT(E197,1.12)</f>
        <v>93.52000000000001</v>
      </c>
      <c r="H197" s="225">
        <v>0.12</v>
      </c>
      <c r="I197" s="46"/>
      <c r="J197" s="18">
        <v>12</v>
      </c>
      <c r="K197" s="46"/>
      <c r="L197" s="19">
        <f t="shared" ref="L197:L261" si="19">PRODUCT(E197,SUM(I197,PRODUCT(ABS(K197),J197)))</f>
        <v>0</v>
      </c>
      <c r="M197" s="23">
        <f t="shared" si="16"/>
        <v>0</v>
      </c>
      <c r="N197" s="19">
        <f t="shared" si="14"/>
        <v>0</v>
      </c>
      <c r="O197" s="19">
        <f t="shared" si="17"/>
        <v>93.52000000000001</v>
      </c>
      <c r="P197" s="53"/>
    </row>
    <row r="198" spans="1:16" x14ac:dyDescent="0.3">
      <c r="A198" s="40">
        <v>3240</v>
      </c>
      <c r="B198" s="40" t="s">
        <v>23</v>
      </c>
      <c r="C198" s="16" t="s">
        <v>168</v>
      </c>
      <c r="D198" s="52" t="s">
        <v>921</v>
      </c>
      <c r="E198" s="253">
        <v>110.5</v>
      </c>
      <c r="F198" s="17">
        <f t="shared" si="15"/>
        <v>4.3358838532470081</v>
      </c>
      <c r="G198" s="21">
        <f t="shared" si="18"/>
        <v>123.76</v>
      </c>
      <c r="H198" s="225">
        <v>0.12</v>
      </c>
      <c r="I198" s="46"/>
      <c r="J198" s="18">
        <v>12</v>
      </c>
      <c r="K198" s="46"/>
      <c r="L198" s="19">
        <f t="shared" si="19"/>
        <v>0</v>
      </c>
      <c r="M198" s="23">
        <f t="shared" si="16"/>
        <v>0</v>
      </c>
      <c r="N198" s="19">
        <f t="shared" si="14"/>
        <v>0</v>
      </c>
      <c r="O198" s="19">
        <f t="shared" si="17"/>
        <v>123.76</v>
      </c>
      <c r="P198" s="53"/>
    </row>
    <row r="199" spans="1:16" x14ac:dyDescent="0.3">
      <c r="A199" s="40">
        <v>3242</v>
      </c>
      <c r="B199" s="40" t="s">
        <v>23</v>
      </c>
      <c r="C199" s="16" t="s">
        <v>169</v>
      </c>
      <c r="D199" s="52" t="s">
        <v>922</v>
      </c>
      <c r="E199" s="253">
        <v>116.4</v>
      </c>
      <c r="F199" s="17">
        <f t="shared" si="15"/>
        <v>4.5673925838728664</v>
      </c>
      <c r="G199" s="21">
        <f t="shared" si="18"/>
        <v>130.36800000000002</v>
      </c>
      <c r="H199" s="225">
        <v>0.12</v>
      </c>
      <c r="I199" s="46"/>
      <c r="J199" s="18">
        <v>12</v>
      </c>
      <c r="K199" s="46"/>
      <c r="L199" s="19">
        <f t="shared" si="19"/>
        <v>0</v>
      </c>
      <c r="M199" s="23">
        <f t="shared" si="16"/>
        <v>0</v>
      </c>
      <c r="N199" s="19">
        <f t="shared" si="14"/>
        <v>0</v>
      </c>
      <c r="O199" s="19">
        <f t="shared" si="17"/>
        <v>130.36800000000002</v>
      </c>
      <c r="P199" s="53"/>
    </row>
    <row r="200" spans="1:16" x14ac:dyDescent="0.3">
      <c r="A200" s="40">
        <v>3244</v>
      </c>
      <c r="B200" s="40" t="s">
        <v>23</v>
      </c>
      <c r="C200" s="16" t="s">
        <v>170</v>
      </c>
      <c r="D200" s="52" t="s">
        <v>923</v>
      </c>
      <c r="E200" s="17">
        <v>106.4</v>
      </c>
      <c r="F200" s="17">
        <f t="shared" si="15"/>
        <v>4.1750049048459879</v>
      </c>
      <c r="G200" s="21">
        <f t="shared" si="18"/>
        <v>119.16800000000002</v>
      </c>
      <c r="H200" s="225">
        <v>0.12</v>
      </c>
      <c r="I200" s="46"/>
      <c r="J200" s="18">
        <v>12</v>
      </c>
      <c r="K200" s="46"/>
      <c r="L200" s="19">
        <f t="shared" si="19"/>
        <v>0</v>
      </c>
      <c r="M200" s="23">
        <f t="shared" si="16"/>
        <v>0</v>
      </c>
      <c r="N200" s="19">
        <f t="shared" si="14"/>
        <v>0</v>
      </c>
      <c r="O200" s="19">
        <f t="shared" si="17"/>
        <v>119.16800000000002</v>
      </c>
      <c r="P200" s="53"/>
    </row>
    <row r="201" spans="1:16" x14ac:dyDescent="0.3">
      <c r="A201" s="40">
        <v>3245</v>
      </c>
      <c r="B201" s="40" t="s">
        <v>23</v>
      </c>
      <c r="C201" s="16" t="s">
        <v>171</v>
      </c>
      <c r="D201" s="52" t="s">
        <v>924</v>
      </c>
      <c r="E201" s="253">
        <v>127.5</v>
      </c>
      <c r="F201" s="17">
        <f t="shared" si="15"/>
        <v>5.0029429075927014</v>
      </c>
      <c r="G201" s="21">
        <f t="shared" si="18"/>
        <v>142.80000000000001</v>
      </c>
      <c r="H201" s="225">
        <v>0.12</v>
      </c>
      <c r="I201" s="46"/>
      <c r="J201" s="18">
        <v>12</v>
      </c>
      <c r="K201" s="46"/>
      <c r="L201" s="19">
        <f t="shared" si="19"/>
        <v>0</v>
      </c>
      <c r="M201" s="23">
        <f t="shared" si="16"/>
        <v>0</v>
      </c>
      <c r="N201" s="19">
        <f t="shared" si="14"/>
        <v>0</v>
      </c>
      <c r="O201" s="19">
        <f t="shared" si="17"/>
        <v>142.80000000000001</v>
      </c>
      <c r="P201" s="53"/>
    </row>
    <row r="202" spans="1:16" x14ac:dyDescent="0.3">
      <c r="A202" s="40">
        <v>3246</v>
      </c>
      <c r="B202" s="40" t="s">
        <v>23</v>
      </c>
      <c r="C202" s="16" t="s">
        <v>172</v>
      </c>
      <c r="D202" s="52" t="s">
        <v>925</v>
      </c>
      <c r="E202" s="253">
        <v>106.4</v>
      </c>
      <c r="F202" s="17">
        <f t="shared" si="15"/>
        <v>4.1750049048459879</v>
      </c>
      <c r="G202" s="21">
        <f t="shared" si="18"/>
        <v>119.16800000000002</v>
      </c>
      <c r="H202" s="225">
        <v>0.12</v>
      </c>
      <c r="I202" s="46"/>
      <c r="J202" s="18">
        <v>12</v>
      </c>
      <c r="K202" s="46"/>
      <c r="L202" s="19">
        <f t="shared" si="19"/>
        <v>0</v>
      </c>
      <c r="M202" s="23">
        <f t="shared" si="16"/>
        <v>0</v>
      </c>
      <c r="N202" s="19">
        <f t="shared" si="14"/>
        <v>0</v>
      </c>
      <c r="O202" s="19">
        <f t="shared" si="17"/>
        <v>119.16800000000002</v>
      </c>
      <c r="P202" s="53"/>
    </row>
    <row r="203" spans="1:16" x14ac:dyDescent="0.3">
      <c r="A203" s="40">
        <v>3248</v>
      </c>
      <c r="B203" s="40" t="s">
        <v>23</v>
      </c>
      <c r="C203" s="16" t="s">
        <v>173</v>
      </c>
      <c r="D203" s="52" t="s">
        <v>926</v>
      </c>
      <c r="E203" s="253">
        <v>110.5</v>
      </c>
      <c r="F203" s="17">
        <f t="shared" si="15"/>
        <v>4.3358838532470081</v>
      </c>
      <c r="G203" s="21">
        <f t="shared" si="18"/>
        <v>123.76</v>
      </c>
      <c r="H203" s="225">
        <v>0.12</v>
      </c>
      <c r="I203" s="46"/>
      <c r="J203" s="18">
        <v>12</v>
      </c>
      <c r="K203" s="46"/>
      <c r="L203" s="19">
        <f t="shared" si="19"/>
        <v>0</v>
      </c>
      <c r="M203" s="23">
        <f t="shared" si="16"/>
        <v>0</v>
      </c>
      <c r="N203" s="19">
        <f t="shared" si="14"/>
        <v>0</v>
      </c>
      <c r="O203" s="19">
        <f t="shared" si="17"/>
        <v>123.76</v>
      </c>
      <c r="P203" s="53"/>
    </row>
    <row r="204" spans="1:16" x14ac:dyDescent="0.3">
      <c r="A204" s="40">
        <v>3249</v>
      </c>
      <c r="B204" s="40" t="s">
        <v>23</v>
      </c>
      <c r="C204" s="16" t="s">
        <v>174</v>
      </c>
      <c r="D204" s="52" t="s">
        <v>927</v>
      </c>
      <c r="E204" s="253">
        <v>135.19999999999999</v>
      </c>
      <c r="F204" s="17">
        <f t="shared" si="15"/>
        <v>5.3050814204433978</v>
      </c>
      <c r="G204" s="21">
        <f t="shared" si="18"/>
        <v>151.42400000000001</v>
      </c>
      <c r="H204" s="225">
        <v>0.12</v>
      </c>
      <c r="I204" s="46"/>
      <c r="J204" s="18">
        <v>12</v>
      </c>
      <c r="K204" s="46"/>
      <c r="L204" s="19">
        <f t="shared" si="19"/>
        <v>0</v>
      </c>
      <c r="M204" s="23">
        <f t="shared" si="16"/>
        <v>0</v>
      </c>
      <c r="N204" s="19">
        <f t="shared" si="14"/>
        <v>0</v>
      </c>
      <c r="O204" s="19">
        <f t="shared" si="17"/>
        <v>151.42400000000001</v>
      </c>
      <c r="P204" s="53"/>
    </row>
    <row r="205" spans="1:16" x14ac:dyDescent="0.3">
      <c r="A205" s="40">
        <v>3250</v>
      </c>
      <c r="B205" s="40" t="s">
        <v>23</v>
      </c>
      <c r="C205" s="16" t="s">
        <v>175</v>
      </c>
      <c r="D205" s="52" t="s">
        <v>928</v>
      </c>
      <c r="E205" s="253">
        <v>93.9</v>
      </c>
      <c r="F205" s="17">
        <f t="shared" si="15"/>
        <v>3.6845203060623901</v>
      </c>
      <c r="G205" s="21">
        <f t="shared" si="18"/>
        <v>105.16800000000002</v>
      </c>
      <c r="H205" s="225">
        <v>0.12</v>
      </c>
      <c r="I205" s="46"/>
      <c r="J205" s="18">
        <v>12</v>
      </c>
      <c r="K205" s="46"/>
      <c r="L205" s="19">
        <f t="shared" si="19"/>
        <v>0</v>
      </c>
      <c r="M205" s="23">
        <f t="shared" si="16"/>
        <v>0</v>
      </c>
      <c r="N205" s="19">
        <f t="shared" si="14"/>
        <v>0</v>
      </c>
      <c r="O205" s="19">
        <f t="shared" si="17"/>
        <v>105.16800000000002</v>
      </c>
      <c r="P205" s="53"/>
    </row>
    <row r="206" spans="1:16" x14ac:dyDescent="0.3">
      <c r="A206" s="40">
        <v>3252</v>
      </c>
      <c r="B206" s="40" t="s">
        <v>23</v>
      </c>
      <c r="C206" s="16" t="s">
        <v>176</v>
      </c>
      <c r="D206" s="52" t="s">
        <v>929</v>
      </c>
      <c r="E206" s="253">
        <v>83.5</v>
      </c>
      <c r="F206" s="17">
        <f t="shared" si="15"/>
        <v>3.2764371198744362</v>
      </c>
      <c r="G206" s="21">
        <f t="shared" si="18"/>
        <v>93.52000000000001</v>
      </c>
      <c r="H206" s="225">
        <v>0.12</v>
      </c>
      <c r="I206" s="46"/>
      <c r="J206" s="18">
        <v>12</v>
      </c>
      <c r="K206" s="46"/>
      <c r="L206" s="19">
        <f t="shared" si="19"/>
        <v>0</v>
      </c>
      <c r="M206" s="23">
        <f t="shared" si="16"/>
        <v>0</v>
      </c>
      <c r="N206" s="19">
        <f t="shared" si="14"/>
        <v>0</v>
      </c>
      <c r="O206" s="19">
        <f t="shared" si="17"/>
        <v>93.52000000000001</v>
      </c>
      <c r="P206" s="53"/>
    </row>
    <row r="207" spans="1:16" x14ac:dyDescent="0.3">
      <c r="A207" s="40">
        <v>3261</v>
      </c>
      <c r="B207" s="40" t="s">
        <v>23</v>
      </c>
      <c r="C207" s="16" t="s">
        <v>177</v>
      </c>
      <c r="D207" s="52" t="s">
        <v>930</v>
      </c>
      <c r="E207" s="253">
        <v>461.9</v>
      </c>
      <c r="F207" s="17">
        <f t="shared" si="15"/>
        <v>18.124386894251518</v>
      </c>
      <c r="G207" s="21">
        <f t="shared" si="18"/>
        <v>517.32799999999997</v>
      </c>
      <c r="H207" s="225">
        <v>0.12</v>
      </c>
      <c r="I207" s="46"/>
      <c r="J207" s="18">
        <v>9</v>
      </c>
      <c r="K207" s="46"/>
      <c r="L207" s="19">
        <f t="shared" si="19"/>
        <v>0</v>
      </c>
      <c r="M207" s="23">
        <f t="shared" si="16"/>
        <v>0</v>
      </c>
      <c r="N207" s="19">
        <f t="shared" si="14"/>
        <v>0</v>
      </c>
      <c r="O207" s="19">
        <f t="shared" si="17"/>
        <v>517.32799999999997</v>
      </c>
      <c r="P207" s="53"/>
    </row>
    <row r="208" spans="1:16" x14ac:dyDescent="0.3">
      <c r="A208" s="40">
        <v>3262</v>
      </c>
      <c r="B208" s="40" t="s">
        <v>23</v>
      </c>
      <c r="C208" s="16" t="s">
        <v>178</v>
      </c>
      <c r="D208" s="52" t="s">
        <v>931</v>
      </c>
      <c r="E208" s="253">
        <v>311.10000000000002</v>
      </c>
      <c r="F208" s="17">
        <f t="shared" si="15"/>
        <v>12.207180694526192</v>
      </c>
      <c r="G208" s="21">
        <f t="shared" si="18"/>
        <v>348.43200000000007</v>
      </c>
      <c r="H208" s="225">
        <v>0.12</v>
      </c>
      <c r="I208" s="46"/>
      <c r="J208" s="18">
        <v>9</v>
      </c>
      <c r="K208" s="46"/>
      <c r="L208" s="19">
        <f t="shared" si="19"/>
        <v>0</v>
      </c>
      <c r="M208" s="23">
        <f t="shared" si="16"/>
        <v>0</v>
      </c>
      <c r="N208" s="19">
        <f t="shared" si="14"/>
        <v>0</v>
      </c>
      <c r="O208" s="19">
        <f t="shared" si="17"/>
        <v>348.43200000000007</v>
      </c>
      <c r="P208" s="53"/>
    </row>
    <row r="209" spans="1:16" x14ac:dyDescent="0.3">
      <c r="A209" s="40">
        <v>3269</v>
      </c>
      <c r="B209" s="40" t="s">
        <v>23</v>
      </c>
      <c r="C209" s="16" t="s">
        <v>179</v>
      </c>
      <c r="D209" s="52" t="s">
        <v>932</v>
      </c>
      <c r="E209" s="253">
        <v>135.19999999999999</v>
      </c>
      <c r="F209" s="17">
        <f t="shared" si="15"/>
        <v>5.3050814204433978</v>
      </c>
      <c r="G209" s="21">
        <f t="shared" si="18"/>
        <v>151.42400000000001</v>
      </c>
      <c r="H209" s="225">
        <v>0.12</v>
      </c>
      <c r="I209" s="46"/>
      <c r="J209" s="18">
        <v>12</v>
      </c>
      <c r="K209" s="46"/>
      <c r="L209" s="19">
        <f t="shared" si="19"/>
        <v>0</v>
      </c>
      <c r="M209" s="23">
        <f t="shared" si="16"/>
        <v>0</v>
      </c>
      <c r="N209" s="19">
        <f t="shared" si="14"/>
        <v>0</v>
      </c>
      <c r="O209" s="19">
        <f t="shared" si="17"/>
        <v>151.42400000000001</v>
      </c>
      <c r="P209" s="53"/>
    </row>
    <row r="210" spans="1:16" x14ac:dyDescent="0.3">
      <c r="A210" s="40">
        <v>3273</v>
      </c>
      <c r="B210" s="40" t="s">
        <v>23</v>
      </c>
      <c r="C210" s="16" t="s">
        <v>180</v>
      </c>
      <c r="D210" s="52" t="s">
        <v>933</v>
      </c>
      <c r="E210" s="253">
        <v>233.5</v>
      </c>
      <c r="F210" s="17">
        <f t="shared" si="15"/>
        <v>9.1622523052776152</v>
      </c>
      <c r="G210" s="21">
        <f t="shared" si="18"/>
        <v>261.52000000000004</v>
      </c>
      <c r="H210" s="225">
        <v>0.12</v>
      </c>
      <c r="I210" s="46"/>
      <c r="J210" s="18">
        <v>9</v>
      </c>
      <c r="K210" s="46"/>
      <c r="L210" s="19">
        <f t="shared" si="19"/>
        <v>0</v>
      </c>
      <c r="M210" s="23">
        <f t="shared" si="16"/>
        <v>0</v>
      </c>
      <c r="N210" s="19">
        <f t="shared" si="14"/>
        <v>0</v>
      </c>
      <c r="O210" s="19">
        <f t="shared" si="17"/>
        <v>261.52000000000004</v>
      </c>
      <c r="P210" s="53"/>
    </row>
    <row r="211" spans="1:16" x14ac:dyDescent="0.3">
      <c r="A211" s="40">
        <v>3274</v>
      </c>
      <c r="B211" s="40" t="s">
        <v>23</v>
      </c>
      <c r="C211" s="16" t="s">
        <v>181</v>
      </c>
      <c r="D211" s="52" t="s">
        <v>934</v>
      </c>
      <c r="E211" s="253">
        <v>504.4</v>
      </c>
      <c r="F211" s="17">
        <f t="shared" si="15"/>
        <v>19.792034530115753</v>
      </c>
      <c r="G211" s="21">
        <f t="shared" si="18"/>
        <v>564.928</v>
      </c>
      <c r="H211" s="225">
        <v>0.12</v>
      </c>
      <c r="I211" s="46"/>
      <c r="J211" s="18">
        <v>9</v>
      </c>
      <c r="K211" s="46"/>
      <c r="L211" s="19">
        <f t="shared" si="19"/>
        <v>0</v>
      </c>
      <c r="M211" s="23">
        <f t="shared" si="16"/>
        <v>0</v>
      </c>
      <c r="N211" s="19">
        <f t="shared" si="14"/>
        <v>0</v>
      </c>
      <c r="O211" s="19">
        <f t="shared" si="17"/>
        <v>564.928</v>
      </c>
      <c r="P211" s="53"/>
    </row>
    <row r="212" spans="1:16" x14ac:dyDescent="0.3">
      <c r="A212" s="40">
        <v>3276</v>
      </c>
      <c r="B212" s="40" t="s">
        <v>23</v>
      </c>
      <c r="C212" s="16" t="s">
        <v>182</v>
      </c>
      <c r="D212" s="52" t="s">
        <v>935</v>
      </c>
      <c r="E212" s="253">
        <v>461.9</v>
      </c>
      <c r="F212" s="17">
        <f t="shared" si="15"/>
        <v>18.124386894251518</v>
      </c>
      <c r="G212" s="21">
        <f t="shared" si="18"/>
        <v>517.32799999999997</v>
      </c>
      <c r="H212" s="225">
        <v>0.12</v>
      </c>
      <c r="I212" s="46"/>
      <c r="J212" s="18">
        <v>9</v>
      </c>
      <c r="K212" s="46"/>
      <c r="L212" s="19">
        <f t="shared" si="19"/>
        <v>0</v>
      </c>
      <c r="M212" s="23">
        <f t="shared" si="16"/>
        <v>0</v>
      </c>
      <c r="N212" s="19">
        <f t="shared" si="14"/>
        <v>0</v>
      </c>
      <c r="O212" s="19">
        <f t="shared" si="17"/>
        <v>517.32799999999997</v>
      </c>
      <c r="P212" s="53"/>
    </row>
    <row r="213" spans="1:16" x14ac:dyDescent="0.3">
      <c r="A213" s="40">
        <v>3278</v>
      </c>
      <c r="B213" s="40" t="s">
        <v>23</v>
      </c>
      <c r="C213" s="16" t="s">
        <v>183</v>
      </c>
      <c r="D213" s="52" t="s">
        <v>936</v>
      </c>
      <c r="E213" s="253">
        <v>192.2</v>
      </c>
      <c r="F213" s="17">
        <f t="shared" si="15"/>
        <v>7.5416911908966053</v>
      </c>
      <c r="G213" s="21">
        <f t="shared" si="18"/>
        <v>215.26400000000001</v>
      </c>
      <c r="H213" s="225">
        <v>0.12</v>
      </c>
      <c r="I213" s="46"/>
      <c r="J213" s="18">
        <v>9</v>
      </c>
      <c r="K213" s="46"/>
      <c r="L213" s="19">
        <f t="shared" si="19"/>
        <v>0</v>
      </c>
      <c r="M213" s="23">
        <f t="shared" si="16"/>
        <v>0</v>
      </c>
      <c r="N213" s="19">
        <f t="shared" si="14"/>
        <v>0</v>
      </c>
      <c r="O213" s="19">
        <f t="shared" si="17"/>
        <v>215.26400000000001</v>
      </c>
      <c r="P213" s="53"/>
    </row>
    <row r="214" spans="1:16" x14ac:dyDescent="0.3">
      <c r="A214" s="40">
        <v>3280</v>
      </c>
      <c r="B214" s="40" t="s">
        <v>23</v>
      </c>
      <c r="C214" s="16" t="s">
        <v>184</v>
      </c>
      <c r="D214" s="52">
        <v>3700110055828</v>
      </c>
      <c r="E214" s="253">
        <v>136.69999999999999</v>
      </c>
      <c r="F214" s="17">
        <f t="shared" si="15"/>
        <v>5.3639395722974292</v>
      </c>
      <c r="G214" s="21">
        <f t="shared" si="18"/>
        <v>153.10400000000001</v>
      </c>
      <c r="H214" s="225">
        <v>0.12</v>
      </c>
      <c r="I214" s="46"/>
      <c r="J214" s="18">
        <v>12</v>
      </c>
      <c r="K214" s="46"/>
      <c r="L214" s="19">
        <f t="shared" si="19"/>
        <v>0</v>
      </c>
      <c r="M214" s="23">
        <f t="shared" si="16"/>
        <v>0</v>
      </c>
      <c r="N214" s="19">
        <f t="shared" ref="N214:N282" si="20">PRODUCT(G214,SUM(I214,PRODUCT(ABS(K214),J214)))</f>
        <v>0</v>
      </c>
      <c r="O214" s="19">
        <f t="shared" si="17"/>
        <v>153.10400000000001</v>
      </c>
      <c r="P214" s="53"/>
    </row>
    <row r="215" spans="1:16" x14ac:dyDescent="0.3">
      <c r="A215" s="40">
        <v>3282</v>
      </c>
      <c r="B215" s="40" t="s">
        <v>23</v>
      </c>
      <c r="C215" s="16" t="s">
        <v>1794</v>
      </c>
      <c r="D215" s="52">
        <v>3700110055835</v>
      </c>
      <c r="E215" s="253">
        <v>127.1</v>
      </c>
      <c r="F215" s="17">
        <f t="shared" si="15"/>
        <v>4.9872474004316265</v>
      </c>
      <c r="G215" s="21">
        <f t="shared" si="18"/>
        <v>142.352</v>
      </c>
      <c r="H215" s="225">
        <v>0.12</v>
      </c>
      <c r="I215" s="46"/>
      <c r="J215" s="18">
        <v>12</v>
      </c>
      <c r="K215" s="46"/>
      <c r="L215" s="19">
        <f t="shared" si="19"/>
        <v>0</v>
      </c>
      <c r="M215" s="23">
        <f t="shared" si="16"/>
        <v>0</v>
      </c>
      <c r="N215" s="19">
        <f t="shared" si="20"/>
        <v>0</v>
      </c>
      <c r="O215" s="19">
        <f t="shared" si="17"/>
        <v>142.352</v>
      </c>
      <c r="P215" s="53"/>
    </row>
    <row r="216" spans="1:16" x14ac:dyDescent="0.3">
      <c r="A216" s="40">
        <v>3284</v>
      </c>
      <c r="B216" s="40" t="s">
        <v>23</v>
      </c>
      <c r="C216" s="16" t="s">
        <v>185</v>
      </c>
      <c r="D216" s="52" t="s">
        <v>937</v>
      </c>
      <c r="E216" s="253">
        <v>192.2</v>
      </c>
      <c r="F216" s="17">
        <f t="shared" ref="F216:F283" si="21">E216/$E$3</f>
        <v>7.5416911908966053</v>
      </c>
      <c r="G216" s="21">
        <f t="shared" si="18"/>
        <v>215.26400000000001</v>
      </c>
      <c r="H216" s="225">
        <v>0.12</v>
      </c>
      <c r="I216" s="46"/>
      <c r="J216" s="18">
        <v>12</v>
      </c>
      <c r="K216" s="46"/>
      <c r="L216" s="19">
        <f t="shared" si="19"/>
        <v>0</v>
      </c>
      <c r="M216" s="23">
        <f t="shared" ref="M216:M283" si="22">L216/$E$3</f>
        <v>0</v>
      </c>
      <c r="N216" s="19">
        <f t="shared" si="20"/>
        <v>0</v>
      </c>
      <c r="O216" s="19">
        <f t="shared" ref="O216:O283" si="23">PRODUCT(G216,(1+$P$6/100))</f>
        <v>215.26400000000001</v>
      </c>
      <c r="P216" s="53"/>
    </row>
    <row r="217" spans="1:16" x14ac:dyDescent="0.3">
      <c r="A217" s="40">
        <v>3300</v>
      </c>
      <c r="B217" s="40" t="s">
        <v>23</v>
      </c>
      <c r="C217" s="16" t="s">
        <v>186</v>
      </c>
      <c r="D217" s="52" t="s">
        <v>938</v>
      </c>
      <c r="E217" s="254">
        <v>50.7</v>
      </c>
      <c r="F217" s="17">
        <f t="shared" si="21"/>
        <v>1.9894055326662745</v>
      </c>
      <c r="G217" s="21">
        <f t="shared" si="18"/>
        <v>56.784000000000006</v>
      </c>
      <c r="H217" s="225">
        <v>0.12</v>
      </c>
      <c r="I217" s="46"/>
      <c r="J217" s="18">
        <v>10</v>
      </c>
      <c r="K217" s="46"/>
      <c r="L217" s="19">
        <f t="shared" si="19"/>
        <v>0</v>
      </c>
      <c r="M217" s="23">
        <f t="shared" si="22"/>
        <v>0</v>
      </c>
      <c r="N217" s="19">
        <f t="shared" si="20"/>
        <v>0</v>
      </c>
      <c r="O217" s="19">
        <f t="shared" si="23"/>
        <v>56.784000000000006</v>
      </c>
      <c r="P217" s="53"/>
    </row>
    <row r="218" spans="1:16" x14ac:dyDescent="0.3">
      <c r="A218" s="40">
        <v>3305</v>
      </c>
      <c r="B218" s="40" t="s">
        <v>23</v>
      </c>
      <c r="C218" s="16" t="s">
        <v>187</v>
      </c>
      <c r="D218" s="52" t="s">
        <v>939</v>
      </c>
      <c r="E218" s="254">
        <v>50.7</v>
      </c>
      <c r="F218" s="17">
        <f t="shared" si="21"/>
        <v>1.9894055326662745</v>
      </c>
      <c r="G218" s="21">
        <f t="shared" si="18"/>
        <v>56.784000000000006</v>
      </c>
      <c r="H218" s="225">
        <v>0.12</v>
      </c>
      <c r="I218" s="46"/>
      <c r="J218" s="18">
        <v>10</v>
      </c>
      <c r="K218" s="46"/>
      <c r="L218" s="19">
        <f t="shared" si="19"/>
        <v>0</v>
      </c>
      <c r="M218" s="23">
        <f t="shared" si="22"/>
        <v>0</v>
      </c>
      <c r="N218" s="19">
        <f t="shared" si="20"/>
        <v>0</v>
      </c>
      <c r="O218" s="19">
        <f t="shared" si="23"/>
        <v>56.784000000000006</v>
      </c>
      <c r="P218" s="53"/>
    </row>
    <row r="219" spans="1:16" x14ac:dyDescent="0.3">
      <c r="A219" s="40">
        <v>3310</v>
      </c>
      <c r="B219" s="40" t="s">
        <v>23</v>
      </c>
      <c r="C219" s="16" t="s">
        <v>188</v>
      </c>
      <c r="D219" s="52" t="s">
        <v>940</v>
      </c>
      <c r="E219" s="254">
        <v>50.7</v>
      </c>
      <c r="F219" s="17">
        <f t="shared" si="21"/>
        <v>1.9894055326662745</v>
      </c>
      <c r="G219" s="21">
        <f t="shared" si="18"/>
        <v>56.784000000000006</v>
      </c>
      <c r="H219" s="225">
        <v>0.12</v>
      </c>
      <c r="I219" s="46"/>
      <c r="J219" s="18">
        <v>10</v>
      </c>
      <c r="K219" s="46"/>
      <c r="L219" s="19">
        <f t="shared" si="19"/>
        <v>0</v>
      </c>
      <c r="M219" s="23">
        <f t="shared" si="22"/>
        <v>0</v>
      </c>
      <c r="N219" s="19">
        <f t="shared" si="20"/>
        <v>0</v>
      </c>
      <c r="O219" s="19">
        <f t="shared" si="23"/>
        <v>56.784000000000006</v>
      </c>
      <c r="P219" s="53"/>
    </row>
    <row r="220" spans="1:16" x14ac:dyDescent="0.3">
      <c r="A220" s="40">
        <v>3311</v>
      </c>
      <c r="B220" s="40" t="s">
        <v>23</v>
      </c>
      <c r="C220" s="16" t="s">
        <v>189</v>
      </c>
      <c r="D220" s="52" t="s">
        <v>941</v>
      </c>
      <c r="E220" s="254">
        <v>50.7</v>
      </c>
      <c r="F220" s="17">
        <f t="shared" si="21"/>
        <v>1.9894055326662745</v>
      </c>
      <c r="G220" s="21">
        <f t="shared" si="18"/>
        <v>56.784000000000006</v>
      </c>
      <c r="H220" s="225">
        <v>0.12</v>
      </c>
      <c r="I220" s="46"/>
      <c r="J220" s="18">
        <v>10</v>
      </c>
      <c r="K220" s="46"/>
      <c r="L220" s="19">
        <f t="shared" si="19"/>
        <v>0</v>
      </c>
      <c r="M220" s="23">
        <f t="shared" si="22"/>
        <v>0</v>
      </c>
      <c r="N220" s="19">
        <f t="shared" si="20"/>
        <v>0</v>
      </c>
      <c r="O220" s="19">
        <f t="shared" si="23"/>
        <v>56.784000000000006</v>
      </c>
      <c r="P220" s="53"/>
    </row>
    <row r="221" spans="1:16" x14ac:dyDescent="0.3">
      <c r="A221" s="40">
        <v>3314</v>
      </c>
      <c r="B221" s="40" t="s">
        <v>23</v>
      </c>
      <c r="C221" s="16" t="s">
        <v>190</v>
      </c>
      <c r="D221" s="52" t="s">
        <v>942</v>
      </c>
      <c r="E221" s="254">
        <v>50.7</v>
      </c>
      <c r="F221" s="17">
        <f t="shared" si="21"/>
        <v>1.9894055326662745</v>
      </c>
      <c r="G221" s="21">
        <f t="shared" si="18"/>
        <v>56.784000000000006</v>
      </c>
      <c r="H221" s="225">
        <v>0.12</v>
      </c>
      <c r="I221" s="46"/>
      <c r="J221" s="18">
        <v>10</v>
      </c>
      <c r="K221" s="46"/>
      <c r="L221" s="19">
        <f t="shared" si="19"/>
        <v>0</v>
      </c>
      <c r="M221" s="23">
        <f t="shared" si="22"/>
        <v>0</v>
      </c>
      <c r="N221" s="19">
        <f t="shared" si="20"/>
        <v>0</v>
      </c>
      <c r="O221" s="19">
        <f t="shared" si="23"/>
        <v>56.784000000000006</v>
      </c>
      <c r="P221" s="53"/>
    </row>
    <row r="222" spans="1:16" x14ac:dyDescent="0.3">
      <c r="A222" s="40">
        <v>3320</v>
      </c>
      <c r="B222" s="40" t="s">
        <v>23</v>
      </c>
      <c r="C222" s="16" t="s">
        <v>191</v>
      </c>
      <c r="D222" s="52" t="s">
        <v>943</v>
      </c>
      <c r="E222" s="254">
        <v>50.7</v>
      </c>
      <c r="F222" s="17">
        <f t="shared" si="21"/>
        <v>1.9894055326662745</v>
      </c>
      <c r="G222" s="21">
        <f t="shared" si="18"/>
        <v>56.784000000000006</v>
      </c>
      <c r="H222" s="225">
        <v>0.12</v>
      </c>
      <c r="I222" s="46"/>
      <c r="J222" s="18">
        <v>10</v>
      </c>
      <c r="K222" s="46"/>
      <c r="L222" s="19">
        <f t="shared" si="19"/>
        <v>0</v>
      </c>
      <c r="M222" s="23">
        <f t="shared" si="22"/>
        <v>0</v>
      </c>
      <c r="N222" s="19">
        <f t="shared" si="20"/>
        <v>0</v>
      </c>
      <c r="O222" s="19">
        <f t="shared" si="23"/>
        <v>56.784000000000006</v>
      </c>
      <c r="P222" s="53"/>
    </row>
    <row r="223" spans="1:16" x14ac:dyDescent="0.3">
      <c r="A223" s="40">
        <v>3322</v>
      </c>
      <c r="B223" s="40" t="s">
        <v>23</v>
      </c>
      <c r="C223" s="16" t="s">
        <v>192</v>
      </c>
      <c r="D223" s="52" t="s">
        <v>944</v>
      </c>
      <c r="E223" s="254">
        <v>50.7</v>
      </c>
      <c r="F223" s="17">
        <f t="shared" si="21"/>
        <v>1.9894055326662745</v>
      </c>
      <c r="G223" s="21">
        <f t="shared" si="18"/>
        <v>56.784000000000006</v>
      </c>
      <c r="H223" s="225">
        <v>0.12</v>
      </c>
      <c r="I223" s="46"/>
      <c r="J223" s="18">
        <v>10</v>
      </c>
      <c r="K223" s="46"/>
      <c r="L223" s="19">
        <f t="shared" si="19"/>
        <v>0</v>
      </c>
      <c r="M223" s="23">
        <f t="shared" si="22"/>
        <v>0</v>
      </c>
      <c r="N223" s="19">
        <f t="shared" si="20"/>
        <v>0</v>
      </c>
      <c r="O223" s="19">
        <f t="shared" si="23"/>
        <v>56.784000000000006</v>
      </c>
      <c r="P223" s="53"/>
    </row>
    <row r="224" spans="1:16" x14ac:dyDescent="0.3">
      <c r="A224" s="40">
        <v>3330</v>
      </c>
      <c r="B224" s="40" t="s">
        <v>23</v>
      </c>
      <c r="C224" s="16" t="s">
        <v>193</v>
      </c>
      <c r="D224" s="52" t="s">
        <v>945</v>
      </c>
      <c r="E224" s="254">
        <v>50.7</v>
      </c>
      <c r="F224" s="17">
        <f t="shared" si="21"/>
        <v>1.9894055326662745</v>
      </c>
      <c r="G224" s="21">
        <f t="shared" si="18"/>
        <v>56.784000000000006</v>
      </c>
      <c r="H224" s="225">
        <v>0.12</v>
      </c>
      <c r="I224" s="46"/>
      <c r="J224" s="18">
        <v>10</v>
      </c>
      <c r="K224" s="46"/>
      <c r="L224" s="19">
        <f t="shared" si="19"/>
        <v>0</v>
      </c>
      <c r="M224" s="23">
        <f t="shared" si="22"/>
        <v>0</v>
      </c>
      <c r="N224" s="19">
        <f t="shared" si="20"/>
        <v>0</v>
      </c>
      <c r="O224" s="19">
        <f t="shared" si="23"/>
        <v>56.784000000000006</v>
      </c>
      <c r="P224" s="53"/>
    </row>
    <row r="225" spans="1:16" x14ac:dyDescent="0.3">
      <c r="A225" s="40">
        <v>3333</v>
      </c>
      <c r="B225" s="40" t="s">
        <v>23</v>
      </c>
      <c r="C225" s="16" t="s">
        <v>194</v>
      </c>
      <c r="D225" s="52" t="s">
        <v>946</v>
      </c>
      <c r="E225" s="254">
        <v>50.7</v>
      </c>
      <c r="F225" s="17">
        <f t="shared" si="21"/>
        <v>1.9894055326662745</v>
      </c>
      <c r="G225" s="21">
        <f t="shared" si="18"/>
        <v>56.784000000000006</v>
      </c>
      <c r="H225" s="225">
        <v>0.12</v>
      </c>
      <c r="I225" s="46"/>
      <c r="J225" s="18">
        <v>10</v>
      </c>
      <c r="K225" s="46"/>
      <c r="L225" s="19">
        <f t="shared" si="19"/>
        <v>0</v>
      </c>
      <c r="M225" s="23">
        <f t="shared" si="22"/>
        <v>0</v>
      </c>
      <c r="N225" s="19">
        <f t="shared" si="20"/>
        <v>0</v>
      </c>
      <c r="O225" s="19">
        <f t="shared" si="23"/>
        <v>56.784000000000006</v>
      </c>
      <c r="P225" s="53"/>
    </row>
    <row r="226" spans="1:16" x14ac:dyDescent="0.3">
      <c r="A226" s="40">
        <v>3340</v>
      </c>
      <c r="B226" s="40" t="s">
        <v>23</v>
      </c>
      <c r="C226" s="16" t="s">
        <v>195</v>
      </c>
      <c r="D226" s="52" t="s">
        <v>947</v>
      </c>
      <c r="E226" s="254">
        <v>50.7</v>
      </c>
      <c r="F226" s="17">
        <f t="shared" si="21"/>
        <v>1.9894055326662745</v>
      </c>
      <c r="G226" s="21">
        <f t="shared" si="18"/>
        <v>56.784000000000006</v>
      </c>
      <c r="H226" s="225">
        <v>0.12</v>
      </c>
      <c r="I226" s="46"/>
      <c r="J226" s="18">
        <v>10</v>
      </c>
      <c r="K226" s="46"/>
      <c r="L226" s="19">
        <f t="shared" si="19"/>
        <v>0</v>
      </c>
      <c r="M226" s="23">
        <f t="shared" si="22"/>
        <v>0</v>
      </c>
      <c r="N226" s="19">
        <f t="shared" si="20"/>
        <v>0</v>
      </c>
      <c r="O226" s="19">
        <f t="shared" si="23"/>
        <v>56.784000000000006</v>
      </c>
      <c r="P226" s="53"/>
    </row>
    <row r="227" spans="1:16" x14ac:dyDescent="0.3">
      <c r="A227" s="40">
        <v>3342</v>
      </c>
      <c r="B227" s="40" t="s">
        <v>23</v>
      </c>
      <c r="C227" s="16" t="s">
        <v>196</v>
      </c>
      <c r="D227" s="52" t="s">
        <v>948</v>
      </c>
      <c r="E227" s="254">
        <v>50.7</v>
      </c>
      <c r="F227" s="17">
        <f t="shared" si="21"/>
        <v>1.9894055326662745</v>
      </c>
      <c r="G227" s="21">
        <f t="shared" si="18"/>
        <v>56.784000000000006</v>
      </c>
      <c r="H227" s="225">
        <v>0.12</v>
      </c>
      <c r="I227" s="46"/>
      <c r="J227" s="18">
        <v>10</v>
      </c>
      <c r="K227" s="46"/>
      <c r="L227" s="19">
        <f t="shared" si="19"/>
        <v>0</v>
      </c>
      <c r="M227" s="23">
        <f t="shared" si="22"/>
        <v>0</v>
      </c>
      <c r="N227" s="19">
        <f t="shared" si="20"/>
        <v>0</v>
      </c>
      <c r="O227" s="19">
        <f t="shared" si="23"/>
        <v>56.784000000000006</v>
      </c>
      <c r="P227" s="53"/>
    </row>
    <row r="228" spans="1:16" x14ac:dyDescent="0.3">
      <c r="A228" s="40">
        <v>3345</v>
      </c>
      <c r="B228" s="40" t="s">
        <v>23</v>
      </c>
      <c r="C228" s="16" t="s">
        <v>197</v>
      </c>
      <c r="D228" s="52" t="s">
        <v>949</v>
      </c>
      <c r="E228" s="254">
        <v>50.7</v>
      </c>
      <c r="F228" s="17">
        <f t="shared" si="21"/>
        <v>1.9894055326662745</v>
      </c>
      <c r="G228" s="21">
        <f t="shared" si="18"/>
        <v>56.784000000000006</v>
      </c>
      <c r="H228" s="225">
        <v>0.12</v>
      </c>
      <c r="I228" s="46"/>
      <c r="J228" s="18">
        <v>10</v>
      </c>
      <c r="K228" s="46"/>
      <c r="L228" s="19">
        <f t="shared" si="19"/>
        <v>0</v>
      </c>
      <c r="M228" s="23">
        <f t="shared" si="22"/>
        <v>0</v>
      </c>
      <c r="N228" s="19">
        <f t="shared" si="20"/>
        <v>0</v>
      </c>
      <c r="O228" s="19">
        <f t="shared" si="23"/>
        <v>56.784000000000006</v>
      </c>
      <c r="P228" s="53"/>
    </row>
    <row r="229" spans="1:16" x14ac:dyDescent="0.3">
      <c r="A229" s="40">
        <v>3350</v>
      </c>
      <c r="B229" s="40" t="s">
        <v>23</v>
      </c>
      <c r="C229" s="16" t="s">
        <v>198</v>
      </c>
      <c r="D229" s="52" t="s">
        <v>950</v>
      </c>
      <c r="E229" s="253">
        <v>35</v>
      </c>
      <c r="F229" s="17">
        <f t="shared" si="21"/>
        <v>1.3733568765940749</v>
      </c>
      <c r="G229" s="21">
        <f t="shared" si="18"/>
        <v>39.200000000000003</v>
      </c>
      <c r="H229" s="225">
        <v>0.12</v>
      </c>
      <c r="I229" s="46"/>
      <c r="J229" s="18">
        <v>10</v>
      </c>
      <c r="K229" s="46"/>
      <c r="L229" s="19">
        <f t="shared" si="19"/>
        <v>0</v>
      </c>
      <c r="M229" s="23">
        <f t="shared" si="22"/>
        <v>0</v>
      </c>
      <c r="N229" s="19">
        <f t="shared" si="20"/>
        <v>0</v>
      </c>
      <c r="O229" s="19">
        <f t="shared" si="23"/>
        <v>39.200000000000003</v>
      </c>
      <c r="P229" s="53"/>
    </row>
    <row r="230" spans="1:16" x14ac:dyDescent="0.3">
      <c r="A230" s="40">
        <v>3360</v>
      </c>
      <c r="B230" s="40" t="s">
        <v>23</v>
      </c>
      <c r="C230" s="16" t="s">
        <v>199</v>
      </c>
      <c r="D230" s="52" t="s">
        <v>951</v>
      </c>
      <c r="E230" s="254">
        <v>55.8</v>
      </c>
      <c r="F230" s="17">
        <f t="shared" si="21"/>
        <v>2.1895232489699823</v>
      </c>
      <c r="G230" s="21">
        <f t="shared" si="18"/>
        <v>62.496000000000002</v>
      </c>
      <c r="H230" s="225">
        <v>0.12</v>
      </c>
      <c r="I230" s="46"/>
      <c r="J230" s="18">
        <v>10</v>
      </c>
      <c r="K230" s="46"/>
      <c r="L230" s="19">
        <f t="shared" si="19"/>
        <v>0</v>
      </c>
      <c r="M230" s="23">
        <f t="shared" si="22"/>
        <v>0</v>
      </c>
      <c r="N230" s="19">
        <f t="shared" si="20"/>
        <v>0</v>
      </c>
      <c r="O230" s="19">
        <f t="shared" si="23"/>
        <v>62.496000000000002</v>
      </c>
      <c r="P230" s="53"/>
    </row>
    <row r="231" spans="1:16" x14ac:dyDescent="0.3">
      <c r="A231" s="40">
        <v>3370</v>
      </c>
      <c r="B231" s="40" t="s">
        <v>23</v>
      </c>
      <c r="C231" s="16" t="s">
        <v>1750</v>
      </c>
      <c r="D231" s="52">
        <v>4044889004441</v>
      </c>
      <c r="E231" s="254">
        <v>55.8</v>
      </c>
      <c r="F231" s="17">
        <f t="shared" si="21"/>
        <v>2.1895232489699823</v>
      </c>
      <c r="G231" s="21">
        <f t="shared" si="18"/>
        <v>62.496000000000002</v>
      </c>
      <c r="H231" s="225">
        <v>0.12</v>
      </c>
      <c r="I231" s="46"/>
      <c r="J231" s="18">
        <v>10</v>
      </c>
      <c r="K231" s="46"/>
      <c r="L231" s="19">
        <f t="shared" si="19"/>
        <v>0</v>
      </c>
      <c r="M231" s="23">
        <f t="shared" si="22"/>
        <v>0</v>
      </c>
      <c r="N231" s="19">
        <f t="shared" si="20"/>
        <v>0</v>
      </c>
      <c r="O231" s="19">
        <f t="shared" si="23"/>
        <v>62.496000000000002</v>
      </c>
      <c r="P231" s="53"/>
    </row>
    <row r="232" spans="1:16" x14ac:dyDescent="0.3">
      <c r="A232" s="40">
        <v>3372</v>
      </c>
      <c r="B232" s="40" t="s">
        <v>23</v>
      </c>
      <c r="C232" s="16" t="s">
        <v>200</v>
      </c>
      <c r="D232" s="52" t="s">
        <v>952</v>
      </c>
      <c r="E232" s="254">
        <v>55.8</v>
      </c>
      <c r="F232" s="17">
        <f t="shared" ref="F232" si="24">E232/$E$3</f>
        <v>2.1895232489699823</v>
      </c>
      <c r="G232" s="21">
        <f t="shared" ref="G232" si="25">PRODUCT(E232,1.12)</f>
        <v>62.496000000000002</v>
      </c>
      <c r="H232" s="225">
        <v>0.12</v>
      </c>
      <c r="I232" s="46"/>
      <c r="J232" s="18">
        <v>10</v>
      </c>
      <c r="K232" s="46"/>
      <c r="L232" s="19">
        <f t="shared" ref="L232" si="26">PRODUCT(E232,SUM(I232,PRODUCT(ABS(K232),J232)))</f>
        <v>0</v>
      </c>
      <c r="M232" s="23">
        <f t="shared" ref="M232" si="27">L232/$E$3</f>
        <v>0</v>
      </c>
      <c r="N232" s="19">
        <f t="shared" ref="N232" si="28">PRODUCT(G232,SUM(I232,PRODUCT(ABS(K232),J232)))</f>
        <v>0</v>
      </c>
      <c r="O232" s="19">
        <f t="shared" ref="O232" si="29">PRODUCT(G232,(1+$P$6/100))</f>
        <v>62.496000000000002</v>
      </c>
      <c r="P232" s="53"/>
    </row>
    <row r="233" spans="1:16" x14ac:dyDescent="0.3">
      <c r="A233" s="40">
        <v>3384</v>
      </c>
      <c r="B233" s="40" t="s">
        <v>23</v>
      </c>
      <c r="C233" s="16" t="s">
        <v>2146</v>
      </c>
      <c r="D233" s="52">
        <v>4044889003420</v>
      </c>
      <c r="E233" s="254">
        <v>50.4</v>
      </c>
      <c r="F233" s="17">
        <f t="shared" si="21"/>
        <v>1.9776339022954679</v>
      </c>
      <c r="G233" s="21">
        <f t="shared" si="18"/>
        <v>56.448</v>
      </c>
      <c r="H233" s="225">
        <v>0.12</v>
      </c>
      <c r="I233" s="46"/>
      <c r="J233" s="18">
        <v>10</v>
      </c>
      <c r="K233" s="46"/>
      <c r="L233" s="19">
        <f t="shared" si="19"/>
        <v>0</v>
      </c>
      <c r="M233" s="23">
        <f t="shared" si="22"/>
        <v>0</v>
      </c>
      <c r="N233" s="19">
        <f t="shared" si="20"/>
        <v>0</v>
      </c>
      <c r="O233" s="19">
        <f t="shared" si="23"/>
        <v>56.448</v>
      </c>
      <c r="P233" s="53"/>
    </row>
    <row r="234" spans="1:16" x14ac:dyDescent="0.3">
      <c r="A234" s="40">
        <v>3390</v>
      </c>
      <c r="B234" s="40" t="s">
        <v>23</v>
      </c>
      <c r="C234" s="16" t="s">
        <v>201</v>
      </c>
      <c r="D234" s="52" t="s">
        <v>953</v>
      </c>
      <c r="E234" s="254">
        <v>59.1</v>
      </c>
      <c r="F234" s="17">
        <f t="shared" si="21"/>
        <v>2.3190111830488522</v>
      </c>
      <c r="G234" s="21">
        <f t="shared" si="18"/>
        <v>66.192000000000007</v>
      </c>
      <c r="H234" s="225">
        <v>0.12</v>
      </c>
      <c r="I234" s="46"/>
      <c r="J234" s="18">
        <v>10</v>
      </c>
      <c r="K234" s="46"/>
      <c r="L234" s="19">
        <f t="shared" si="19"/>
        <v>0</v>
      </c>
      <c r="M234" s="23">
        <f t="shared" si="22"/>
        <v>0</v>
      </c>
      <c r="N234" s="19">
        <f t="shared" si="20"/>
        <v>0</v>
      </c>
      <c r="O234" s="19">
        <f t="shared" si="23"/>
        <v>66.192000000000007</v>
      </c>
      <c r="P234" s="53"/>
    </row>
    <row r="235" spans="1:16" x14ac:dyDescent="0.3">
      <c r="A235" s="40">
        <v>3391</v>
      </c>
      <c r="B235" s="40" t="s">
        <v>23</v>
      </c>
      <c r="C235" s="16" t="s">
        <v>202</v>
      </c>
      <c r="D235" s="52" t="s">
        <v>954</v>
      </c>
      <c r="E235" s="254">
        <v>59.1</v>
      </c>
      <c r="F235" s="17">
        <f t="shared" si="21"/>
        <v>2.3190111830488522</v>
      </c>
      <c r="G235" s="21">
        <f t="shared" si="18"/>
        <v>66.192000000000007</v>
      </c>
      <c r="H235" s="225">
        <v>0.12</v>
      </c>
      <c r="I235" s="46"/>
      <c r="J235" s="18">
        <v>10</v>
      </c>
      <c r="K235" s="46"/>
      <c r="L235" s="19">
        <f t="shared" si="19"/>
        <v>0</v>
      </c>
      <c r="M235" s="23">
        <f t="shared" si="22"/>
        <v>0</v>
      </c>
      <c r="N235" s="19">
        <f t="shared" si="20"/>
        <v>0</v>
      </c>
      <c r="O235" s="19">
        <f t="shared" si="23"/>
        <v>66.192000000000007</v>
      </c>
      <c r="P235" s="53"/>
    </row>
    <row r="236" spans="1:16" x14ac:dyDescent="0.3">
      <c r="A236" s="40">
        <v>3392</v>
      </c>
      <c r="B236" s="40" t="s">
        <v>23</v>
      </c>
      <c r="C236" s="16" t="s">
        <v>203</v>
      </c>
      <c r="D236" s="52" t="s">
        <v>955</v>
      </c>
      <c r="E236" s="254">
        <v>59.1</v>
      </c>
      <c r="F236" s="17">
        <f t="shared" si="21"/>
        <v>2.3190111830488522</v>
      </c>
      <c r="G236" s="21">
        <f t="shared" si="18"/>
        <v>66.192000000000007</v>
      </c>
      <c r="H236" s="225">
        <v>0.12</v>
      </c>
      <c r="I236" s="46"/>
      <c r="J236" s="18">
        <v>10</v>
      </c>
      <c r="K236" s="46"/>
      <c r="L236" s="19">
        <f t="shared" si="19"/>
        <v>0</v>
      </c>
      <c r="M236" s="23">
        <f t="shared" si="22"/>
        <v>0</v>
      </c>
      <c r="N236" s="19">
        <f t="shared" si="20"/>
        <v>0</v>
      </c>
      <c r="O236" s="19">
        <f t="shared" si="23"/>
        <v>66.192000000000007</v>
      </c>
      <c r="P236" s="53"/>
    </row>
    <row r="237" spans="1:16" x14ac:dyDescent="0.3">
      <c r="A237" s="40">
        <v>3393</v>
      </c>
      <c r="B237" s="40" t="s">
        <v>23</v>
      </c>
      <c r="C237" s="16" t="s">
        <v>204</v>
      </c>
      <c r="D237" s="52" t="s">
        <v>956</v>
      </c>
      <c r="E237" s="254">
        <v>55.8</v>
      </c>
      <c r="F237" s="17">
        <f t="shared" si="21"/>
        <v>2.1895232489699823</v>
      </c>
      <c r="G237" s="21">
        <f t="shared" si="18"/>
        <v>62.496000000000002</v>
      </c>
      <c r="H237" s="225">
        <v>0.12</v>
      </c>
      <c r="I237" s="46"/>
      <c r="J237" s="18">
        <v>10</v>
      </c>
      <c r="K237" s="46"/>
      <c r="L237" s="19">
        <f t="shared" si="19"/>
        <v>0</v>
      </c>
      <c r="M237" s="23">
        <f t="shared" si="22"/>
        <v>0</v>
      </c>
      <c r="N237" s="19">
        <f t="shared" si="20"/>
        <v>0</v>
      </c>
      <c r="O237" s="19">
        <f t="shared" si="23"/>
        <v>62.496000000000002</v>
      </c>
      <c r="P237" s="53"/>
    </row>
    <row r="238" spans="1:16" x14ac:dyDescent="0.3">
      <c r="A238" s="40">
        <v>3394</v>
      </c>
      <c r="B238" s="40" t="s">
        <v>23</v>
      </c>
      <c r="C238" s="16" t="s">
        <v>205</v>
      </c>
      <c r="D238" s="52" t="s">
        <v>957</v>
      </c>
      <c r="E238" s="254">
        <v>55.8</v>
      </c>
      <c r="F238" s="17">
        <f t="shared" si="21"/>
        <v>2.1895232489699823</v>
      </c>
      <c r="G238" s="21">
        <f t="shared" si="18"/>
        <v>62.496000000000002</v>
      </c>
      <c r="H238" s="225">
        <v>0.12</v>
      </c>
      <c r="I238" s="46"/>
      <c r="J238" s="18">
        <v>10</v>
      </c>
      <c r="K238" s="46"/>
      <c r="L238" s="19">
        <f t="shared" si="19"/>
        <v>0</v>
      </c>
      <c r="M238" s="23">
        <f t="shared" si="22"/>
        <v>0</v>
      </c>
      <c r="N238" s="19">
        <f t="shared" si="20"/>
        <v>0</v>
      </c>
      <c r="O238" s="19">
        <f t="shared" si="23"/>
        <v>62.496000000000002</v>
      </c>
      <c r="P238" s="53"/>
    </row>
    <row r="239" spans="1:16" x14ac:dyDescent="0.3">
      <c r="A239" s="40">
        <v>3395</v>
      </c>
      <c r="B239" s="40" t="s">
        <v>23</v>
      </c>
      <c r="C239" s="16" t="s">
        <v>206</v>
      </c>
      <c r="D239" s="52" t="s">
        <v>958</v>
      </c>
      <c r="E239" s="254">
        <v>55.8</v>
      </c>
      <c r="F239" s="17">
        <f t="shared" si="21"/>
        <v>2.1895232489699823</v>
      </c>
      <c r="G239" s="21">
        <f t="shared" si="18"/>
        <v>62.496000000000002</v>
      </c>
      <c r="H239" s="225">
        <v>0.12</v>
      </c>
      <c r="I239" s="46"/>
      <c r="J239" s="18">
        <v>10</v>
      </c>
      <c r="K239" s="46"/>
      <c r="L239" s="19">
        <f t="shared" si="19"/>
        <v>0</v>
      </c>
      <c r="M239" s="23">
        <f t="shared" si="22"/>
        <v>0</v>
      </c>
      <c r="N239" s="19">
        <f t="shared" si="20"/>
        <v>0</v>
      </c>
      <c r="O239" s="19">
        <f t="shared" si="23"/>
        <v>62.496000000000002</v>
      </c>
      <c r="P239" s="53"/>
    </row>
    <row r="240" spans="1:16" x14ac:dyDescent="0.3">
      <c r="A240" s="40">
        <v>3396</v>
      </c>
      <c r="B240" s="40" t="s">
        <v>77</v>
      </c>
      <c r="C240" s="16" t="s">
        <v>207</v>
      </c>
      <c r="D240" s="52" t="s">
        <v>959</v>
      </c>
      <c r="E240" s="254">
        <v>59.1</v>
      </c>
      <c r="F240" s="17">
        <f t="shared" si="21"/>
        <v>2.3190111830488522</v>
      </c>
      <c r="G240" s="21">
        <f t="shared" si="18"/>
        <v>66.192000000000007</v>
      </c>
      <c r="H240" s="225">
        <v>0.12</v>
      </c>
      <c r="I240" s="46"/>
      <c r="J240" s="18">
        <v>10</v>
      </c>
      <c r="K240" s="46"/>
      <c r="L240" s="19">
        <f t="shared" si="19"/>
        <v>0</v>
      </c>
      <c r="M240" s="23">
        <f t="shared" si="22"/>
        <v>0</v>
      </c>
      <c r="N240" s="19">
        <f t="shared" si="20"/>
        <v>0</v>
      </c>
      <c r="O240" s="19">
        <f t="shared" si="23"/>
        <v>66.192000000000007</v>
      </c>
      <c r="P240" s="53"/>
    </row>
    <row r="241" spans="1:16" x14ac:dyDescent="0.3">
      <c r="A241" s="40">
        <v>3397</v>
      </c>
      <c r="B241" s="40" t="s">
        <v>23</v>
      </c>
      <c r="C241" s="16" t="s">
        <v>208</v>
      </c>
      <c r="D241" s="52" t="s">
        <v>960</v>
      </c>
      <c r="E241" s="254">
        <v>62.5</v>
      </c>
      <c r="F241" s="17">
        <f t="shared" si="21"/>
        <v>2.4524229939179909</v>
      </c>
      <c r="G241" s="21">
        <f t="shared" si="18"/>
        <v>70</v>
      </c>
      <c r="H241" s="225">
        <v>0.12</v>
      </c>
      <c r="I241" s="46"/>
      <c r="J241" s="18">
        <v>10</v>
      </c>
      <c r="K241" s="46"/>
      <c r="L241" s="19">
        <f t="shared" si="19"/>
        <v>0</v>
      </c>
      <c r="M241" s="23">
        <f t="shared" si="22"/>
        <v>0</v>
      </c>
      <c r="N241" s="19">
        <f t="shared" si="20"/>
        <v>0</v>
      </c>
      <c r="O241" s="19">
        <f t="shared" si="23"/>
        <v>70</v>
      </c>
      <c r="P241" s="53"/>
    </row>
    <row r="242" spans="1:16" x14ac:dyDescent="0.3">
      <c r="A242" s="40">
        <v>3399</v>
      </c>
      <c r="B242" s="40" t="s">
        <v>23</v>
      </c>
      <c r="C242" s="16" t="s">
        <v>209</v>
      </c>
      <c r="D242" s="52" t="s">
        <v>961</v>
      </c>
      <c r="E242" s="253">
        <v>55.8</v>
      </c>
      <c r="F242" s="17">
        <f t="shared" si="21"/>
        <v>2.1895232489699823</v>
      </c>
      <c r="G242" s="21">
        <f t="shared" si="18"/>
        <v>62.496000000000002</v>
      </c>
      <c r="H242" s="225">
        <v>0.12</v>
      </c>
      <c r="I242" s="46"/>
      <c r="J242" s="18">
        <v>10</v>
      </c>
      <c r="K242" s="46"/>
      <c r="L242" s="19">
        <f t="shared" si="19"/>
        <v>0</v>
      </c>
      <c r="M242" s="23">
        <f t="shared" si="22"/>
        <v>0</v>
      </c>
      <c r="N242" s="19">
        <f t="shared" si="20"/>
        <v>0</v>
      </c>
      <c r="O242" s="19">
        <f t="shared" si="23"/>
        <v>62.496000000000002</v>
      </c>
      <c r="P242" s="53"/>
    </row>
    <row r="243" spans="1:16" x14ac:dyDescent="0.3">
      <c r="A243" s="40">
        <v>3400</v>
      </c>
      <c r="B243" s="40" t="s">
        <v>23</v>
      </c>
      <c r="C243" s="16" t="s">
        <v>210</v>
      </c>
      <c r="D243" s="52" t="s">
        <v>962</v>
      </c>
      <c r="E243" s="253">
        <v>55.8</v>
      </c>
      <c r="F243" s="17">
        <f t="shared" si="21"/>
        <v>2.1895232489699823</v>
      </c>
      <c r="G243" s="21">
        <f t="shared" si="18"/>
        <v>62.496000000000002</v>
      </c>
      <c r="H243" s="225">
        <v>0.12</v>
      </c>
      <c r="I243" s="46"/>
      <c r="J243" s="18">
        <v>10</v>
      </c>
      <c r="K243" s="46"/>
      <c r="L243" s="19">
        <f t="shared" si="19"/>
        <v>0</v>
      </c>
      <c r="M243" s="23">
        <f t="shared" si="22"/>
        <v>0</v>
      </c>
      <c r="N243" s="19">
        <f t="shared" si="20"/>
        <v>0</v>
      </c>
      <c r="O243" s="19">
        <f t="shared" si="23"/>
        <v>62.496000000000002</v>
      </c>
      <c r="P243" s="53"/>
    </row>
    <row r="244" spans="1:16" x14ac:dyDescent="0.3">
      <c r="A244" s="40">
        <v>3410</v>
      </c>
      <c r="B244" s="40" t="s">
        <v>23</v>
      </c>
      <c r="C244" s="16" t="s">
        <v>211</v>
      </c>
      <c r="D244" s="52">
        <v>4044889004458</v>
      </c>
      <c r="E244" s="253">
        <v>55.8</v>
      </c>
      <c r="F244" s="17">
        <f t="shared" si="21"/>
        <v>2.1895232489699823</v>
      </c>
      <c r="G244" s="21">
        <f t="shared" si="18"/>
        <v>62.496000000000002</v>
      </c>
      <c r="H244" s="225">
        <v>0.12</v>
      </c>
      <c r="I244" s="46"/>
      <c r="J244" s="18">
        <v>10</v>
      </c>
      <c r="K244" s="46"/>
      <c r="L244" s="19">
        <f t="shared" si="19"/>
        <v>0</v>
      </c>
      <c r="M244" s="23">
        <f t="shared" si="22"/>
        <v>0</v>
      </c>
      <c r="N244" s="19">
        <f t="shared" si="20"/>
        <v>0</v>
      </c>
      <c r="O244" s="19">
        <f t="shared" si="23"/>
        <v>62.496000000000002</v>
      </c>
      <c r="P244" s="53"/>
    </row>
    <row r="245" spans="1:16" x14ac:dyDescent="0.3">
      <c r="A245" s="40">
        <v>3412</v>
      </c>
      <c r="B245" s="40" t="s">
        <v>23</v>
      </c>
      <c r="C245" s="16" t="s">
        <v>212</v>
      </c>
      <c r="D245" s="52" t="s">
        <v>963</v>
      </c>
      <c r="E245" s="253">
        <v>55.8</v>
      </c>
      <c r="F245" s="17">
        <f t="shared" si="21"/>
        <v>2.1895232489699823</v>
      </c>
      <c r="G245" s="21">
        <f t="shared" si="18"/>
        <v>62.496000000000002</v>
      </c>
      <c r="H245" s="225">
        <v>0.12</v>
      </c>
      <c r="I245" s="46"/>
      <c r="J245" s="18">
        <v>10</v>
      </c>
      <c r="K245" s="46"/>
      <c r="L245" s="19">
        <f t="shared" si="19"/>
        <v>0</v>
      </c>
      <c r="M245" s="23">
        <f t="shared" si="22"/>
        <v>0</v>
      </c>
      <c r="N245" s="19">
        <f t="shared" si="20"/>
        <v>0</v>
      </c>
      <c r="O245" s="19">
        <f t="shared" si="23"/>
        <v>62.496000000000002</v>
      </c>
      <c r="P245" s="53"/>
    </row>
    <row r="246" spans="1:16" x14ac:dyDescent="0.3">
      <c r="A246" s="40">
        <v>3414</v>
      </c>
      <c r="B246" s="40" t="s">
        <v>23</v>
      </c>
      <c r="C246" s="16" t="s">
        <v>213</v>
      </c>
      <c r="D246" s="52" t="s">
        <v>964</v>
      </c>
      <c r="E246" s="253">
        <v>52.4</v>
      </c>
      <c r="F246" s="17">
        <f t="shared" si="21"/>
        <v>2.0561114381008436</v>
      </c>
      <c r="G246" s="21">
        <f t="shared" si="18"/>
        <v>58.688000000000002</v>
      </c>
      <c r="H246" s="225">
        <v>0.12</v>
      </c>
      <c r="I246" s="46"/>
      <c r="J246" s="18">
        <v>10</v>
      </c>
      <c r="K246" s="46"/>
      <c r="L246" s="19">
        <f t="shared" si="19"/>
        <v>0</v>
      </c>
      <c r="M246" s="23">
        <f t="shared" si="22"/>
        <v>0</v>
      </c>
      <c r="N246" s="19">
        <f t="shared" si="20"/>
        <v>0</v>
      </c>
      <c r="O246" s="19">
        <f t="shared" si="23"/>
        <v>58.688000000000002</v>
      </c>
      <c r="P246" s="53"/>
    </row>
    <row r="247" spans="1:16" x14ac:dyDescent="0.3">
      <c r="A247" s="40">
        <v>3455</v>
      </c>
      <c r="B247" s="40" t="s">
        <v>23</v>
      </c>
      <c r="C247" s="16" t="s">
        <v>214</v>
      </c>
      <c r="D247" s="52" t="s">
        <v>965</v>
      </c>
      <c r="E247" s="254">
        <v>55.8</v>
      </c>
      <c r="F247" s="17">
        <f t="shared" si="21"/>
        <v>2.1895232489699823</v>
      </c>
      <c r="G247" s="21">
        <f t="shared" si="18"/>
        <v>62.496000000000002</v>
      </c>
      <c r="H247" s="225">
        <v>0.12</v>
      </c>
      <c r="I247" s="46"/>
      <c r="J247" s="18">
        <v>10</v>
      </c>
      <c r="K247" s="46"/>
      <c r="L247" s="19">
        <f t="shared" si="19"/>
        <v>0</v>
      </c>
      <c r="M247" s="23">
        <f t="shared" si="22"/>
        <v>0</v>
      </c>
      <c r="N247" s="19">
        <f t="shared" si="20"/>
        <v>0</v>
      </c>
      <c r="O247" s="19">
        <f t="shared" si="23"/>
        <v>62.496000000000002</v>
      </c>
      <c r="P247" s="53"/>
    </row>
    <row r="248" spans="1:16" x14ac:dyDescent="0.3">
      <c r="A248" s="40">
        <v>3456</v>
      </c>
      <c r="B248" s="40" t="s">
        <v>23</v>
      </c>
      <c r="C248" s="16" t="s">
        <v>215</v>
      </c>
      <c r="D248" s="52" t="s">
        <v>966</v>
      </c>
      <c r="E248" s="254">
        <v>50.7</v>
      </c>
      <c r="F248" s="17">
        <f t="shared" si="21"/>
        <v>1.9894055326662745</v>
      </c>
      <c r="G248" s="21">
        <f t="shared" si="18"/>
        <v>56.784000000000006</v>
      </c>
      <c r="H248" s="225">
        <v>0.12</v>
      </c>
      <c r="I248" s="46"/>
      <c r="J248" s="18">
        <v>10</v>
      </c>
      <c r="K248" s="46"/>
      <c r="L248" s="19">
        <f t="shared" si="19"/>
        <v>0</v>
      </c>
      <c r="M248" s="23">
        <f t="shared" si="22"/>
        <v>0</v>
      </c>
      <c r="N248" s="19">
        <f t="shared" si="20"/>
        <v>0</v>
      </c>
      <c r="O248" s="19">
        <f t="shared" si="23"/>
        <v>56.784000000000006</v>
      </c>
      <c r="P248" s="53"/>
    </row>
    <row r="249" spans="1:16" x14ac:dyDescent="0.3">
      <c r="A249" s="40">
        <v>3458</v>
      </c>
      <c r="B249" s="40" t="s">
        <v>23</v>
      </c>
      <c r="C249" s="16" t="s">
        <v>216</v>
      </c>
      <c r="D249" s="52" t="s">
        <v>967</v>
      </c>
      <c r="E249" s="254">
        <v>50.7</v>
      </c>
      <c r="F249" s="17">
        <f t="shared" si="21"/>
        <v>1.9894055326662745</v>
      </c>
      <c r="G249" s="21">
        <f t="shared" si="18"/>
        <v>56.784000000000006</v>
      </c>
      <c r="H249" s="225">
        <v>0.12</v>
      </c>
      <c r="I249" s="46"/>
      <c r="J249" s="18">
        <v>10</v>
      </c>
      <c r="K249" s="46"/>
      <c r="L249" s="19">
        <f t="shared" si="19"/>
        <v>0</v>
      </c>
      <c r="M249" s="23">
        <f t="shared" si="22"/>
        <v>0</v>
      </c>
      <c r="N249" s="19">
        <f t="shared" si="20"/>
        <v>0</v>
      </c>
      <c r="O249" s="19">
        <f t="shared" si="23"/>
        <v>56.784000000000006</v>
      </c>
      <c r="P249" s="53"/>
    </row>
    <row r="250" spans="1:16" x14ac:dyDescent="0.3">
      <c r="A250" s="40">
        <v>3501</v>
      </c>
      <c r="B250" s="40" t="s">
        <v>23</v>
      </c>
      <c r="C250" s="16" t="s">
        <v>217</v>
      </c>
      <c r="D250" s="52" t="s">
        <v>968</v>
      </c>
      <c r="E250" s="254">
        <v>23.6</v>
      </c>
      <c r="F250" s="17">
        <f t="shared" si="21"/>
        <v>0.92603492250343344</v>
      </c>
      <c r="G250" s="21">
        <f t="shared" si="18"/>
        <v>26.432000000000006</v>
      </c>
      <c r="H250" s="225">
        <v>0.12</v>
      </c>
      <c r="I250" s="46"/>
      <c r="J250" s="18">
        <v>18</v>
      </c>
      <c r="K250" s="46"/>
      <c r="L250" s="19">
        <f t="shared" si="19"/>
        <v>0</v>
      </c>
      <c r="M250" s="23">
        <f t="shared" si="22"/>
        <v>0</v>
      </c>
      <c r="N250" s="19">
        <f t="shared" si="20"/>
        <v>0</v>
      </c>
      <c r="O250" s="19">
        <f t="shared" si="23"/>
        <v>26.432000000000006</v>
      </c>
      <c r="P250" s="53"/>
    </row>
    <row r="251" spans="1:16" x14ac:dyDescent="0.3">
      <c r="A251" s="40">
        <v>3502</v>
      </c>
      <c r="B251" s="40" t="s">
        <v>23</v>
      </c>
      <c r="C251" s="16" t="s">
        <v>218</v>
      </c>
      <c r="D251" s="52" t="s">
        <v>969</v>
      </c>
      <c r="E251" s="254">
        <v>23.6</v>
      </c>
      <c r="F251" s="17">
        <f t="shared" si="21"/>
        <v>0.92603492250343344</v>
      </c>
      <c r="G251" s="21">
        <f t="shared" si="18"/>
        <v>26.432000000000006</v>
      </c>
      <c r="H251" s="225">
        <v>0.12</v>
      </c>
      <c r="I251" s="46"/>
      <c r="J251" s="18">
        <v>18</v>
      </c>
      <c r="K251" s="46"/>
      <c r="L251" s="19">
        <f t="shared" si="19"/>
        <v>0</v>
      </c>
      <c r="M251" s="23">
        <f t="shared" si="22"/>
        <v>0</v>
      </c>
      <c r="N251" s="19">
        <f t="shared" si="20"/>
        <v>0</v>
      </c>
      <c r="O251" s="19">
        <f t="shared" si="23"/>
        <v>26.432000000000006</v>
      </c>
      <c r="P251" s="53"/>
    </row>
    <row r="252" spans="1:16" x14ac:dyDescent="0.3">
      <c r="A252" s="40">
        <v>3503</v>
      </c>
      <c r="B252" s="40" t="s">
        <v>23</v>
      </c>
      <c r="C252" s="16" t="s">
        <v>219</v>
      </c>
      <c r="D252" s="52" t="s">
        <v>970</v>
      </c>
      <c r="E252" s="254">
        <v>23.6</v>
      </c>
      <c r="F252" s="17">
        <f t="shared" si="21"/>
        <v>0.92603492250343344</v>
      </c>
      <c r="G252" s="21">
        <f t="shared" si="18"/>
        <v>26.432000000000006</v>
      </c>
      <c r="H252" s="225">
        <v>0.12</v>
      </c>
      <c r="I252" s="46"/>
      <c r="J252" s="18">
        <v>18</v>
      </c>
      <c r="K252" s="46"/>
      <c r="L252" s="19">
        <f t="shared" si="19"/>
        <v>0</v>
      </c>
      <c r="M252" s="23">
        <f t="shared" si="22"/>
        <v>0</v>
      </c>
      <c r="N252" s="19">
        <f t="shared" si="20"/>
        <v>0</v>
      </c>
      <c r="O252" s="19">
        <f t="shared" si="23"/>
        <v>26.432000000000006</v>
      </c>
      <c r="P252" s="53"/>
    </row>
    <row r="253" spans="1:16" x14ac:dyDescent="0.3">
      <c r="A253" s="40">
        <v>3504</v>
      </c>
      <c r="B253" s="40" t="s">
        <v>23</v>
      </c>
      <c r="C253" s="16" t="s">
        <v>220</v>
      </c>
      <c r="D253" s="52" t="s">
        <v>971</v>
      </c>
      <c r="E253" s="254">
        <v>23.6</v>
      </c>
      <c r="F253" s="17">
        <f t="shared" si="21"/>
        <v>0.92603492250343344</v>
      </c>
      <c r="G253" s="21">
        <f t="shared" si="18"/>
        <v>26.432000000000006</v>
      </c>
      <c r="H253" s="225">
        <v>0.12</v>
      </c>
      <c r="I253" s="46"/>
      <c r="J253" s="18">
        <v>18</v>
      </c>
      <c r="K253" s="46"/>
      <c r="L253" s="19">
        <f t="shared" si="19"/>
        <v>0</v>
      </c>
      <c r="M253" s="23">
        <f t="shared" si="22"/>
        <v>0</v>
      </c>
      <c r="N253" s="19">
        <f t="shared" si="20"/>
        <v>0</v>
      </c>
      <c r="O253" s="19">
        <f t="shared" si="23"/>
        <v>26.432000000000006</v>
      </c>
      <c r="P253" s="53"/>
    </row>
    <row r="254" spans="1:16" x14ac:dyDescent="0.3">
      <c r="A254" s="40">
        <v>3505</v>
      </c>
      <c r="B254" s="40" t="s">
        <v>23</v>
      </c>
      <c r="C254" s="16" t="s">
        <v>221</v>
      </c>
      <c r="D254" s="52" t="s">
        <v>972</v>
      </c>
      <c r="E254" s="254">
        <v>23.6</v>
      </c>
      <c r="F254" s="17">
        <f t="shared" si="21"/>
        <v>0.92603492250343344</v>
      </c>
      <c r="G254" s="21">
        <f t="shared" si="18"/>
        <v>26.432000000000006</v>
      </c>
      <c r="H254" s="225">
        <v>0.12</v>
      </c>
      <c r="I254" s="46"/>
      <c r="J254" s="18">
        <v>18</v>
      </c>
      <c r="K254" s="46"/>
      <c r="L254" s="19">
        <f t="shared" si="19"/>
        <v>0</v>
      </c>
      <c r="M254" s="23">
        <f t="shared" si="22"/>
        <v>0</v>
      </c>
      <c r="N254" s="19">
        <f t="shared" si="20"/>
        <v>0</v>
      </c>
      <c r="O254" s="19">
        <f t="shared" si="23"/>
        <v>26.432000000000006</v>
      </c>
      <c r="P254" s="53"/>
    </row>
    <row r="255" spans="1:16" x14ac:dyDescent="0.3">
      <c r="A255" s="40">
        <v>3507</v>
      </c>
      <c r="B255" s="40" t="s">
        <v>23</v>
      </c>
      <c r="C255" s="16" t="s">
        <v>2029</v>
      </c>
      <c r="D255" s="52">
        <v>4044889004793</v>
      </c>
      <c r="E255" s="254">
        <v>23.6</v>
      </c>
      <c r="F255" s="17">
        <f t="shared" si="21"/>
        <v>0.92603492250343344</v>
      </c>
      <c r="G255" s="21">
        <f t="shared" si="18"/>
        <v>26.432000000000006</v>
      </c>
      <c r="H255" s="225">
        <v>0.12</v>
      </c>
      <c r="I255" s="46"/>
      <c r="J255" s="18">
        <v>18</v>
      </c>
      <c r="K255" s="46"/>
      <c r="L255" s="19">
        <f t="shared" si="19"/>
        <v>0</v>
      </c>
      <c r="M255" s="23">
        <f t="shared" si="22"/>
        <v>0</v>
      </c>
      <c r="N255" s="19">
        <f t="shared" si="20"/>
        <v>0</v>
      </c>
      <c r="O255" s="19">
        <f t="shared" si="23"/>
        <v>26.432000000000006</v>
      </c>
      <c r="P255" s="53"/>
    </row>
    <row r="256" spans="1:16" x14ac:dyDescent="0.3">
      <c r="A256" s="40">
        <v>3508</v>
      </c>
      <c r="B256" s="40" t="s">
        <v>23</v>
      </c>
      <c r="C256" s="16" t="s">
        <v>2031</v>
      </c>
      <c r="D256" s="52">
        <v>4044889004786</v>
      </c>
      <c r="E256" s="254">
        <v>23.6</v>
      </c>
      <c r="F256" s="17">
        <f t="shared" si="21"/>
        <v>0.92603492250343344</v>
      </c>
      <c r="G256" s="21">
        <f t="shared" si="18"/>
        <v>26.432000000000006</v>
      </c>
      <c r="H256" s="225">
        <v>0.12</v>
      </c>
      <c r="I256" s="46"/>
      <c r="J256" s="18">
        <v>18</v>
      </c>
      <c r="K256" s="46"/>
      <c r="L256" s="19">
        <f t="shared" si="19"/>
        <v>0</v>
      </c>
      <c r="M256" s="23">
        <f t="shared" si="22"/>
        <v>0</v>
      </c>
      <c r="N256" s="19">
        <f t="shared" si="20"/>
        <v>0</v>
      </c>
      <c r="O256" s="19">
        <f t="shared" si="23"/>
        <v>26.432000000000006</v>
      </c>
      <c r="P256" s="53"/>
    </row>
    <row r="257" spans="1:16" x14ac:dyDescent="0.3">
      <c r="A257" s="40">
        <v>3509</v>
      </c>
      <c r="B257" s="40" t="s">
        <v>23</v>
      </c>
      <c r="C257" s="16" t="s">
        <v>2030</v>
      </c>
      <c r="D257" s="52" t="s">
        <v>973</v>
      </c>
      <c r="E257" s="254">
        <v>23.6</v>
      </c>
      <c r="F257" s="17">
        <f t="shared" si="21"/>
        <v>0.92603492250343344</v>
      </c>
      <c r="G257" s="21">
        <f t="shared" si="18"/>
        <v>26.432000000000006</v>
      </c>
      <c r="H257" s="225">
        <v>0.12</v>
      </c>
      <c r="I257" s="46"/>
      <c r="J257" s="18">
        <v>18</v>
      </c>
      <c r="K257" s="46"/>
      <c r="L257" s="19">
        <f t="shared" si="19"/>
        <v>0</v>
      </c>
      <c r="M257" s="23">
        <f t="shared" si="22"/>
        <v>0</v>
      </c>
      <c r="N257" s="19">
        <f t="shared" si="20"/>
        <v>0</v>
      </c>
      <c r="O257" s="19">
        <f t="shared" si="23"/>
        <v>26.432000000000006</v>
      </c>
      <c r="P257" s="53"/>
    </row>
    <row r="258" spans="1:16" x14ac:dyDescent="0.3">
      <c r="A258" s="40">
        <v>3511</v>
      </c>
      <c r="B258" s="40" t="s">
        <v>23</v>
      </c>
      <c r="C258" s="16" t="s">
        <v>222</v>
      </c>
      <c r="D258" s="52" t="s">
        <v>974</v>
      </c>
      <c r="E258" s="254">
        <v>23.6</v>
      </c>
      <c r="F258" s="17">
        <f t="shared" si="21"/>
        <v>0.92603492250343344</v>
      </c>
      <c r="G258" s="21">
        <f t="shared" si="18"/>
        <v>26.432000000000006</v>
      </c>
      <c r="H258" s="225">
        <v>0.12</v>
      </c>
      <c r="I258" s="46"/>
      <c r="J258" s="18">
        <v>18</v>
      </c>
      <c r="K258" s="46"/>
      <c r="L258" s="19">
        <f t="shared" si="19"/>
        <v>0</v>
      </c>
      <c r="M258" s="23">
        <f t="shared" si="22"/>
        <v>0</v>
      </c>
      <c r="N258" s="19">
        <f t="shared" si="20"/>
        <v>0</v>
      </c>
      <c r="O258" s="19">
        <f t="shared" si="23"/>
        <v>26.432000000000006</v>
      </c>
      <c r="P258" s="53"/>
    </row>
    <row r="259" spans="1:16" x14ac:dyDescent="0.3">
      <c r="A259" s="40">
        <v>3516</v>
      </c>
      <c r="B259" s="40" t="s">
        <v>23</v>
      </c>
      <c r="C259" s="16" t="s">
        <v>2032</v>
      </c>
      <c r="D259" s="52">
        <v>4044889004816</v>
      </c>
      <c r="E259" s="253">
        <v>76.099999999999994</v>
      </c>
      <c r="F259" s="17">
        <f t="shared" si="21"/>
        <v>2.9860702373945456</v>
      </c>
      <c r="G259" s="21">
        <f t="shared" si="18"/>
        <v>85.231999999999999</v>
      </c>
      <c r="H259" s="225">
        <v>0.12</v>
      </c>
      <c r="I259" s="46"/>
      <c r="J259" s="18">
        <v>6</v>
      </c>
      <c r="K259" s="46"/>
      <c r="L259" s="19">
        <f t="shared" si="19"/>
        <v>0</v>
      </c>
      <c r="M259" s="23">
        <f t="shared" si="22"/>
        <v>0</v>
      </c>
      <c r="N259" s="19">
        <f t="shared" si="20"/>
        <v>0</v>
      </c>
      <c r="O259" s="19">
        <f t="shared" si="23"/>
        <v>85.231999999999999</v>
      </c>
      <c r="P259" s="53"/>
    </row>
    <row r="260" spans="1:16" x14ac:dyDescent="0.3">
      <c r="A260" s="40">
        <v>3517</v>
      </c>
      <c r="B260" s="40" t="s">
        <v>23</v>
      </c>
      <c r="C260" s="16" t="s">
        <v>2033</v>
      </c>
      <c r="D260" s="52">
        <v>4044889004809</v>
      </c>
      <c r="E260" s="253">
        <v>76.099999999999994</v>
      </c>
      <c r="F260" s="17">
        <f t="shared" si="21"/>
        <v>2.9860702373945456</v>
      </c>
      <c r="G260" s="21">
        <f t="shared" si="18"/>
        <v>85.231999999999999</v>
      </c>
      <c r="H260" s="225">
        <v>0.12</v>
      </c>
      <c r="I260" s="46"/>
      <c r="J260" s="18">
        <v>6</v>
      </c>
      <c r="K260" s="46"/>
      <c r="L260" s="19">
        <f t="shared" si="19"/>
        <v>0</v>
      </c>
      <c r="M260" s="23">
        <f t="shared" si="22"/>
        <v>0</v>
      </c>
      <c r="N260" s="19">
        <f t="shared" si="20"/>
        <v>0</v>
      </c>
      <c r="O260" s="19">
        <f t="shared" si="23"/>
        <v>85.231999999999999</v>
      </c>
      <c r="P260" s="53"/>
    </row>
    <row r="261" spans="1:16" x14ac:dyDescent="0.3">
      <c r="A261" s="40">
        <v>3520</v>
      </c>
      <c r="B261" s="40" t="s">
        <v>23</v>
      </c>
      <c r="C261" s="16" t="s">
        <v>1825</v>
      </c>
      <c r="D261" s="52">
        <v>4044889004717</v>
      </c>
      <c r="E261" s="253">
        <v>55.8</v>
      </c>
      <c r="F261" s="17">
        <f t="shared" si="21"/>
        <v>2.1895232489699823</v>
      </c>
      <c r="G261" s="21">
        <f t="shared" si="18"/>
        <v>62.496000000000002</v>
      </c>
      <c r="H261" s="225">
        <v>0.12</v>
      </c>
      <c r="I261" s="46"/>
      <c r="J261" s="18">
        <v>10</v>
      </c>
      <c r="K261" s="46"/>
      <c r="L261" s="19">
        <f t="shared" si="19"/>
        <v>0</v>
      </c>
      <c r="M261" s="23">
        <f t="shared" si="22"/>
        <v>0</v>
      </c>
      <c r="N261" s="19">
        <f t="shared" si="20"/>
        <v>0</v>
      </c>
      <c r="O261" s="19">
        <f t="shared" si="23"/>
        <v>62.496000000000002</v>
      </c>
      <c r="P261" s="53"/>
    </row>
    <row r="262" spans="1:16" x14ac:dyDescent="0.3">
      <c r="A262" s="40">
        <v>3530</v>
      </c>
      <c r="B262" s="40" t="s">
        <v>23</v>
      </c>
      <c r="C262" s="16" t="s">
        <v>1893</v>
      </c>
      <c r="D262" s="52">
        <v>4044889004755</v>
      </c>
      <c r="E262" s="253">
        <v>62.5</v>
      </c>
      <c r="F262" s="17">
        <f t="shared" si="21"/>
        <v>2.4524229939179909</v>
      </c>
      <c r="G262" s="21">
        <f t="shared" ref="G262:G319" si="30">PRODUCT(E262,1.12)</f>
        <v>70</v>
      </c>
      <c r="H262" s="225">
        <v>0.12</v>
      </c>
      <c r="I262" s="46"/>
      <c r="J262" s="18">
        <v>10</v>
      </c>
      <c r="K262" s="46"/>
      <c r="L262" s="19">
        <f t="shared" ref="L262:L334" si="31">PRODUCT(E262,SUM(I262,PRODUCT(ABS(K262),J262)))</f>
        <v>0</v>
      </c>
      <c r="M262" s="23">
        <f t="shared" si="22"/>
        <v>0</v>
      </c>
      <c r="N262" s="19">
        <f t="shared" si="20"/>
        <v>0</v>
      </c>
      <c r="O262" s="19">
        <f t="shared" si="23"/>
        <v>70</v>
      </c>
      <c r="P262" s="53"/>
    </row>
    <row r="263" spans="1:16" x14ac:dyDescent="0.3">
      <c r="A263" s="40">
        <v>3531</v>
      </c>
      <c r="B263" s="40" t="s">
        <v>23</v>
      </c>
      <c r="C263" s="16" t="s">
        <v>1896</v>
      </c>
      <c r="D263" s="52">
        <v>4044889004748</v>
      </c>
      <c r="E263" s="253">
        <v>55.8</v>
      </c>
      <c r="F263" s="17">
        <f t="shared" si="21"/>
        <v>2.1895232489699823</v>
      </c>
      <c r="G263" s="21">
        <f t="shared" si="30"/>
        <v>62.496000000000002</v>
      </c>
      <c r="H263" s="225">
        <v>0.12</v>
      </c>
      <c r="I263" s="46"/>
      <c r="J263" s="18">
        <v>10</v>
      </c>
      <c r="K263" s="46"/>
      <c r="L263" s="19">
        <f t="shared" si="31"/>
        <v>0</v>
      </c>
      <c r="M263" s="23">
        <f t="shared" si="22"/>
        <v>0</v>
      </c>
      <c r="N263" s="19">
        <f t="shared" si="20"/>
        <v>0</v>
      </c>
      <c r="O263" s="19">
        <f t="shared" si="23"/>
        <v>62.496000000000002</v>
      </c>
      <c r="P263" s="53"/>
    </row>
    <row r="264" spans="1:16" x14ac:dyDescent="0.3">
      <c r="A264" s="40">
        <v>3532</v>
      </c>
      <c r="B264" s="40" t="s">
        <v>23</v>
      </c>
      <c r="C264" s="16" t="s">
        <v>1897</v>
      </c>
      <c r="D264" s="52">
        <v>4044889004731</v>
      </c>
      <c r="E264" s="253">
        <v>52.4</v>
      </c>
      <c r="F264" s="17">
        <f t="shared" si="21"/>
        <v>2.0561114381008436</v>
      </c>
      <c r="G264" s="21">
        <f t="shared" si="30"/>
        <v>58.688000000000002</v>
      </c>
      <c r="H264" s="225">
        <v>0.12</v>
      </c>
      <c r="I264" s="46"/>
      <c r="J264" s="18">
        <v>10</v>
      </c>
      <c r="K264" s="46"/>
      <c r="L264" s="19">
        <f t="shared" si="31"/>
        <v>0</v>
      </c>
      <c r="M264" s="23">
        <f t="shared" si="22"/>
        <v>0</v>
      </c>
      <c r="N264" s="19">
        <f t="shared" si="20"/>
        <v>0</v>
      </c>
      <c r="O264" s="19">
        <f t="shared" si="23"/>
        <v>58.688000000000002</v>
      </c>
      <c r="P264" s="53"/>
    </row>
    <row r="265" spans="1:16" x14ac:dyDescent="0.3">
      <c r="A265" s="40">
        <v>3540</v>
      </c>
      <c r="B265" s="40" t="s">
        <v>23</v>
      </c>
      <c r="C265" s="16" t="s">
        <v>223</v>
      </c>
      <c r="D265" s="52" t="s">
        <v>975</v>
      </c>
      <c r="E265" s="253">
        <v>45.6</v>
      </c>
      <c r="F265" s="17">
        <f t="shared" si="21"/>
        <v>1.7892878163625663</v>
      </c>
      <c r="G265" s="21">
        <f t="shared" si="30"/>
        <v>51.07200000000001</v>
      </c>
      <c r="H265" s="225">
        <v>0.12</v>
      </c>
      <c r="I265" s="46"/>
      <c r="J265" s="18">
        <v>10</v>
      </c>
      <c r="K265" s="46"/>
      <c r="L265" s="19">
        <f t="shared" si="31"/>
        <v>0</v>
      </c>
      <c r="M265" s="23">
        <f t="shared" si="22"/>
        <v>0</v>
      </c>
      <c r="N265" s="19">
        <f t="shared" si="20"/>
        <v>0</v>
      </c>
      <c r="O265" s="19">
        <f t="shared" si="23"/>
        <v>51.07200000000001</v>
      </c>
      <c r="P265" s="53"/>
    </row>
    <row r="266" spans="1:16" x14ac:dyDescent="0.3">
      <c r="A266" s="40">
        <v>3541</v>
      </c>
      <c r="B266" s="40" t="s">
        <v>23</v>
      </c>
      <c r="C266" s="16" t="s">
        <v>224</v>
      </c>
      <c r="D266" s="52" t="s">
        <v>976</v>
      </c>
      <c r="E266" s="253">
        <v>45.6</v>
      </c>
      <c r="F266" s="17">
        <f t="shared" si="21"/>
        <v>1.7892878163625663</v>
      </c>
      <c r="G266" s="21">
        <f t="shared" si="30"/>
        <v>51.07200000000001</v>
      </c>
      <c r="H266" s="225">
        <v>0.12</v>
      </c>
      <c r="I266" s="46"/>
      <c r="J266" s="18">
        <v>10</v>
      </c>
      <c r="K266" s="46"/>
      <c r="L266" s="19">
        <f t="shared" si="31"/>
        <v>0</v>
      </c>
      <c r="M266" s="23">
        <f t="shared" si="22"/>
        <v>0</v>
      </c>
      <c r="N266" s="19">
        <f t="shared" si="20"/>
        <v>0</v>
      </c>
      <c r="O266" s="19">
        <f t="shared" si="23"/>
        <v>51.07200000000001</v>
      </c>
      <c r="P266" s="53"/>
    </row>
    <row r="267" spans="1:16" x14ac:dyDescent="0.3">
      <c r="A267" s="40">
        <v>3543</v>
      </c>
      <c r="B267" s="40" t="s">
        <v>23</v>
      </c>
      <c r="C267" s="16" t="s">
        <v>2182</v>
      </c>
      <c r="D267" s="52" t="s">
        <v>977</v>
      </c>
      <c r="E267" s="253">
        <v>45.6</v>
      </c>
      <c r="F267" s="17">
        <f t="shared" si="21"/>
        <v>1.7892878163625663</v>
      </c>
      <c r="G267" s="21">
        <f t="shared" si="30"/>
        <v>51.07200000000001</v>
      </c>
      <c r="H267" s="225">
        <v>0.12</v>
      </c>
      <c r="I267" s="46"/>
      <c r="J267" s="18">
        <v>10</v>
      </c>
      <c r="K267" s="46"/>
      <c r="L267" s="19">
        <f t="shared" si="31"/>
        <v>0</v>
      </c>
      <c r="M267" s="23">
        <f t="shared" si="22"/>
        <v>0</v>
      </c>
      <c r="N267" s="19">
        <f t="shared" si="20"/>
        <v>0</v>
      </c>
      <c r="O267" s="19">
        <f t="shared" si="23"/>
        <v>51.07200000000001</v>
      </c>
      <c r="P267" s="53"/>
    </row>
    <row r="268" spans="1:16" x14ac:dyDescent="0.3">
      <c r="A268" s="40">
        <v>3544</v>
      </c>
      <c r="B268" s="40" t="s">
        <v>23</v>
      </c>
      <c r="C268" s="16" t="s">
        <v>225</v>
      </c>
      <c r="D268" s="52" t="s">
        <v>978</v>
      </c>
      <c r="E268" s="253">
        <v>45.6</v>
      </c>
      <c r="F268" s="17">
        <f t="shared" si="21"/>
        <v>1.7892878163625663</v>
      </c>
      <c r="G268" s="21">
        <f t="shared" si="30"/>
        <v>51.07200000000001</v>
      </c>
      <c r="H268" s="225">
        <v>0.12</v>
      </c>
      <c r="I268" s="46"/>
      <c r="J268" s="18">
        <v>10</v>
      </c>
      <c r="K268" s="46"/>
      <c r="L268" s="19">
        <f t="shared" si="31"/>
        <v>0</v>
      </c>
      <c r="M268" s="23">
        <f t="shared" si="22"/>
        <v>0</v>
      </c>
      <c r="N268" s="19">
        <f t="shared" si="20"/>
        <v>0</v>
      </c>
      <c r="O268" s="19">
        <f t="shared" si="23"/>
        <v>51.07200000000001</v>
      </c>
      <c r="P268" s="53"/>
    </row>
    <row r="269" spans="1:16" x14ac:dyDescent="0.3">
      <c r="A269" s="40">
        <v>3546</v>
      </c>
      <c r="B269" s="40" t="s">
        <v>23</v>
      </c>
      <c r="C269" s="16" t="s">
        <v>226</v>
      </c>
      <c r="D269" s="52" t="s">
        <v>979</v>
      </c>
      <c r="E269" s="253">
        <v>45.6</v>
      </c>
      <c r="F269" s="17">
        <f t="shared" si="21"/>
        <v>1.7892878163625663</v>
      </c>
      <c r="G269" s="21">
        <f t="shared" si="30"/>
        <v>51.07200000000001</v>
      </c>
      <c r="H269" s="225">
        <v>0.12</v>
      </c>
      <c r="I269" s="46"/>
      <c r="J269" s="18">
        <v>10</v>
      </c>
      <c r="K269" s="46"/>
      <c r="L269" s="19">
        <f t="shared" si="31"/>
        <v>0</v>
      </c>
      <c r="M269" s="23">
        <f t="shared" si="22"/>
        <v>0</v>
      </c>
      <c r="N269" s="19">
        <f t="shared" si="20"/>
        <v>0</v>
      </c>
      <c r="O269" s="19">
        <f t="shared" si="23"/>
        <v>51.07200000000001</v>
      </c>
      <c r="P269" s="53"/>
    </row>
    <row r="270" spans="1:16" x14ac:dyDescent="0.3">
      <c r="A270" s="40">
        <v>3547</v>
      </c>
      <c r="B270" s="40" t="s">
        <v>23</v>
      </c>
      <c r="C270" s="16" t="s">
        <v>227</v>
      </c>
      <c r="D270" s="52" t="s">
        <v>980</v>
      </c>
      <c r="E270" s="253">
        <v>45.6</v>
      </c>
      <c r="F270" s="17">
        <f t="shared" si="21"/>
        <v>1.7892878163625663</v>
      </c>
      <c r="G270" s="21">
        <f t="shared" si="30"/>
        <v>51.07200000000001</v>
      </c>
      <c r="H270" s="225">
        <v>0.12</v>
      </c>
      <c r="I270" s="46"/>
      <c r="J270" s="18">
        <v>10</v>
      </c>
      <c r="K270" s="46"/>
      <c r="L270" s="19">
        <f t="shared" si="31"/>
        <v>0</v>
      </c>
      <c r="M270" s="23">
        <f t="shared" si="22"/>
        <v>0</v>
      </c>
      <c r="N270" s="19">
        <f t="shared" si="20"/>
        <v>0</v>
      </c>
      <c r="O270" s="19">
        <f t="shared" si="23"/>
        <v>51.07200000000001</v>
      </c>
      <c r="P270" s="53"/>
    </row>
    <row r="271" spans="1:16" x14ac:dyDescent="0.3">
      <c r="A271" s="40">
        <v>3549</v>
      </c>
      <c r="B271" s="40" t="s">
        <v>23</v>
      </c>
      <c r="C271" s="16" t="s">
        <v>2034</v>
      </c>
      <c r="D271" s="52">
        <v>4044889004700</v>
      </c>
      <c r="E271" s="253">
        <v>45.6</v>
      </c>
      <c r="F271" s="17">
        <f t="shared" si="21"/>
        <v>1.7892878163625663</v>
      </c>
      <c r="G271" s="21">
        <f t="shared" si="30"/>
        <v>51.07200000000001</v>
      </c>
      <c r="H271" s="225">
        <v>0.12</v>
      </c>
      <c r="I271" s="46"/>
      <c r="J271" s="18">
        <v>10</v>
      </c>
      <c r="K271" s="46"/>
      <c r="L271" s="19">
        <f t="shared" si="31"/>
        <v>0</v>
      </c>
      <c r="M271" s="23">
        <f t="shared" si="22"/>
        <v>0</v>
      </c>
      <c r="N271" s="19">
        <f t="shared" si="20"/>
        <v>0</v>
      </c>
      <c r="O271" s="19">
        <f t="shared" si="23"/>
        <v>51.07200000000001</v>
      </c>
      <c r="P271" s="53"/>
    </row>
    <row r="272" spans="1:16" x14ac:dyDescent="0.3">
      <c r="A272" s="40">
        <v>3550</v>
      </c>
      <c r="B272" s="40" t="s">
        <v>23</v>
      </c>
      <c r="C272" s="16" t="s">
        <v>2197</v>
      </c>
      <c r="D272" s="52">
        <v>4044889004878</v>
      </c>
      <c r="E272" s="253">
        <v>42.2</v>
      </c>
      <c r="F272" s="17">
        <f t="shared" si="21"/>
        <v>1.6558760054934276</v>
      </c>
      <c r="G272" s="21">
        <f t="shared" si="30"/>
        <v>47.26400000000001</v>
      </c>
      <c r="H272" s="225">
        <v>0.12</v>
      </c>
      <c r="I272" s="46"/>
      <c r="J272" s="18">
        <v>10</v>
      </c>
      <c r="K272" s="46"/>
      <c r="L272" s="19">
        <f t="shared" si="31"/>
        <v>0</v>
      </c>
      <c r="M272" s="23">
        <f t="shared" si="22"/>
        <v>0</v>
      </c>
      <c r="N272" s="19">
        <f t="shared" si="20"/>
        <v>0</v>
      </c>
      <c r="O272" s="19">
        <f t="shared" si="23"/>
        <v>47.26400000000001</v>
      </c>
      <c r="P272" s="53"/>
    </row>
    <row r="273" spans="1:16" x14ac:dyDescent="0.3">
      <c r="A273" s="40">
        <v>3596</v>
      </c>
      <c r="B273" s="40" t="s">
        <v>23</v>
      </c>
      <c r="C273" s="16" t="s">
        <v>228</v>
      </c>
      <c r="D273" s="52" t="s">
        <v>981</v>
      </c>
      <c r="E273" s="253">
        <v>983</v>
      </c>
      <c r="F273" s="17">
        <f t="shared" si="21"/>
        <v>38.571708848342162</v>
      </c>
      <c r="G273" s="21">
        <f t="shared" si="30"/>
        <v>1100.96</v>
      </c>
      <c r="H273" s="225">
        <v>0.12</v>
      </c>
      <c r="I273" s="46"/>
      <c r="J273" s="18">
        <v>3</v>
      </c>
      <c r="K273" s="46"/>
      <c r="L273" s="19">
        <f t="shared" si="31"/>
        <v>0</v>
      </c>
      <c r="M273" s="23">
        <f t="shared" si="22"/>
        <v>0</v>
      </c>
      <c r="N273" s="19">
        <f t="shared" si="20"/>
        <v>0</v>
      </c>
      <c r="O273" s="19">
        <f t="shared" si="23"/>
        <v>1100.96</v>
      </c>
      <c r="P273" s="53"/>
    </row>
    <row r="274" spans="1:16" x14ac:dyDescent="0.3">
      <c r="A274" s="40">
        <v>3600</v>
      </c>
      <c r="B274" s="40" t="s">
        <v>23</v>
      </c>
      <c r="C274" s="16" t="s">
        <v>229</v>
      </c>
      <c r="D274" s="52" t="s">
        <v>982</v>
      </c>
      <c r="E274" s="253">
        <v>101.5</v>
      </c>
      <c r="F274" s="17">
        <f t="shared" si="21"/>
        <v>3.9827349421228173</v>
      </c>
      <c r="G274" s="21">
        <f t="shared" si="30"/>
        <v>113.68</v>
      </c>
      <c r="H274" s="225">
        <v>0.12</v>
      </c>
      <c r="I274" s="46"/>
      <c r="J274" s="18">
        <v>10</v>
      </c>
      <c r="K274" s="46"/>
      <c r="L274" s="19">
        <f t="shared" si="31"/>
        <v>0</v>
      </c>
      <c r="M274" s="23">
        <f t="shared" si="22"/>
        <v>0</v>
      </c>
      <c r="N274" s="19">
        <f t="shared" si="20"/>
        <v>0</v>
      </c>
      <c r="O274" s="19">
        <f t="shared" si="23"/>
        <v>113.68</v>
      </c>
      <c r="P274" s="53"/>
    </row>
    <row r="275" spans="1:16" x14ac:dyDescent="0.3">
      <c r="A275" s="40">
        <v>3602</v>
      </c>
      <c r="B275" s="40" t="s">
        <v>23</v>
      </c>
      <c r="C275" s="16" t="s">
        <v>230</v>
      </c>
      <c r="D275" s="52" t="s">
        <v>983</v>
      </c>
      <c r="E275" s="253">
        <v>93</v>
      </c>
      <c r="F275" s="17">
        <f t="shared" si="21"/>
        <v>3.6492054149499706</v>
      </c>
      <c r="G275" s="21">
        <f t="shared" si="30"/>
        <v>104.16000000000001</v>
      </c>
      <c r="H275" s="225">
        <v>0.12</v>
      </c>
      <c r="I275" s="46"/>
      <c r="J275" s="18">
        <v>10</v>
      </c>
      <c r="K275" s="46"/>
      <c r="L275" s="19">
        <f t="shared" si="31"/>
        <v>0</v>
      </c>
      <c r="M275" s="23">
        <f t="shared" si="22"/>
        <v>0</v>
      </c>
      <c r="N275" s="19">
        <f t="shared" si="20"/>
        <v>0</v>
      </c>
      <c r="O275" s="19">
        <f t="shared" si="23"/>
        <v>104.16000000000001</v>
      </c>
      <c r="P275" s="53"/>
    </row>
    <row r="276" spans="1:16" x14ac:dyDescent="0.3">
      <c r="A276" s="40">
        <v>3605</v>
      </c>
      <c r="B276" s="40" t="s">
        <v>23</v>
      </c>
      <c r="C276" s="16" t="s">
        <v>231</v>
      </c>
      <c r="D276" s="52" t="s">
        <v>984</v>
      </c>
      <c r="E276" s="253">
        <v>93</v>
      </c>
      <c r="F276" s="17">
        <f t="shared" si="21"/>
        <v>3.6492054149499706</v>
      </c>
      <c r="G276" s="21">
        <f t="shared" si="30"/>
        <v>104.16000000000001</v>
      </c>
      <c r="H276" s="225">
        <v>0.12</v>
      </c>
      <c r="I276" s="46"/>
      <c r="J276" s="18">
        <v>10</v>
      </c>
      <c r="K276" s="46"/>
      <c r="L276" s="19">
        <f t="shared" si="31"/>
        <v>0</v>
      </c>
      <c r="M276" s="23">
        <f t="shared" si="22"/>
        <v>0</v>
      </c>
      <c r="N276" s="19">
        <f t="shared" si="20"/>
        <v>0</v>
      </c>
      <c r="O276" s="19">
        <f t="shared" si="23"/>
        <v>104.16000000000001</v>
      </c>
      <c r="P276" s="53"/>
    </row>
    <row r="277" spans="1:16" x14ac:dyDescent="0.3">
      <c r="A277" s="40">
        <v>3606</v>
      </c>
      <c r="B277" s="40" t="s">
        <v>23</v>
      </c>
      <c r="C277" s="16" t="s">
        <v>1874</v>
      </c>
      <c r="D277" s="52">
        <v>4044889001662</v>
      </c>
      <c r="E277" s="253">
        <v>47.3</v>
      </c>
      <c r="F277" s="17">
        <f t="shared" si="21"/>
        <v>1.8559937217971354</v>
      </c>
      <c r="G277" s="21">
        <f t="shared" si="30"/>
        <v>52.975999999999999</v>
      </c>
      <c r="H277" s="225">
        <v>0.12</v>
      </c>
      <c r="I277" s="46"/>
      <c r="J277" s="18">
        <v>10</v>
      </c>
      <c r="K277" s="46"/>
      <c r="L277" s="19">
        <f t="shared" si="31"/>
        <v>0</v>
      </c>
      <c r="M277" s="23">
        <f t="shared" si="22"/>
        <v>0</v>
      </c>
      <c r="N277" s="19">
        <f t="shared" si="20"/>
        <v>0</v>
      </c>
      <c r="O277" s="19">
        <f t="shared" si="23"/>
        <v>52.975999999999999</v>
      </c>
      <c r="P277" s="53" t="s">
        <v>2208</v>
      </c>
    </row>
    <row r="278" spans="1:16" x14ac:dyDescent="0.3">
      <c r="A278" s="40">
        <v>3608</v>
      </c>
      <c r="B278" s="40" t="s">
        <v>23</v>
      </c>
      <c r="C278" s="16" t="s">
        <v>1875</v>
      </c>
      <c r="D278" s="52">
        <v>4044889001655</v>
      </c>
      <c r="E278" s="253">
        <v>47.3</v>
      </c>
      <c r="F278" s="17">
        <f t="shared" si="21"/>
        <v>1.8559937217971354</v>
      </c>
      <c r="G278" s="21">
        <f t="shared" si="30"/>
        <v>52.975999999999999</v>
      </c>
      <c r="H278" s="225">
        <v>0.12</v>
      </c>
      <c r="I278" s="46"/>
      <c r="J278" s="18">
        <v>10</v>
      </c>
      <c r="K278" s="46"/>
      <c r="L278" s="19">
        <f t="shared" si="31"/>
        <v>0</v>
      </c>
      <c r="M278" s="23">
        <f t="shared" si="22"/>
        <v>0</v>
      </c>
      <c r="N278" s="19">
        <f t="shared" si="20"/>
        <v>0</v>
      </c>
      <c r="O278" s="19">
        <f t="shared" si="23"/>
        <v>52.975999999999999</v>
      </c>
      <c r="P278" s="53"/>
    </row>
    <row r="279" spans="1:16" x14ac:dyDescent="0.3">
      <c r="A279" s="40">
        <v>3609</v>
      </c>
      <c r="B279" s="40" t="s">
        <v>23</v>
      </c>
      <c r="C279" s="16" t="s">
        <v>1876</v>
      </c>
      <c r="D279" s="52">
        <v>4044889003154</v>
      </c>
      <c r="E279" s="253">
        <v>47.3</v>
      </c>
      <c r="F279" s="17">
        <f t="shared" si="21"/>
        <v>1.8559937217971354</v>
      </c>
      <c r="G279" s="21">
        <f t="shared" si="30"/>
        <v>52.975999999999999</v>
      </c>
      <c r="H279" s="225">
        <v>0.12</v>
      </c>
      <c r="I279" s="46"/>
      <c r="J279" s="18">
        <v>12</v>
      </c>
      <c r="K279" s="46"/>
      <c r="L279" s="19">
        <f t="shared" si="31"/>
        <v>0</v>
      </c>
      <c r="M279" s="23">
        <f t="shared" si="22"/>
        <v>0</v>
      </c>
      <c r="N279" s="19">
        <f t="shared" si="20"/>
        <v>0</v>
      </c>
      <c r="O279" s="19">
        <f t="shared" si="23"/>
        <v>52.975999999999999</v>
      </c>
      <c r="P279" s="53"/>
    </row>
    <row r="280" spans="1:16" x14ac:dyDescent="0.3">
      <c r="A280" s="40">
        <v>3615</v>
      </c>
      <c r="B280" s="40" t="s">
        <v>23</v>
      </c>
      <c r="C280" s="16" t="s">
        <v>232</v>
      </c>
      <c r="D280" s="52" t="s">
        <v>985</v>
      </c>
      <c r="E280" s="253">
        <v>64.8</v>
      </c>
      <c r="F280" s="17">
        <f t="shared" si="21"/>
        <v>2.5426721600941731</v>
      </c>
      <c r="G280" s="21">
        <f t="shared" si="30"/>
        <v>72.576000000000008</v>
      </c>
      <c r="H280" s="225">
        <v>0.12</v>
      </c>
      <c r="I280" s="46"/>
      <c r="J280" s="18">
        <v>17</v>
      </c>
      <c r="K280" s="46"/>
      <c r="L280" s="19">
        <f t="shared" si="31"/>
        <v>0</v>
      </c>
      <c r="M280" s="23">
        <f t="shared" si="22"/>
        <v>0</v>
      </c>
      <c r="N280" s="19">
        <f t="shared" si="20"/>
        <v>0</v>
      </c>
      <c r="O280" s="19">
        <f t="shared" si="23"/>
        <v>72.576000000000008</v>
      </c>
      <c r="P280" s="53"/>
    </row>
    <row r="281" spans="1:16" x14ac:dyDescent="0.3">
      <c r="A281" s="40">
        <v>3617</v>
      </c>
      <c r="B281" s="40" t="s">
        <v>23</v>
      </c>
      <c r="C281" s="16" t="s">
        <v>233</v>
      </c>
      <c r="D281" s="52" t="s">
        <v>986</v>
      </c>
      <c r="E281" s="253">
        <v>74.900000000000006</v>
      </c>
      <c r="F281" s="17">
        <f t="shared" si="21"/>
        <v>2.9389837159113208</v>
      </c>
      <c r="G281" s="21">
        <f t="shared" si="30"/>
        <v>83.888000000000019</v>
      </c>
      <c r="H281" s="225">
        <v>0.12</v>
      </c>
      <c r="I281" s="46"/>
      <c r="J281" s="18">
        <v>17</v>
      </c>
      <c r="K281" s="46"/>
      <c r="L281" s="19">
        <f t="shared" si="31"/>
        <v>0</v>
      </c>
      <c r="M281" s="23">
        <f t="shared" si="22"/>
        <v>0</v>
      </c>
      <c r="N281" s="19">
        <f t="shared" si="20"/>
        <v>0</v>
      </c>
      <c r="O281" s="19">
        <f t="shared" si="23"/>
        <v>83.888000000000019</v>
      </c>
      <c r="P281" s="53"/>
    </row>
    <row r="282" spans="1:16" x14ac:dyDescent="0.3">
      <c r="A282" s="40">
        <v>3630</v>
      </c>
      <c r="B282" s="40" t="s">
        <v>23</v>
      </c>
      <c r="C282" s="16" t="s">
        <v>234</v>
      </c>
      <c r="D282" s="52" t="s">
        <v>987</v>
      </c>
      <c r="E282" s="253">
        <v>76.3</v>
      </c>
      <c r="F282" s="17">
        <f t="shared" si="21"/>
        <v>2.9939179909750835</v>
      </c>
      <c r="G282" s="21">
        <f t="shared" si="30"/>
        <v>85.456000000000003</v>
      </c>
      <c r="H282" s="225">
        <v>0.12</v>
      </c>
      <c r="I282" s="46"/>
      <c r="J282" s="18">
        <v>17</v>
      </c>
      <c r="K282" s="46"/>
      <c r="L282" s="19">
        <f t="shared" si="31"/>
        <v>0</v>
      </c>
      <c r="M282" s="23">
        <f t="shared" si="22"/>
        <v>0</v>
      </c>
      <c r="N282" s="19">
        <f t="shared" si="20"/>
        <v>0</v>
      </c>
      <c r="O282" s="19">
        <f t="shared" si="23"/>
        <v>85.456000000000003</v>
      </c>
      <c r="P282" s="53"/>
    </row>
    <row r="283" spans="1:16" x14ac:dyDescent="0.3">
      <c r="A283" s="40">
        <v>3631</v>
      </c>
      <c r="B283" s="40" t="s">
        <v>23</v>
      </c>
      <c r="C283" s="16" t="s">
        <v>235</v>
      </c>
      <c r="D283" s="52" t="s">
        <v>988</v>
      </c>
      <c r="E283" s="253">
        <v>79.5</v>
      </c>
      <c r="F283" s="17">
        <f t="shared" si="21"/>
        <v>3.1194820482636847</v>
      </c>
      <c r="G283" s="21">
        <f t="shared" si="30"/>
        <v>89.04</v>
      </c>
      <c r="H283" s="225">
        <v>0.12</v>
      </c>
      <c r="I283" s="46"/>
      <c r="J283" s="18">
        <v>17</v>
      </c>
      <c r="K283" s="46"/>
      <c r="L283" s="19">
        <f t="shared" si="31"/>
        <v>0</v>
      </c>
      <c r="M283" s="23">
        <f t="shared" si="22"/>
        <v>0</v>
      </c>
      <c r="N283" s="19">
        <f t="shared" ref="N283:N368" si="32">PRODUCT(G283,SUM(I283,PRODUCT(ABS(K283),J283)))</f>
        <v>0</v>
      </c>
      <c r="O283" s="19">
        <f t="shared" si="23"/>
        <v>89.04</v>
      </c>
      <c r="P283" s="53"/>
    </row>
    <row r="284" spans="1:16" x14ac:dyDescent="0.3">
      <c r="A284" s="40">
        <v>3632</v>
      </c>
      <c r="B284" s="40" t="s">
        <v>23</v>
      </c>
      <c r="C284" s="16" t="s">
        <v>236</v>
      </c>
      <c r="D284" s="52" t="s">
        <v>989</v>
      </c>
      <c r="E284" s="253">
        <v>74.900000000000006</v>
      </c>
      <c r="F284" s="17">
        <f t="shared" ref="F284:F319" si="33">E284/$E$3</f>
        <v>2.9389837159113208</v>
      </c>
      <c r="G284" s="21">
        <f t="shared" si="30"/>
        <v>83.888000000000019</v>
      </c>
      <c r="H284" s="225">
        <v>0.12</v>
      </c>
      <c r="I284" s="46"/>
      <c r="J284" s="18">
        <v>17</v>
      </c>
      <c r="K284" s="46"/>
      <c r="L284" s="19">
        <f t="shared" si="31"/>
        <v>0</v>
      </c>
      <c r="M284" s="23">
        <f t="shared" ref="M284:M320" si="34">L284/$E$3</f>
        <v>0</v>
      </c>
      <c r="N284" s="19">
        <f t="shared" si="32"/>
        <v>0</v>
      </c>
      <c r="O284" s="19">
        <f t="shared" ref="O284:O369" si="35">PRODUCT(G284,(1+$P$6/100))</f>
        <v>83.888000000000019</v>
      </c>
      <c r="P284" s="53"/>
    </row>
    <row r="285" spans="1:16" x14ac:dyDescent="0.3">
      <c r="A285" s="40">
        <v>3635</v>
      </c>
      <c r="B285" s="40" t="s">
        <v>23</v>
      </c>
      <c r="C285" s="16" t="s">
        <v>237</v>
      </c>
      <c r="D285" s="52" t="s">
        <v>990</v>
      </c>
      <c r="E285" s="253">
        <v>79.3</v>
      </c>
      <c r="F285" s="17">
        <f t="shared" si="33"/>
        <v>3.1116342946831468</v>
      </c>
      <c r="G285" s="21">
        <f t="shared" si="30"/>
        <v>88.816000000000003</v>
      </c>
      <c r="H285" s="225">
        <v>0.12</v>
      </c>
      <c r="I285" s="46"/>
      <c r="J285" s="18">
        <v>17</v>
      </c>
      <c r="K285" s="46"/>
      <c r="L285" s="19">
        <f t="shared" si="31"/>
        <v>0</v>
      </c>
      <c r="M285" s="23">
        <f t="shared" si="34"/>
        <v>0</v>
      </c>
      <c r="N285" s="19">
        <f t="shared" si="32"/>
        <v>0</v>
      </c>
      <c r="O285" s="19">
        <f t="shared" si="35"/>
        <v>88.816000000000003</v>
      </c>
      <c r="P285" s="53"/>
    </row>
    <row r="286" spans="1:16" x14ac:dyDescent="0.3">
      <c r="A286" s="40">
        <v>3638</v>
      </c>
      <c r="B286" s="40" t="s">
        <v>23</v>
      </c>
      <c r="C286" s="16" t="s">
        <v>238</v>
      </c>
      <c r="D286" s="52" t="s">
        <v>991</v>
      </c>
      <c r="E286" s="253">
        <v>79.3</v>
      </c>
      <c r="F286" s="17">
        <f t="shared" si="33"/>
        <v>3.1116342946831468</v>
      </c>
      <c r="G286" s="21">
        <f t="shared" si="30"/>
        <v>88.816000000000003</v>
      </c>
      <c r="H286" s="225">
        <v>0.12</v>
      </c>
      <c r="I286" s="46"/>
      <c r="J286" s="18">
        <v>17</v>
      </c>
      <c r="K286" s="46"/>
      <c r="L286" s="19">
        <f t="shared" si="31"/>
        <v>0</v>
      </c>
      <c r="M286" s="23">
        <f t="shared" si="34"/>
        <v>0</v>
      </c>
      <c r="N286" s="19">
        <f t="shared" si="32"/>
        <v>0</v>
      </c>
      <c r="O286" s="19">
        <f t="shared" si="35"/>
        <v>88.816000000000003</v>
      </c>
      <c r="P286" s="53"/>
    </row>
    <row r="287" spans="1:16" x14ac:dyDescent="0.3">
      <c r="A287" s="40">
        <v>3640</v>
      </c>
      <c r="B287" s="40" t="s">
        <v>23</v>
      </c>
      <c r="C287" s="16" t="s">
        <v>239</v>
      </c>
      <c r="D287" s="52" t="s">
        <v>992</v>
      </c>
      <c r="E287" s="253">
        <v>86.7</v>
      </c>
      <c r="F287" s="17">
        <f t="shared" si="33"/>
        <v>3.4020011771630374</v>
      </c>
      <c r="G287" s="21">
        <f t="shared" si="30"/>
        <v>97.104000000000013</v>
      </c>
      <c r="H287" s="225">
        <v>0.12</v>
      </c>
      <c r="I287" s="46"/>
      <c r="J287" s="18">
        <v>17</v>
      </c>
      <c r="K287" s="46"/>
      <c r="L287" s="19">
        <f t="shared" si="31"/>
        <v>0</v>
      </c>
      <c r="M287" s="23">
        <f t="shared" si="34"/>
        <v>0</v>
      </c>
      <c r="N287" s="19">
        <f t="shared" si="32"/>
        <v>0</v>
      </c>
      <c r="O287" s="19">
        <f t="shared" si="35"/>
        <v>97.104000000000013</v>
      </c>
      <c r="P287" s="53"/>
    </row>
    <row r="288" spans="1:16" x14ac:dyDescent="0.3">
      <c r="A288" s="40">
        <v>3642</v>
      </c>
      <c r="B288" s="40" t="s">
        <v>23</v>
      </c>
      <c r="C288" s="16" t="s">
        <v>240</v>
      </c>
      <c r="D288" s="52" t="s">
        <v>993</v>
      </c>
      <c r="E288" s="253">
        <v>79.3</v>
      </c>
      <c r="F288" s="17">
        <f t="shared" si="33"/>
        <v>3.1116342946831468</v>
      </c>
      <c r="G288" s="21">
        <f t="shared" si="30"/>
        <v>88.816000000000003</v>
      </c>
      <c r="H288" s="225">
        <v>0.12</v>
      </c>
      <c r="I288" s="46"/>
      <c r="J288" s="18">
        <v>17</v>
      </c>
      <c r="K288" s="46"/>
      <c r="L288" s="19">
        <f t="shared" si="31"/>
        <v>0</v>
      </c>
      <c r="M288" s="23">
        <f t="shared" si="34"/>
        <v>0</v>
      </c>
      <c r="N288" s="19">
        <f t="shared" si="32"/>
        <v>0</v>
      </c>
      <c r="O288" s="19">
        <f t="shared" si="35"/>
        <v>88.816000000000003</v>
      </c>
      <c r="P288" s="53"/>
    </row>
    <row r="289" spans="1:16" x14ac:dyDescent="0.3">
      <c r="A289" s="40">
        <v>3643</v>
      </c>
      <c r="B289" s="40" t="s">
        <v>23</v>
      </c>
      <c r="C289" s="16" t="s">
        <v>241</v>
      </c>
      <c r="D289" s="52" t="s">
        <v>994</v>
      </c>
      <c r="E289" s="253">
        <v>73.099999999999994</v>
      </c>
      <c r="F289" s="17">
        <f t="shared" si="33"/>
        <v>2.8683539336864823</v>
      </c>
      <c r="G289" s="21">
        <f t="shared" si="30"/>
        <v>81.872</v>
      </c>
      <c r="H289" s="225">
        <v>0.12</v>
      </c>
      <c r="I289" s="46"/>
      <c r="J289" s="18">
        <v>17</v>
      </c>
      <c r="K289" s="46"/>
      <c r="L289" s="19">
        <f t="shared" si="31"/>
        <v>0</v>
      </c>
      <c r="M289" s="23">
        <f t="shared" si="34"/>
        <v>0</v>
      </c>
      <c r="N289" s="19">
        <f t="shared" si="32"/>
        <v>0</v>
      </c>
      <c r="O289" s="19">
        <f t="shared" si="35"/>
        <v>81.872</v>
      </c>
      <c r="P289" s="53"/>
    </row>
    <row r="290" spans="1:16" x14ac:dyDescent="0.3">
      <c r="A290" s="40">
        <v>3644</v>
      </c>
      <c r="B290" s="40" t="s">
        <v>23</v>
      </c>
      <c r="C290" s="16" t="s">
        <v>242</v>
      </c>
      <c r="D290" s="52" t="s">
        <v>995</v>
      </c>
      <c r="E290" s="253">
        <v>79.3</v>
      </c>
      <c r="F290" s="17">
        <f t="shared" si="33"/>
        <v>3.1116342946831468</v>
      </c>
      <c r="G290" s="21">
        <f t="shared" si="30"/>
        <v>88.816000000000003</v>
      </c>
      <c r="H290" s="225">
        <v>0.12</v>
      </c>
      <c r="I290" s="46"/>
      <c r="J290" s="18">
        <v>17</v>
      </c>
      <c r="K290" s="46"/>
      <c r="L290" s="19">
        <f t="shared" si="31"/>
        <v>0</v>
      </c>
      <c r="M290" s="23">
        <f t="shared" si="34"/>
        <v>0</v>
      </c>
      <c r="N290" s="19">
        <f t="shared" si="32"/>
        <v>0</v>
      </c>
      <c r="O290" s="19">
        <f t="shared" si="35"/>
        <v>88.816000000000003</v>
      </c>
      <c r="P290" s="53"/>
    </row>
    <row r="291" spans="1:16" x14ac:dyDescent="0.3">
      <c r="A291" s="40">
        <v>3646</v>
      </c>
      <c r="B291" s="40" t="s">
        <v>23</v>
      </c>
      <c r="C291" s="16" t="s">
        <v>2024</v>
      </c>
      <c r="D291" s="52" t="s">
        <v>996</v>
      </c>
      <c r="E291" s="253">
        <v>75.8</v>
      </c>
      <c r="F291" s="17">
        <f t="shared" si="33"/>
        <v>2.9742986070237394</v>
      </c>
      <c r="G291" s="21">
        <f t="shared" si="30"/>
        <v>84.896000000000001</v>
      </c>
      <c r="H291" s="225">
        <v>0.12</v>
      </c>
      <c r="I291" s="46"/>
      <c r="J291" s="18">
        <v>17</v>
      </c>
      <c r="K291" s="46"/>
      <c r="L291" s="19">
        <f t="shared" si="31"/>
        <v>0</v>
      </c>
      <c r="M291" s="23">
        <f t="shared" si="34"/>
        <v>0</v>
      </c>
      <c r="N291" s="19">
        <f t="shared" si="32"/>
        <v>0</v>
      </c>
      <c r="O291" s="19">
        <f t="shared" si="35"/>
        <v>84.896000000000001</v>
      </c>
      <c r="P291" s="53"/>
    </row>
    <row r="292" spans="1:16" x14ac:dyDescent="0.3">
      <c r="A292" s="40">
        <v>3656</v>
      </c>
      <c r="B292" s="40" t="s">
        <v>23</v>
      </c>
      <c r="C292" s="16" t="s">
        <v>2023</v>
      </c>
      <c r="D292" s="52" t="s">
        <v>997</v>
      </c>
      <c r="E292" s="253">
        <v>73.8</v>
      </c>
      <c r="F292" s="17">
        <f t="shared" si="33"/>
        <v>2.8958210712183639</v>
      </c>
      <c r="G292" s="21">
        <f t="shared" si="30"/>
        <v>82.656000000000006</v>
      </c>
      <c r="H292" s="225">
        <v>0.12</v>
      </c>
      <c r="I292" s="46"/>
      <c r="J292" s="18">
        <v>10</v>
      </c>
      <c r="K292" s="46"/>
      <c r="L292" s="19">
        <f t="shared" si="31"/>
        <v>0</v>
      </c>
      <c r="M292" s="23">
        <f t="shared" si="34"/>
        <v>0</v>
      </c>
      <c r="N292" s="19">
        <f t="shared" si="32"/>
        <v>0</v>
      </c>
      <c r="O292" s="19">
        <f t="shared" si="35"/>
        <v>82.656000000000006</v>
      </c>
      <c r="P292" s="53"/>
    </row>
    <row r="293" spans="1:16" x14ac:dyDescent="0.3">
      <c r="A293" s="40">
        <v>3658</v>
      </c>
      <c r="B293" s="40" t="s">
        <v>23</v>
      </c>
      <c r="C293" s="16" t="s">
        <v>243</v>
      </c>
      <c r="D293" s="52" t="s">
        <v>998</v>
      </c>
      <c r="E293" s="253">
        <v>16.100000000000001</v>
      </c>
      <c r="F293" s="17">
        <f t="shared" ref="F293" si="36">E293/$E$3</f>
        <v>0.63174416323327454</v>
      </c>
      <c r="G293" s="21">
        <f t="shared" si="30"/>
        <v>18.032000000000004</v>
      </c>
      <c r="H293" s="225">
        <v>0.12</v>
      </c>
      <c r="I293" s="46"/>
      <c r="J293" s="18">
        <v>28</v>
      </c>
      <c r="K293" s="46"/>
      <c r="L293" s="19">
        <f t="shared" si="31"/>
        <v>0</v>
      </c>
      <c r="M293" s="23">
        <f t="shared" ref="M293" si="37">L293/$E$3</f>
        <v>0</v>
      </c>
      <c r="N293" s="19">
        <f t="shared" ref="N293" si="38">PRODUCT(G293,SUM(I293,PRODUCT(ABS(K293),J293)))</f>
        <v>0</v>
      </c>
      <c r="O293" s="19">
        <f t="shared" ref="O293" si="39">PRODUCT(G293,(1+$P$6/100))</f>
        <v>18.032000000000004</v>
      </c>
      <c r="P293" s="53"/>
    </row>
    <row r="294" spans="1:16" x14ac:dyDescent="0.3">
      <c r="A294" s="40">
        <v>3660</v>
      </c>
      <c r="B294" s="40" t="s">
        <v>23</v>
      </c>
      <c r="C294" s="16" t="s">
        <v>244</v>
      </c>
      <c r="D294" s="52" t="s">
        <v>999</v>
      </c>
      <c r="E294" s="253">
        <v>62.3</v>
      </c>
      <c r="F294" s="17">
        <f t="shared" si="33"/>
        <v>2.4445752403374534</v>
      </c>
      <c r="G294" s="21">
        <f t="shared" si="30"/>
        <v>69.77600000000001</v>
      </c>
      <c r="H294" s="225">
        <v>0.12</v>
      </c>
      <c r="I294" s="46"/>
      <c r="J294" s="18">
        <v>10</v>
      </c>
      <c r="K294" s="46"/>
      <c r="L294" s="19">
        <f t="shared" si="31"/>
        <v>0</v>
      </c>
      <c r="M294" s="23">
        <f t="shared" si="34"/>
        <v>0</v>
      </c>
      <c r="N294" s="19">
        <f t="shared" si="32"/>
        <v>0</v>
      </c>
      <c r="O294" s="19">
        <f t="shared" si="35"/>
        <v>69.77600000000001</v>
      </c>
      <c r="P294" s="53"/>
    </row>
    <row r="295" spans="1:16" x14ac:dyDescent="0.3">
      <c r="A295" s="40">
        <v>3661</v>
      </c>
      <c r="B295" s="40" t="s">
        <v>23</v>
      </c>
      <c r="C295" s="16" t="s">
        <v>1992</v>
      </c>
      <c r="D295" s="52">
        <v>8411066003089</v>
      </c>
      <c r="E295" s="253">
        <v>94</v>
      </c>
      <c r="F295" s="17">
        <f t="shared" si="33"/>
        <v>3.6884441828526584</v>
      </c>
      <c r="G295" s="21">
        <f t="shared" si="30"/>
        <v>105.28000000000002</v>
      </c>
      <c r="H295" s="225">
        <v>0.12</v>
      </c>
      <c r="I295" s="46"/>
      <c r="J295" s="18">
        <v>10</v>
      </c>
      <c r="K295" s="46"/>
      <c r="L295" s="19">
        <f t="shared" si="31"/>
        <v>0</v>
      </c>
      <c r="M295" s="23">
        <f t="shared" si="34"/>
        <v>0</v>
      </c>
      <c r="N295" s="19">
        <f t="shared" si="32"/>
        <v>0</v>
      </c>
      <c r="O295" s="19">
        <f t="shared" si="35"/>
        <v>105.28000000000002</v>
      </c>
      <c r="P295" s="53"/>
    </row>
    <row r="296" spans="1:16" x14ac:dyDescent="0.3">
      <c r="A296" s="40">
        <v>3662</v>
      </c>
      <c r="B296" s="40" t="s">
        <v>23</v>
      </c>
      <c r="C296" s="16" t="s">
        <v>1991</v>
      </c>
      <c r="D296" s="52">
        <v>8411066003638</v>
      </c>
      <c r="E296" s="253">
        <v>57.7</v>
      </c>
      <c r="F296" s="17">
        <f t="shared" si="33"/>
        <v>2.2640769079850895</v>
      </c>
      <c r="G296" s="21">
        <f t="shared" si="30"/>
        <v>64.624000000000009</v>
      </c>
      <c r="H296" s="225">
        <v>0.12</v>
      </c>
      <c r="I296" s="46"/>
      <c r="J296" s="18">
        <v>10</v>
      </c>
      <c r="K296" s="46"/>
      <c r="L296" s="19">
        <f t="shared" si="31"/>
        <v>0</v>
      </c>
      <c r="M296" s="23">
        <f t="shared" si="34"/>
        <v>0</v>
      </c>
      <c r="N296" s="19">
        <f t="shared" si="32"/>
        <v>0</v>
      </c>
      <c r="O296" s="19">
        <f t="shared" si="35"/>
        <v>64.624000000000009</v>
      </c>
      <c r="P296" s="53"/>
    </row>
    <row r="297" spans="1:16" x14ac:dyDescent="0.3">
      <c r="A297" s="40">
        <v>3663</v>
      </c>
      <c r="B297" s="40" t="s">
        <v>23</v>
      </c>
      <c r="C297" s="16" t="s">
        <v>1993</v>
      </c>
      <c r="D297" s="52">
        <v>8411066003072</v>
      </c>
      <c r="E297" s="253">
        <v>56.2</v>
      </c>
      <c r="F297" s="17">
        <f t="shared" si="33"/>
        <v>2.2052187561310577</v>
      </c>
      <c r="G297" s="21">
        <f t="shared" si="30"/>
        <v>62.94400000000001</v>
      </c>
      <c r="H297" s="225">
        <v>0.12</v>
      </c>
      <c r="I297" s="46"/>
      <c r="J297" s="18">
        <v>10</v>
      </c>
      <c r="K297" s="46"/>
      <c r="L297" s="19">
        <f t="shared" si="31"/>
        <v>0</v>
      </c>
      <c r="M297" s="23">
        <f t="shared" si="34"/>
        <v>0</v>
      </c>
      <c r="N297" s="19">
        <f t="shared" si="32"/>
        <v>0</v>
      </c>
      <c r="O297" s="19">
        <f t="shared" si="35"/>
        <v>62.94400000000001</v>
      </c>
      <c r="P297" s="53"/>
    </row>
    <row r="298" spans="1:16" x14ac:dyDescent="0.3">
      <c r="A298" s="40">
        <v>3664</v>
      </c>
      <c r="B298" s="40" t="s">
        <v>23</v>
      </c>
      <c r="C298" s="16" t="s">
        <v>245</v>
      </c>
      <c r="D298" s="52" t="s">
        <v>1000</v>
      </c>
      <c r="E298" s="253">
        <v>14.9</v>
      </c>
      <c r="F298" s="17">
        <f t="shared" si="33"/>
        <v>0.58465764175004908</v>
      </c>
      <c r="G298" s="21">
        <f t="shared" si="30"/>
        <v>16.688000000000002</v>
      </c>
      <c r="H298" s="225">
        <v>0.12</v>
      </c>
      <c r="I298" s="46"/>
      <c r="J298" s="18">
        <v>30</v>
      </c>
      <c r="K298" s="46"/>
      <c r="L298" s="19">
        <f t="shared" si="31"/>
        <v>0</v>
      </c>
      <c r="M298" s="23">
        <f t="shared" si="34"/>
        <v>0</v>
      </c>
      <c r="N298" s="19">
        <f t="shared" si="32"/>
        <v>0</v>
      </c>
      <c r="O298" s="19">
        <f t="shared" si="35"/>
        <v>16.688000000000002</v>
      </c>
      <c r="P298" s="53"/>
    </row>
    <row r="299" spans="1:16" x14ac:dyDescent="0.3">
      <c r="A299" s="40">
        <v>3665</v>
      </c>
      <c r="B299" s="40" t="s">
        <v>23</v>
      </c>
      <c r="C299" s="16" t="s">
        <v>246</v>
      </c>
      <c r="D299" s="52" t="s">
        <v>1001</v>
      </c>
      <c r="E299" s="253">
        <v>58.1</v>
      </c>
      <c r="F299" s="17">
        <f t="shared" si="33"/>
        <v>2.2797724151461645</v>
      </c>
      <c r="G299" s="21">
        <f t="shared" si="30"/>
        <v>65.072000000000003</v>
      </c>
      <c r="H299" s="225">
        <v>0.12</v>
      </c>
      <c r="I299" s="46"/>
      <c r="J299" s="18">
        <v>10</v>
      </c>
      <c r="K299" s="46"/>
      <c r="L299" s="19">
        <f t="shared" si="31"/>
        <v>0</v>
      </c>
      <c r="M299" s="23">
        <f t="shared" si="34"/>
        <v>0</v>
      </c>
      <c r="N299" s="19">
        <f t="shared" si="32"/>
        <v>0</v>
      </c>
      <c r="O299" s="19">
        <f t="shared" si="35"/>
        <v>65.072000000000003</v>
      </c>
      <c r="P299" s="53"/>
    </row>
    <row r="300" spans="1:16" x14ac:dyDescent="0.3">
      <c r="A300" s="40">
        <v>3666</v>
      </c>
      <c r="B300" s="40" t="s">
        <v>23</v>
      </c>
      <c r="C300" s="16" t="s">
        <v>247</v>
      </c>
      <c r="D300" s="52" t="s">
        <v>1002</v>
      </c>
      <c r="E300" s="253">
        <v>60.8</v>
      </c>
      <c r="F300" s="17">
        <f t="shared" si="33"/>
        <v>2.3857170884834216</v>
      </c>
      <c r="G300" s="21">
        <f t="shared" si="30"/>
        <v>68.096000000000004</v>
      </c>
      <c r="H300" s="225">
        <v>0.12</v>
      </c>
      <c r="I300" s="46"/>
      <c r="J300" s="18">
        <v>10</v>
      </c>
      <c r="K300" s="46"/>
      <c r="L300" s="19">
        <f t="shared" si="31"/>
        <v>0</v>
      </c>
      <c r="M300" s="23">
        <f t="shared" si="34"/>
        <v>0</v>
      </c>
      <c r="N300" s="19">
        <f t="shared" si="32"/>
        <v>0</v>
      </c>
      <c r="O300" s="19">
        <f t="shared" si="35"/>
        <v>68.096000000000004</v>
      </c>
      <c r="P300" s="53"/>
    </row>
    <row r="301" spans="1:16" x14ac:dyDescent="0.3">
      <c r="A301" s="40">
        <v>3667</v>
      </c>
      <c r="B301" s="40" t="s">
        <v>23</v>
      </c>
      <c r="C301" s="16" t="s">
        <v>248</v>
      </c>
      <c r="D301" s="52" t="s">
        <v>1003</v>
      </c>
      <c r="E301" s="253">
        <v>57.7</v>
      </c>
      <c r="F301" s="17">
        <f t="shared" si="33"/>
        <v>2.2640769079850895</v>
      </c>
      <c r="G301" s="21">
        <f t="shared" si="30"/>
        <v>64.624000000000009</v>
      </c>
      <c r="H301" s="225">
        <v>0.12</v>
      </c>
      <c r="I301" s="46"/>
      <c r="J301" s="18">
        <v>10</v>
      </c>
      <c r="K301" s="46"/>
      <c r="L301" s="19">
        <f t="shared" si="31"/>
        <v>0</v>
      </c>
      <c r="M301" s="23">
        <f t="shared" si="34"/>
        <v>0</v>
      </c>
      <c r="N301" s="19">
        <f t="shared" si="32"/>
        <v>0</v>
      </c>
      <c r="O301" s="19">
        <f t="shared" si="35"/>
        <v>64.624000000000009</v>
      </c>
      <c r="P301" s="53"/>
    </row>
    <row r="302" spans="1:16" x14ac:dyDescent="0.3">
      <c r="A302" s="40">
        <v>3670</v>
      </c>
      <c r="B302" s="40" t="s">
        <v>23</v>
      </c>
      <c r="C302" s="16" t="s">
        <v>249</v>
      </c>
      <c r="D302" s="52" t="s">
        <v>1004</v>
      </c>
      <c r="E302" s="253">
        <v>49.3</v>
      </c>
      <c r="F302" s="17">
        <f t="shared" si="33"/>
        <v>1.9344712576025112</v>
      </c>
      <c r="G302" s="21">
        <f t="shared" si="30"/>
        <v>55.216000000000001</v>
      </c>
      <c r="H302" s="225">
        <v>0.12</v>
      </c>
      <c r="I302" s="46"/>
      <c r="J302" s="18">
        <v>10</v>
      </c>
      <c r="K302" s="46"/>
      <c r="L302" s="19">
        <f t="shared" si="31"/>
        <v>0</v>
      </c>
      <c r="M302" s="23">
        <f t="shared" si="34"/>
        <v>0</v>
      </c>
      <c r="N302" s="19">
        <f t="shared" si="32"/>
        <v>0</v>
      </c>
      <c r="O302" s="19">
        <f t="shared" si="35"/>
        <v>55.216000000000001</v>
      </c>
      <c r="P302" s="53"/>
    </row>
    <row r="303" spans="1:16" x14ac:dyDescent="0.3">
      <c r="A303" s="40">
        <v>3671</v>
      </c>
      <c r="B303" s="40" t="s">
        <v>23</v>
      </c>
      <c r="C303" s="16" t="s">
        <v>250</v>
      </c>
      <c r="D303" s="52" t="s">
        <v>1005</v>
      </c>
      <c r="E303" s="253">
        <v>53.5</v>
      </c>
      <c r="F303" s="17">
        <f t="shared" si="33"/>
        <v>2.0992740827938001</v>
      </c>
      <c r="G303" s="21">
        <f t="shared" si="30"/>
        <v>59.920000000000009</v>
      </c>
      <c r="H303" s="225">
        <v>0.12</v>
      </c>
      <c r="I303" s="46"/>
      <c r="J303" s="18">
        <v>10</v>
      </c>
      <c r="K303" s="46"/>
      <c r="L303" s="19">
        <f t="shared" si="31"/>
        <v>0</v>
      </c>
      <c r="M303" s="23">
        <f t="shared" si="34"/>
        <v>0</v>
      </c>
      <c r="N303" s="19">
        <f t="shared" si="32"/>
        <v>0</v>
      </c>
      <c r="O303" s="19">
        <f t="shared" si="35"/>
        <v>59.920000000000009</v>
      </c>
      <c r="P303" s="53"/>
    </row>
    <row r="304" spans="1:16" x14ac:dyDescent="0.3">
      <c r="A304" s="40">
        <v>3672</v>
      </c>
      <c r="B304" s="40" t="s">
        <v>23</v>
      </c>
      <c r="C304" s="16" t="s">
        <v>251</v>
      </c>
      <c r="D304" s="52" t="s">
        <v>1006</v>
      </c>
      <c r="E304" s="253">
        <v>53.1</v>
      </c>
      <c r="F304" s="17">
        <f t="shared" si="33"/>
        <v>2.0835785756327252</v>
      </c>
      <c r="G304" s="21">
        <f t="shared" si="30"/>
        <v>59.472000000000008</v>
      </c>
      <c r="H304" s="225">
        <v>0.12</v>
      </c>
      <c r="I304" s="46"/>
      <c r="J304" s="18">
        <v>10</v>
      </c>
      <c r="K304" s="46"/>
      <c r="L304" s="19">
        <f t="shared" si="31"/>
        <v>0</v>
      </c>
      <c r="M304" s="23">
        <f t="shared" si="34"/>
        <v>0</v>
      </c>
      <c r="N304" s="19">
        <f t="shared" si="32"/>
        <v>0</v>
      </c>
      <c r="O304" s="19">
        <f t="shared" si="35"/>
        <v>59.472000000000008</v>
      </c>
      <c r="P304" s="53"/>
    </row>
    <row r="305" spans="1:16" x14ac:dyDescent="0.3">
      <c r="A305" s="40">
        <v>3673</v>
      </c>
      <c r="B305" s="40" t="s">
        <v>23</v>
      </c>
      <c r="C305" s="16" t="s">
        <v>2187</v>
      </c>
      <c r="D305" s="52">
        <v>8411066003843</v>
      </c>
      <c r="E305" s="253">
        <v>71</v>
      </c>
      <c r="F305" s="17">
        <f t="shared" si="33"/>
        <v>2.785952521090838</v>
      </c>
      <c r="G305" s="21">
        <f t="shared" si="30"/>
        <v>79.52000000000001</v>
      </c>
      <c r="H305" s="225">
        <v>0.12</v>
      </c>
      <c r="I305" s="46"/>
      <c r="J305" s="18">
        <v>10</v>
      </c>
      <c r="K305" s="46"/>
      <c r="L305" s="19">
        <f t="shared" si="31"/>
        <v>0</v>
      </c>
      <c r="M305" s="23">
        <f t="shared" si="34"/>
        <v>0</v>
      </c>
      <c r="N305" s="19">
        <f t="shared" si="32"/>
        <v>0</v>
      </c>
      <c r="O305" s="19">
        <f t="shared" si="35"/>
        <v>79.52000000000001</v>
      </c>
      <c r="P305" s="53"/>
    </row>
    <row r="306" spans="1:16" x14ac:dyDescent="0.3">
      <c r="A306" s="40">
        <v>3674</v>
      </c>
      <c r="B306" s="40" t="s">
        <v>23</v>
      </c>
      <c r="C306" s="16" t="s">
        <v>252</v>
      </c>
      <c r="D306" s="52" t="s">
        <v>1007</v>
      </c>
      <c r="E306" s="253">
        <v>49.3</v>
      </c>
      <c r="F306" s="17">
        <f t="shared" si="33"/>
        <v>1.9344712576025112</v>
      </c>
      <c r="G306" s="21">
        <f t="shared" si="30"/>
        <v>55.216000000000001</v>
      </c>
      <c r="H306" s="225">
        <v>0.12</v>
      </c>
      <c r="I306" s="46"/>
      <c r="J306" s="18">
        <v>10</v>
      </c>
      <c r="K306" s="46"/>
      <c r="L306" s="19">
        <f t="shared" si="31"/>
        <v>0</v>
      </c>
      <c r="M306" s="23">
        <f t="shared" si="34"/>
        <v>0</v>
      </c>
      <c r="N306" s="19">
        <f t="shared" si="32"/>
        <v>0</v>
      </c>
      <c r="O306" s="19">
        <f t="shared" si="35"/>
        <v>55.216000000000001</v>
      </c>
      <c r="P306" s="53"/>
    </row>
    <row r="307" spans="1:16" x14ac:dyDescent="0.3">
      <c r="A307" s="40">
        <v>3675</v>
      </c>
      <c r="B307" s="40" t="s">
        <v>23</v>
      </c>
      <c r="C307" s="16" t="s">
        <v>253</v>
      </c>
      <c r="D307" s="52" t="s">
        <v>1008</v>
      </c>
      <c r="E307" s="253">
        <v>58.5</v>
      </c>
      <c r="F307" s="17">
        <f t="shared" si="33"/>
        <v>2.2954679223072394</v>
      </c>
      <c r="G307" s="21">
        <f t="shared" si="30"/>
        <v>65.52000000000001</v>
      </c>
      <c r="H307" s="225">
        <v>0.12</v>
      </c>
      <c r="I307" s="46"/>
      <c r="J307" s="18">
        <v>10</v>
      </c>
      <c r="K307" s="46"/>
      <c r="L307" s="19">
        <f t="shared" si="31"/>
        <v>0</v>
      </c>
      <c r="M307" s="23">
        <f t="shared" si="34"/>
        <v>0</v>
      </c>
      <c r="N307" s="19">
        <f t="shared" si="32"/>
        <v>0</v>
      </c>
      <c r="O307" s="19">
        <f t="shared" si="35"/>
        <v>65.52000000000001</v>
      </c>
      <c r="P307" s="53"/>
    </row>
    <row r="308" spans="1:16" x14ac:dyDescent="0.3">
      <c r="A308" s="40">
        <v>3676</v>
      </c>
      <c r="B308" s="40" t="s">
        <v>23</v>
      </c>
      <c r="C308" s="16" t="s">
        <v>254</v>
      </c>
      <c r="D308" s="52" t="s">
        <v>1009</v>
      </c>
      <c r="E308" s="253">
        <v>141.4</v>
      </c>
      <c r="F308" s="17">
        <f t="shared" si="33"/>
        <v>5.5483617814400628</v>
      </c>
      <c r="G308" s="21">
        <f t="shared" si="30"/>
        <v>158.36800000000002</v>
      </c>
      <c r="H308" s="225">
        <v>0.12</v>
      </c>
      <c r="I308" s="46"/>
      <c r="J308" s="18">
        <v>7</v>
      </c>
      <c r="K308" s="46"/>
      <c r="L308" s="19">
        <f t="shared" si="31"/>
        <v>0</v>
      </c>
      <c r="M308" s="23">
        <f t="shared" si="34"/>
        <v>0</v>
      </c>
      <c r="N308" s="19">
        <f t="shared" si="32"/>
        <v>0</v>
      </c>
      <c r="O308" s="19">
        <f t="shared" si="35"/>
        <v>158.36800000000002</v>
      </c>
      <c r="P308" s="53" t="s">
        <v>2140</v>
      </c>
    </row>
    <row r="309" spans="1:16" x14ac:dyDescent="0.3">
      <c r="A309" s="40">
        <v>3677</v>
      </c>
      <c r="B309" s="40" t="s">
        <v>23</v>
      </c>
      <c r="C309" s="16" t="s">
        <v>1994</v>
      </c>
      <c r="D309" s="232">
        <v>8411066003393</v>
      </c>
      <c r="E309" s="253">
        <v>126.5</v>
      </c>
      <c r="F309" s="17">
        <f t="shared" si="33"/>
        <v>4.9637041396900141</v>
      </c>
      <c r="G309" s="21">
        <f t="shared" si="30"/>
        <v>141.68</v>
      </c>
      <c r="H309" s="225">
        <v>0.12</v>
      </c>
      <c r="I309" s="46"/>
      <c r="J309" s="18">
        <v>7</v>
      </c>
      <c r="K309" s="46"/>
      <c r="L309" s="19">
        <f t="shared" si="31"/>
        <v>0</v>
      </c>
      <c r="M309" s="23">
        <f t="shared" si="34"/>
        <v>0</v>
      </c>
      <c r="N309" s="19">
        <f t="shared" si="32"/>
        <v>0</v>
      </c>
      <c r="O309" s="19">
        <f t="shared" si="35"/>
        <v>141.68</v>
      </c>
      <c r="P309" s="53"/>
    </row>
    <row r="310" spans="1:16" x14ac:dyDescent="0.3">
      <c r="A310" s="40">
        <v>3678</v>
      </c>
      <c r="B310" s="40" t="s">
        <v>23</v>
      </c>
      <c r="C310" s="16" t="s">
        <v>2129</v>
      </c>
      <c r="D310" s="232">
        <v>8411066002921</v>
      </c>
      <c r="E310" s="253">
        <v>121.2</v>
      </c>
      <c r="F310" s="17">
        <f t="shared" si="33"/>
        <v>4.7557386698057682</v>
      </c>
      <c r="G310" s="21">
        <f t="shared" si="30"/>
        <v>135.74400000000003</v>
      </c>
      <c r="H310" s="225">
        <v>0.12</v>
      </c>
      <c r="I310" s="46"/>
      <c r="J310" s="18">
        <v>7</v>
      </c>
      <c r="K310" s="46"/>
      <c r="L310" s="19">
        <f t="shared" si="31"/>
        <v>0</v>
      </c>
      <c r="M310" s="23">
        <f t="shared" si="34"/>
        <v>0</v>
      </c>
      <c r="N310" s="19">
        <f t="shared" si="32"/>
        <v>0</v>
      </c>
      <c r="O310" s="19">
        <f t="shared" si="35"/>
        <v>135.74400000000003</v>
      </c>
      <c r="P310" s="53"/>
    </row>
    <row r="311" spans="1:16" x14ac:dyDescent="0.3">
      <c r="A311" s="40">
        <v>3679</v>
      </c>
      <c r="B311" s="40" t="s">
        <v>23</v>
      </c>
      <c r="C311" s="16" t="s">
        <v>1995</v>
      </c>
      <c r="D311" s="232">
        <v>8411066002976</v>
      </c>
      <c r="E311" s="253">
        <v>99.8</v>
      </c>
      <c r="F311" s="17">
        <f t="shared" si="33"/>
        <v>3.916029036688248</v>
      </c>
      <c r="G311" s="21">
        <f t="shared" si="30"/>
        <v>111.77600000000001</v>
      </c>
      <c r="H311" s="225">
        <v>0.12</v>
      </c>
      <c r="I311" s="46"/>
      <c r="J311" s="18">
        <v>8</v>
      </c>
      <c r="K311" s="46"/>
      <c r="L311" s="19">
        <f t="shared" si="31"/>
        <v>0</v>
      </c>
      <c r="M311" s="23">
        <f t="shared" si="34"/>
        <v>0</v>
      </c>
      <c r="N311" s="19">
        <f t="shared" si="32"/>
        <v>0</v>
      </c>
      <c r="O311" s="19">
        <f t="shared" si="35"/>
        <v>111.77600000000001</v>
      </c>
      <c r="P311" s="53"/>
    </row>
    <row r="312" spans="1:16" x14ac:dyDescent="0.3">
      <c r="A312" s="40">
        <v>3680</v>
      </c>
      <c r="B312" s="40" t="s">
        <v>23</v>
      </c>
      <c r="C312" s="16" t="s">
        <v>1996</v>
      </c>
      <c r="D312" s="232">
        <v>8411066002914</v>
      </c>
      <c r="E312" s="253">
        <v>50.1</v>
      </c>
      <c r="F312" s="17">
        <f t="shared" si="33"/>
        <v>1.9658622719246617</v>
      </c>
      <c r="G312" s="21">
        <f t="shared" si="30"/>
        <v>56.112000000000009</v>
      </c>
      <c r="H312" s="225">
        <v>0.12</v>
      </c>
      <c r="I312" s="46"/>
      <c r="J312" s="18">
        <v>10</v>
      </c>
      <c r="K312" s="46"/>
      <c r="L312" s="19">
        <f t="shared" si="31"/>
        <v>0</v>
      </c>
      <c r="M312" s="23">
        <f t="shared" si="34"/>
        <v>0</v>
      </c>
      <c r="N312" s="19">
        <f t="shared" si="32"/>
        <v>0</v>
      </c>
      <c r="O312" s="19">
        <f t="shared" si="35"/>
        <v>56.112000000000009</v>
      </c>
      <c r="P312" s="53"/>
    </row>
    <row r="313" spans="1:16" x14ac:dyDescent="0.3">
      <c r="A313" s="40">
        <v>3681</v>
      </c>
      <c r="B313" s="40" t="s">
        <v>23</v>
      </c>
      <c r="C313" s="16" t="s">
        <v>1997</v>
      </c>
      <c r="D313" s="232">
        <v>8411066002860</v>
      </c>
      <c r="E313" s="253">
        <v>12.6</v>
      </c>
      <c r="F313" s="17">
        <f t="shared" si="33"/>
        <v>0.49440847557386697</v>
      </c>
      <c r="G313" s="21">
        <f t="shared" si="30"/>
        <v>14.112</v>
      </c>
      <c r="H313" s="225">
        <v>0.12</v>
      </c>
      <c r="I313" s="46"/>
      <c r="J313" s="18">
        <v>30</v>
      </c>
      <c r="K313" s="46"/>
      <c r="L313" s="19">
        <f t="shared" si="31"/>
        <v>0</v>
      </c>
      <c r="M313" s="23">
        <f t="shared" si="34"/>
        <v>0</v>
      </c>
      <c r="N313" s="19">
        <f t="shared" si="32"/>
        <v>0</v>
      </c>
      <c r="O313" s="19">
        <f t="shared" si="35"/>
        <v>14.112</v>
      </c>
      <c r="P313" s="53"/>
    </row>
    <row r="314" spans="1:16" x14ac:dyDescent="0.3">
      <c r="A314" s="40">
        <v>3685</v>
      </c>
      <c r="B314" s="40" t="s">
        <v>15</v>
      </c>
      <c r="C314" s="16" t="s">
        <v>1751</v>
      </c>
      <c r="D314" s="188">
        <v>8411066002822</v>
      </c>
      <c r="E314" s="253">
        <v>55.8</v>
      </c>
      <c r="F314" s="17">
        <f t="shared" si="33"/>
        <v>2.1895232489699823</v>
      </c>
      <c r="G314" s="21">
        <f t="shared" si="30"/>
        <v>62.496000000000002</v>
      </c>
      <c r="H314" s="225">
        <v>0.12</v>
      </c>
      <c r="I314" s="46"/>
      <c r="J314" s="18">
        <v>10</v>
      </c>
      <c r="K314" s="46"/>
      <c r="L314" s="19">
        <f t="shared" si="31"/>
        <v>0</v>
      </c>
      <c r="M314" s="23">
        <f t="shared" si="34"/>
        <v>0</v>
      </c>
      <c r="N314" s="19">
        <f t="shared" si="32"/>
        <v>0</v>
      </c>
      <c r="O314" s="19">
        <f t="shared" si="35"/>
        <v>62.496000000000002</v>
      </c>
      <c r="P314" s="53"/>
    </row>
    <row r="315" spans="1:16" x14ac:dyDescent="0.3">
      <c r="A315" s="40">
        <v>3686</v>
      </c>
      <c r="B315" s="40" t="s">
        <v>15</v>
      </c>
      <c r="C315" s="16" t="s">
        <v>255</v>
      </c>
      <c r="D315" s="52" t="s">
        <v>1010</v>
      </c>
      <c r="E315" s="253">
        <v>41.7</v>
      </c>
      <c r="F315" s="17">
        <f t="shared" si="33"/>
        <v>1.6362566215420837</v>
      </c>
      <c r="G315" s="21">
        <f t="shared" si="30"/>
        <v>46.704000000000008</v>
      </c>
      <c r="H315" s="225">
        <v>0.12</v>
      </c>
      <c r="I315" s="46"/>
      <c r="J315" s="18">
        <v>10</v>
      </c>
      <c r="K315" s="46"/>
      <c r="L315" s="19">
        <f t="shared" si="31"/>
        <v>0</v>
      </c>
      <c r="M315" s="23">
        <f t="shared" si="34"/>
        <v>0</v>
      </c>
      <c r="N315" s="19">
        <f t="shared" si="32"/>
        <v>0</v>
      </c>
      <c r="O315" s="19">
        <f t="shared" si="35"/>
        <v>46.704000000000008</v>
      </c>
      <c r="P315" s="53"/>
    </row>
    <row r="316" spans="1:16" x14ac:dyDescent="0.3">
      <c r="A316" s="40">
        <v>3687</v>
      </c>
      <c r="B316" s="40" t="s">
        <v>15</v>
      </c>
      <c r="C316" s="16" t="s">
        <v>256</v>
      </c>
      <c r="D316" s="52" t="s">
        <v>1011</v>
      </c>
      <c r="E316" s="253">
        <v>59.6</v>
      </c>
      <c r="F316" s="17">
        <f t="shared" si="33"/>
        <v>2.3386305670001963</v>
      </c>
      <c r="G316" s="21">
        <f t="shared" si="30"/>
        <v>66.75200000000001</v>
      </c>
      <c r="H316" s="225">
        <v>0.12</v>
      </c>
      <c r="I316" s="46"/>
      <c r="J316" s="18">
        <v>10</v>
      </c>
      <c r="K316" s="46"/>
      <c r="L316" s="19">
        <f t="shared" si="31"/>
        <v>0</v>
      </c>
      <c r="M316" s="23">
        <f t="shared" si="34"/>
        <v>0</v>
      </c>
      <c r="N316" s="19">
        <f t="shared" si="32"/>
        <v>0</v>
      </c>
      <c r="O316" s="19">
        <f t="shared" si="35"/>
        <v>66.75200000000001</v>
      </c>
      <c r="P316" s="53"/>
    </row>
    <row r="317" spans="1:16" x14ac:dyDescent="0.3">
      <c r="A317" s="40">
        <v>3688</v>
      </c>
      <c r="B317" s="40" t="s">
        <v>15</v>
      </c>
      <c r="C317" s="16" t="s">
        <v>257</v>
      </c>
      <c r="D317" s="52" t="s">
        <v>1012</v>
      </c>
      <c r="E317" s="253">
        <v>53.5</v>
      </c>
      <c r="F317" s="17">
        <f t="shared" si="33"/>
        <v>2.0992740827938001</v>
      </c>
      <c r="G317" s="21">
        <f t="shared" si="30"/>
        <v>59.920000000000009</v>
      </c>
      <c r="H317" s="225">
        <v>0.12</v>
      </c>
      <c r="I317" s="46"/>
      <c r="J317" s="18">
        <v>10</v>
      </c>
      <c r="K317" s="46"/>
      <c r="L317" s="19">
        <f t="shared" si="31"/>
        <v>0</v>
      </c>
      <c r="M317" s="23">
        <f t="shared" si="34"/>
        <v>0</v>
      </c>
      <c r="N317" s="19">
        <f t="shared" si="32"/>
        <v>0</v>
      </c>
      <c r="O317" s="19">
        <f t="shared" si="35"/>
        <v>59.920000000000009</v>
      </c>
      <c r="P317" s="53"/>
    </row>
    <row r="318" spans="1:16" x14ac:dyDescent="0.3">
      <c r="A318" s="40">
        <v>3689</v>
      </c>
      <c r="B318" s="40" t="s">
        <v>15</v>
      </c>
      <c r="C318" s="16" t="s">
        <v>258</v>
      </c>
      <c r="D318" s="52" t="s">
        <v>1013</v>
      </c>
      <c r="E318" s="253">
        <v>41.7</v>
      </c>
      <c r="F318" s="17">
        <f t="shared" si="33"/>
        <v>1.6362566215420837</v>
      </c>
      <c r="G318" s="21">
        <f t="shared" si="30"/>
        <v>46.704000000000008</v>
      </c>
      <c r="H318" s="225">
        <v>0.12</v>
      </c>
      <c r="I318" s="46"/>
      <c r="J318" s="18">
        <v>10</v>
      </c>
      <c r="K318" s="46"/>
      <c r="L318" s="19">
        <f t="shared" si="31"/>
        <v>0</v>
      </c>
      <c r="M318" s="23">
        <f t="shared" si="34"/>
        <v>0</v>
      </c>
      <c r="N318" s="19">
        <f t="shared" si="32"/>
        <v>0</v>
      </c>
      <c r="O318" s="19">
        <f t="shared" si="35"/>
        <v>46.704000000000008</v>
      </c>
      <c r="P318" s="53"/>
    </row>
    <row r="319" spans="1:16" x14ac:dyDescent="0.3">
      <c r="A319" s="40">
        <v>3690</v>
      </c>
      <c r="B319" s="40" t="s">
        <v>15</v>
      </c>
      <c r="C319" s="187" t="s">
        <v>1752</v>
      </c>
      <c r="D319" s="188">
        <v>8411066002815</v>
      </c>
      <c r="E319" s="253">
        <v>43.6</v>
      </c>
      <c r="F319" s="17">
        <f t="shared" si="33"/>
        <v>1.7108102805571905</v>
      </c>
      <c r="G319" s="21">
        <f t="shared" si="30"/>
        <v>48.832000000000008</v>
      </c>
      <c r="H319" s="225">
        <v>0.12</v>
      </c>
      <c r="I319" s="46"/>
      <c r="J319" s="261">
        <v>10</v>
      </c>
      <c r="K319" s="46"/>
      <c r="L319" s="19">
        <f t="shared" si="31"/>
        <v>0</v>
      </c>
      <c r="M319" s="23">
        <f t="shared" si="34"/>
        <v>0</v>
      </c>
      <c r="N319" s="19">
        <f t="shared" si="32"/>
        <v>0</v>
      </c>
      <c r="O319" s="19">
        <f t="shared" si="35"/>
        <v>48.832000000000008</v>
      </c>
      <c r="P319" s="53"/>
    </row>
    <row r="320" spans="1:16" x14ac:dyDescent="0.3">
      <c r="A320" s="40">
        <v>3700</v>
      </c>
      <c r="B320" s="40" t="s">
        <v>23</v>
      </c>
      <c r="C320" s="16" t="s">
        <v>259</v>
      </c>
      <c r="D320" s="52" t="s">
        <v>1014</v>
      </c>
      <c r="E320" s="253">
        <v>93.2</v>
      </c>
      <c r="F320" s="54" t="s">
        <v>104</v>
      </c>
      <c r="G320" s="17">
        <f t="shared" ref="G320:G355" si="40">PRODUCT(E320,1.21)</f>
        <v>112.77200000000001</v>
      </c>
      <c r="H320" s="226">
        <v>0.21</v>
      </c>
      <c r="I320" s="46"/>
      <c r="J320" s="18">
        <v>6</v>
      </c>
      <c r="K320" s="46"/>
      <c r="L320" s="19">
        <f t="shared" si="31"/>
        <v>0</v>
      </c>
      <c r="M320" s="23">
        <f t="shared" si="34"/>
        <v>0</v>
      </c>
      <c r="N320" s="19">
        <f t="shared" si="32"/>
        <v>0</v>
      </c>
      <c r="O320" s="19">
        <f t="shared" si="35"/>
        <v>112.77200000000001</v>
      </c>
      <c r="P320" s="53"/>
    </row>
    <row r="321" spans="1:16" x14ac:dyDescent="0.3">
      <c r="A321" s="40">
        <v>3766</v>
      </c>
      <c r="B321" s="40" t="s">
        <v>23</v>
      </c>
      <c r="C321" s="16" t="s">
        <v>260</v>
      </c>
      <c r="D321" s="52" t="s">
        <v>1015</v>
      </c>
      <c r="E321" s="253">
        <v>133</v>
      </c>
      <c r="F321" s="54" t="s">
        <v>104</v>
      </c>
      <c r="G321" s="17">
        <f t="shared" si="40"/>
        <v>160.93</v>
      </c>
      <c r="H321" s="226">
        <v>0.21</v>
      </c>
      <c r="I321" s="46"/>
      <c r="J321" s="18">
        <v>6</v>
      </c>
      <c r="K321" s="46"/>
      <c r="L321" s="19">
        <f t="shared" si="31"/>
        <v>0</v>
      </c>
      <c r="M321" s="54" t="s">
        <v>104</v>
      </c>
      <c r="N321" s="19">
        <f t="shared" si="32"/>
        <v>0</v>
      </c>
      <c r="O321" s="19">
        <f t="shared" si="35"/>
        <v>160.93</v>
      </c>
      <c r="P321" s="53" t="s">
        <v>1999</v>
      </c>
    </row>
    <row r="322" spans="1:16" x14ac:dyDescent="0.3">
      <c r="A322" s="40">
        <v>3767</v>
      </c>
      <c r="B322" s="40" t="s">
        <v>23</v>
      </c>
      <c r="C322" s="16" t="s">
        <v>1998</v>
      </c>
      <c r="D322" s="52">
        <v>6009679891920</v>
      </c>
      <c r="E322" s="253">
        <v>133</v>
      </c>
      <c r="F322" s="54" t="s">
        <v>104</v>
      </c>
      <c r="G322" s="17">
        <f t="shared" si="40"/>
        <v>160.93</v>
      </c>
      <c r="H322" s="226">
        <v>0.21</v>
      </c>
      <c r="I322" s="46"/>
      <c r="J322" s="18">
        <v>6</v>
      </c>
      <c r="K322" s="46"/>
      <c r="L322" s="19">
        <f t="shared" si="31"/>
        <v>0</v>
      </c>
      <c r="M322" s="54" t="s">
        <v>104</v>
      </c>
      <c r="N322" s="19">
        <f t="shared" si="32"/>
        <v>0</v>
      </c>
      <c r="O322" s="19">
        <f t="shared" si="35"/>
        <v>160.93</v>
      </c>
      <c r="P322" s="53"/>
    </row>
    <row r="323" spans="1:16" x14ac:dyDescent="0.3">
      <c r="A323" s="40">
        <v>3768</v>
      </c>
      <c r="B323" s="40" t="s">
        <v>23</v>
      </c>
      <c r="C323" s="16" t="s">
        <v>261</v>
      </c>
      <c r="D323" s="52" t="s">
        <v>1016</v>
      </c>
      <c r="E323" s="253">
        <v>133</v>
      </c>
      <c r="F323" s="54" t="s">
        <v>104</v>
      </c>
      <c r="G323" s="17">
        <f t="shared" si="40"/>
        <v>160.93</v>
      </c>
      <c r="H323" s="226">
        <v>0.21</v>
      </c>
      <c r="I323" s="46"/>
      <c r="J323" s="18">
        <v>6</v>
      </c>
      <c r="K323" s="46"/>
      <c r="L323" s="19">
        <f t="shared" si="31"/>
        <v>0</v>
      </c>
      <c r="M323" s="54" t="s">
        <v>104</v>
      </c>
      <c r="N323" s="19">
        <f t="shared" si="32"/>
        <v>0</v>
      </c>
      <c r="O323" s="19">
        <f t="shared" si="35"/>
        <v>160.93</v>
      </c>
      <c r="P323" s="53"/>
    </row>
    <row r="324" spans="1:16" x14ac:dyDescent="0.3">
      <c r="A324" s="40">
        <v>3770</v>
      </c>
      <c r="B324" s="40" t="s">
        <v>23</v>
      </c>
      <c r="C324" s="16" t="s">
        <v>262</v>
      </c>
      <c r="D324" s="52" t="s">
        <v>1017</v>
      </c>
      <c r="E324" s="253">
        <v>96</v>
      </c>
      <c r="F324" s="54" t="s">
        <v>104</v>
      </c>
      <c r="G324" s="17">
        <f t="shared" si="40"/>
        <v>116.16</v>
      </c>
      <c r="H324" s="226">
        <v>0.21</v>
      </c>
      <c r="I324" s="46"/>
      <c r="J324" s="18">
        <v>6</v>
      </c>
      <c r="K324" s="46"/>
      <c r="L324" s="19">
        <f t="shared" si="31"/>
        <v>0</v>
      </c>
      <c r="M324" s="54" t="s">
        <v>104</v>
      </c>
      <c r="N324" s="19">
        <f t="shared" si="32"/>
        <v>0</v>
      </c>
      <c r="O324" s="19">
        <f t="shared" si="35"/>
        <v>116.16</v>
      </c>
      <c r="P324" s="53"/>
    </row>
    <row r="325" spans="1:16" x14ac:dyDescent="0.3">
      <c r="A325" s="40">
        <v>3771</v>
      </c>
      <c r="B325" s="40" t="s">
        <v>23</v>
      </c>
      <c r="C325" s="16" t="s">
        <v>263</v>
      </c>
      <c r="D325" s="52" t="s">
        <v>1018</v>
      </c>
      <c r="E325" s="253">
        <v>35.299999999999997</v>
      </c>
      <c r="F325" s="54" t="s">
        <v>104</v>
      </c>
      <c r="G325" s="17">
        <f t="shared" si="40"/>
        <v>42.712999999999994</v>
      </c>
      <c r="H325" s="226">
        <v>0.21</v>
      </c>
      <c r="I325" s="46"/>
      <c r="J325" s="18">
        <v>12</v>
      </c>
      <c r="K325" s="46"/>
      <c r="L325" s="19">
        <f t="shared" si="31"/>
        <v>0</v>
      </c>
      <c r="M325" s="54" t="s">
        <v>104</v>
      </c>
      <c r="N325" s="19">
        <f t="shared" si="32"/>
        <v>0</v>
      </c>
      <c r="O325" s="19">
        <f t="shared" si="35"/>
        <v>42.712999999999994</v>
      </c>
      <c r="P325" s="53"/>
    </row>
    <row r="326" spans="1:16" x14ac:dyDescent="0.3">
      <c r="A326" s="40">
        <v>3772</v>
      </c>
      <c r="B326" s="40" t="s">
        <v>23</v>
      </c>
      <c r="C326" s="16" t="s">
        <v>1938</v>
      </c>
      <c r="D326" s="52">
        <v>4024967301303</v>
      </c>
      <c r="E326" s="253">
        <v>70.599999999999994</v>
      </c>
      <c r="F326" s="54" t="s">
        <v>104</v>
      </c>
      <c r="G326" s="17">
        <f t="shared" si="40"/>
        <v>85.425999999999988</v>
      </c>
      <c r="H326" s="226">
        <v>0.21</v>
      </c>
      <c r="I326" s="46"/>
      <c r="J326" s="18">
        <v>6</v>
      </c>
      <c r="K326" s="46"/>
      <c r="L326" s="19">
        <f t="shared" si="31"/>
        <v>0</v>
      </c>
      <c r="M326" s="54" t="s">
        <v>104</v>
      </c>
      <c r="N326" s="19">
        <f t="shared" si="32"/>
        <v>0</v>
      </c>
      <c r="O326" s="19">
        <f t="shared" si="35"/>
        <v>85.425999999999988</v>
      </c>
      <c r="P326" s="53"/>
    </row>
    <row r="327" spans="1:16" x14ac:dyDescent="0.3">
      <c r="A327" s="40">
        <v>3774</v>
      </c>
      <c r="B327" s="40" t="s">
        <v>23</v>
      </c>
      <c r="C327" s="16" t="s">
        <v>264</v>
      </c>
      <c r="D327" s="52" t="s">
        <v>1019</v>
      </c>
      <c r="E327" s="253">
        <v>70.599999999999994</v>
      </c>
      <c r="F327" s="54" t="s">
        <v>104</v>
      </c>
      <c r="G327" s="17">
        <f t="shared" si="40"/>
        <v>85.425999999999988</v>
      </c>
      <c r="H327" s="226">
        <v>0.21</v>
      </c>
      <c r="I327" s="46"/>
      <c r="J327" s="18">
        <v>6</v>
      </c>
      <c r="K327" s="46"/>
      <c r="L327" s="19">
        <f t="shared" si="31"/>
        <v>0</v>
      </c>
      <c r="M327" s="54" t="s">
        <v>104</v>
      </c>
      <c r="N327" s="19">
        <f t="shared" si="32"/>
        <v>0</v>
      </c>
      <c r="O327" s="19">
        <f t="shared" si="35"/>
        <v>85.425999999999988</v>
      </c>
      <c r="P327" s="53"/>
    </row>
    <row r="328" spans="1:16" x14ac:dyDescent="0.3">
      <c r="A328" s="40">
        <v>3778</v>
      </c>
      <c r="B328" s="40" t="s">
        <v>23</v>
      </c>
      <c r="C328" s="16" t="s">
        <v>2035</v>
      </c>
      <c r="D328" s="52">
        <v>8595578503395</v>
      </c>
      <c r="E328" s="253">
        <v>94</v>
      </c>
      <c r="F328" s="54" t="s">
        <v>104</v>
      </c>
      <c r="G328" s="17">
        <f t="shared" si="40"/>
        <v>113.74</v>
      </c>
      <c r="H328" s="226">
        <v>0.21</v>
      </c>
      <c r="I328" s="46"/>
      <c r="J328" s="18">
        <v>6</v>
      </c>
      <c r="K328" s="46"/>
      <c r="L328" s="19">
        <f t="shared" si="31"/>
        <v>0</v>
      </c>
      <c r="M328" s="54" t="s">
        <v>104</v>
      </c>
      <c r="N328" s="19">
        <f t="shared" si="32"/>
        <v>0</v>
      </c>
      <c r="O328" s="19">
        <f t="shared" si="35"/>
        <v>113.74</v>
      </c>
      <c r="P328" s="53"/>
    </row>
    <row r="329" spans="1:16" x14ac:dyDescent="0.3">
      <c r="A329" s="40">
        <v>3779</v>
      </c>
      <c r="B329" s="40" t="s">
        <v>23</v>
      </c>
      <c r="C329" s="16" t="s">
        <v>2036</v>
      </c>
      <c r="D329" s="52">
        <v>8595578500585</v>
      </c>
      <c r="E329" s="253">
        <v>89</v>
      </c>
      <c r="F329" s="54" t="s">
        <v>104</v>
      </c>
      <c r="G329" s="17">
        <f t="shared" si="40"/>
        <v>107.69</v>
      </c>
      <c r="H329" s="226">
        <v>0.21</v>
      </c>
      <c r="I329" s="46"/>
      <c r="J329" s="18">
        <v>6</v>
      </c>
      <c r="K329" s="46"/>
      <c r="L329" s="19">
        <f t="shared" si="31"/>
        <v>0</v>
      </c>
      <c r="M329" s="54" t="s">
        <v>104</v>
      </c>
      <c r="N329" s="19">
        <f t="shared" si="32"/>
        <v>0</v>
      </c>
      <c r="O329" s="19">
        <f t="shared" si="35"/>
        <v>107.69</v>
      </c>
      <c r="P329" s="53"/>
    </row>
    <row r="330" spans="1:16" x14ac:dyDescent="0.3">
      <c r="A330" s="40">
        <v>3780</v>
      </c>
      <c r="B330" s="40" t="s">
        <v>23</v>
      </c>
      <c r="C330" s="16" t="s">
        <v>2037</v>
      </c>
      <c r="D330" s="52">
        <v>8595578500103</v>
      </c>
      <c r="E330" s="253">
        <v>89</v>
      </c>
      <c r="F330" s="54" t="s">
        <v>104</v>
      </c>
      <c r="G330" s="17">
        <f t="shared" si="40"/>
        <v>107.69</v>
      </c>
      <c r="H330" s="226">
        <v>0.21</v>
      </c>
      <c r="I330" s="46"/>
      <c r="J330" s="18">
        <v>6</v>
      </c>
      <c r="K330" s="46"/>
      <c r="L330" s="19">
        <f t="shared" si="31"/>
        <v>0</v>
      </c>
      <c r="M330" s="54" t="s">
        <v>104</v>
      </c>
      <c r="N330" s="19">
        <f t="shared" si="32"/>
        <v>0</v>
      </c>
      <c r="O330" s="19">
        <f t="shared" si="35"/>
        <v>107.69</v>
      </c>
      <c r="P330" s="53"/>
    </row>
    <row r="331" spans="1:16" x14ac:dyDescent="0.3">
      <c r="A331" s="40">
        <v>3782</v>
      </c>
      <c r="B331" s="40" t="s">
        <v>23</v>
      </c>
      <c r="C331" s="16" t="s">
        <v>1728</v>
      </c>
      <c r="D331" s="52">
        <v>4024967002484</v>
      </c>
      <c r="E331" s="253">
        <v>81</v>
      </c>
      <c r="F331" s="54" t="s">
        <v>104</v>
      </c>
      <c r="G331" s="17">
        <f t="shared" si="40"/>
        <v>98.009999999999991</v>
      </c>
      <c r="H331" s="226">
        <v>0.21</v>
      </c>
      <c r="I331" s="46"/>
      <c r="J331" s="18">
        <v>6</v>
      </c>
      <c r="K331" s="46"/>
      <c r="L331" s="19">
        <f t="shared" si="31"/>
        <v>0</v>
      </c>
      <c r="M331" s="54" t="s">
        <v>104</v>
      </c>
      <c r="N331" s="19">
        <f t="shared" si="32"/>
        <v>0</v>
      </c>
      <c r="O331" s="19">
        <f t="shared" si="35"/>
        <v>98.009999999999991</v>
      </c>
      <c r="P331" s="53"/>
    </row>
    <row r="332" spans="1:16" x14ac:dyDescent="0.3">
      <c r="A332" s="40">
        <v>3784</v>
      </c>
      <c r="B332" s="40" t="s">
        <v>23</v>
      </c>
      <c r="C332" s="16" t="s">
        <v>1729</v>
      </c>
      <c r="D332" s="52">
        <v>4024967200002</v>
      </c>
      <c r="E332" s="253">
        <v>80</v>
      </c>
      <c r="F332" s="54" t="s">
        <v>104</v>
      </c>
      <c r="G332" s="17">
        <f t="shared" si="40"/>
        <v>96.8</v>
      </c>
      <c r="H332" s="226">
        <v>0.21</v>
      </c>
      <c r="I332" s="46"/>
      <c r="J332" s="18">
        <v>6</v>
      </c>
      <c r="K332" s="46"/>
      <c r="L332" s="19">
        <f t="shared" si="31"/>
        <v>0</v>
      </c>
      <c r="M332" s="54" t="s">
        <v>104</v>
      </c>
      <c r="N332" s="19">
        <f t="shared" si="32"/>
        <v>0</v>
      </c>
      <c r="O332" s="19">
        <f t="shared" si="35"/>
        <v>96.8</v>
      </c>
      <c r="P332" s="53"/>
    </row>
    <row r="333" spans="1:16" x14ac:dyDescent="0.3">
      <c r="A333" s="40">
        <v>3786</v>
      </c>
      <c r="B333" s="40" t="s">
        <v>23</v>
      </c>
      <c r="C333" s="16" t="s">
        <v>265</v>
      </c>
      <c r="D333" s="52" t="s">
        <v>1020</v>
      </c>
      <c r="E333" s="253">
        <v>113.7</v>
      </c>
      <c r="F333" s="54" t="s">
        <v>104</v>
      </c>
      <c r="G333" s="17">
        <f t="shared" si="40"/>
        <v>137.577</v>
      </c>
      <c r="H333" s="226">
        <v>0.21</v>
      </c>
      <c r="I333" s="46"/>
      <c r="J333" s="18">
        <v>6</v>
      </c>
      <c r="K333" s="46"/>
      <c r="L333" s="19">
        <f t="shared" si="31"/>
        <v>0</v>
      </c>
      <c r="M333" s="54" t="s">
        <v>104</v>
      </c>
      <c r="N333" s="19">
        <f t="shared" si="32"/>
        <v>0</v>
      </c>
      <c r="O333" s="19">
        <f t="shared" si="35"/>
        <v>137.577</v>
      </c>
      <c r="P333" s="53"/>
    </row>
    <row r="334" spans="1:16" x14ac:dyDescent="0.3">
      <c r="A334" s="40">
        <v>3790</v>
      </c>
      <c r="B334" s="40" t="s">
        <v>23</v>
      </c>
      <c r="C334" s="16" t="s">
        <v>266</v>
      </c>
      <c r="D334" s="52" t="s">
        <v>1021</v>
      </c>
      <c r="E334" s="253">
        <v>133</v>
      </c>
      <c r="F334" s="54" t="s">
        <v>104</v>
      </c>
      <c r="G334" s="17">
        <f t="shared" si="40"/>
        <v>160.93</v>
      </c>
      <c r="H334" s="226">
        <v>0.21</v>
      </c>
      <c r="I334" s="46"/>
      <c r="J334" s="18">
        <v>6</v>
      </c>
      <c r="K334" s="46"/>
      <c r="L334" s="19">
        <f t="shared" si="31"/>
        <v>0</v>
      </c>
      <c r="M334" s="54" t="s">
        <v>104</v>
      </c>
      <c r="N334" s="19">
        <f t="shared" si="32"/>
        <v>0</v>
      </c>
      <c r="O334" s="19">
        <f t="shared" si="35"/>
        <v>160.93</v>
      </c>
      <c r="P334" s="53"/>
    </row>
    <row r="335" spans="1:16" x14ac:dyDescent="0.3">
      <c r="A335" s="40">
        <v>3796</v>
      </c>
      <c r="B335" s="40" t="s">
        <v>23</v>
      </c>
      <c r="C335" s="16" t="s">
        <v>1898</v>
      </c>
      <c r="D335" s="52">
        <v>8437007370171</v>
      </c>
      <c r="E335" s="253">
        <v>66</v>
      </c>
      <c r="F335" s="54" t="s">
        <v>104</v>
      </c>
      <c r="G335" s="17">
        <f t="shared" si="40"/>
        <v>79.86</v>
      </c>
      <c r="H335" s="226">
        <v>0.21</v>
      </c>
      <c r="I335" s="46"/>
      <c r="J335" s="18">
        <v>6</v>
      </c>
      <c r="K335" s="46"/>
      <c r="L335" s="19">
        <f t="shared" ref="L335:L397" si="41">PRODUCT(E335,SUM(I335,PRODUCT(ABS(K335),J335)))</f>
        <v>0</v>
      </c>
      <c r="M335" s="54" t="s">
        <v>104</v>
      </c>
      <c r="N335" s="19">
        <f t="shared" si="32"/>
        <v>0</v>
      </c>
      <c r="O335" s="19">
        <f t="shared" si="35"/>
        <v>79.86</v>
      </c>
      <c r="P335" s="53"/>
    </row>
    <row r="336" spans="1:16" x14ac:dyDescent="0.3">
      <c r="A336" s="40">
        <v>3800</v>
      </c>
      <c r="B336" s="40" t="s">
        <v>23</v>
      </c>
      <c r="C336" s="16" t="s">
        <v>267</v>
      </c>
      <c r="D336" s="52" t="s">
        <v>1022</v>
      </c>
      <c r="E336" s="253">
        <v>93.8</v>
      </c>
      <c r="F336" s="54" t="s">
        <v>104</v>
      </c>
      <c r="G336" s="17">
        <f t="shared" si="40"/>
        <v>113.49799999999999</v>
      </c>
      <c r="H336" s="226">
        <v>0.21</v>
      </c>
      <c r="I336" s="46"/>
      <c r="J336" s="18">
        <v>6</v>
      </c>
      <c r="K336" s="46"/>
      <c r="L336" s="19">
        <f t="shared" si="41"/>
        <v>0</v>
      </c>
      <c r="M336" s="54" t="s">
        <v>104</v>
      </c>
      <c r="N336" s="19">
        <f t="shared" si="32"/>
        <v>0</v>
      </c>
      <c r="O336" s="19">
        <f t="shared" si="35"/>
        <v>113.49799999999999</v>
      </c>
      <c r="P336" s="53"/>
    </row>
    <row r="337" spans="1:16" x14ac:dyDescent="0.3">
      <c r="A337" s="40">
        <v>3809</v>
      </c>
      <c r="B337" s="40" t="s">
        <v>23</v>
      </c>
      <c r="C337" s="16" t="s">
        <v>268</v>
      </c>
      <c r="D337" s="52" t="s">
        <v>1023</v>
      </c>
      <c r="E337" s="253">
        <v>35.299999999999997</v>
      </c>
      <c r="F337" s="54" t="s">
        <v>104</v>
      </c>
      <c r="G337" s="17">
        <f t="shared" si="40"/>
        <v>42.712999999999994</v>
      </c>
      <c r="H337" s="226">
        <v>0.21</v>
      </c>
      <c r="I337" s="46"/>
      <c r="J337" s="18">
        <v>12</v>
      </c>
      <c r="K337" s="46"/>
      <c r="L337" s="19">
        <f t="shared" si="41"/>
        <v>0</v>
      </c>
      <c r="M337" s="54" t="s">
        <v>104</v>
      </c>
      <c r="N337" s="19">
        <f t="shared" si="32"/>
        <v>0</v>
      </c>
      <c r="O337" s="19">
        <f t="shared" si="35"/>
        <v>42.712999999999994</v>
      </c>
      <c r="P337" s="53"/>
    </row>
    <row r="338" spans="1:16" x14ac:dyDescent="0.3">
      <c r="A338" s="40">
        <v>3810</v>
      </c>
      <c r="B338" s="40" t="s">
        <v>23</v>
      </c>
      <c r="C338" s="16" t="s">
        <v>2038</v>
      </c>
      <c r="D338" s="52">
        <v>4024967301334</v>
      </c>
      <c r="E338" s="253">
        <v>70.599999999999994</v>
      </c>
      <c r="F338" s="54" t="s">
        <v>104</v>
      </c>
      <c r="G338" s="17">
        <f t="shared" si="40"/>
        <v>85.425999999999988</v>
      </c>
      <c r="H338" s="226">
        <v>0.21</v>
      </c>
      <c r="I338" s="46"/>
      <c r="J338" s="18">
        <v>6</v>
      </c>
      <c r="K338" s="46"/>
      <c r="L338" s="19">
        <f t="shared" si="41"/>
        <v>0</v>
      </c>
      <c r="M338" s="54" t="s">
        <v>104</v>
      </c>
      <c r="N338" s="19">
        <f t="shared" si="32"/>
        <v>0</v>
      </c>
      <c r="O338" s="19">
        <f t="shared" si="35"/>
        <v>85.425999999999988</v>
      </c>
      <c r="P338" s="53"/>
    </row>
    <row r="339" spans="1:16" x14ac:dyDescent="0.3">
      <c r="A339" s="40">
        <v>3813</v>
      </c>
      <c r="B339" s="40" t="s">
        <v>23</v>
      </c>
      <c r="C339" s="16" t="s">
        <v>2039</v>
      </c>
      <c r="D339" s="52">
        <v>8595578500028</v>
      </c>
      <c r="E339" s="253">
        <v>89</v>
      </c>
      <c r="F339" s="54" t="s">
        <v>104</v>
      </c>
      <c r="G339" s="17">
        <f t="shared" si="40"/>
        <v>107.69</v>
      </c>
      <c r="H339" s="226">
        <v>0.21</v>
      </c>
      <c r="I339" s="46"/>
      <c r="J339" s="18">
        <v>6</v>
      </c>
      <c r="K339" s="46"/>
      <c r="L339" s="19">
        <f t="shared" si="41"/>
        <v>0</v>
      </c>
      <c r="M339" s="54" t="s">
        <v>104</v>
      </c>
      <c r="N339" s="19">
        <f t="shared" si="32"/>
        <v>0</v>
      </c>
      <c r="O339" s="19">
        <f t="shared" si="35"/>
        <v>107.69</v>
      </c>
      <c r="P339" s="53"/>
    </row>
    <row r="340" spans="1:16" x14ac:dyDescent="0.3">
      <c r="A340" s="40">
        <v>3814</v>
      </c>
      <c r="B340" s="40" t="s">
        <v>23</v>
      </c>
      <c r="C340" s="16" t="s">
        <v>2040</v>
      </c>
      <c r="D340" s="52">
        <v>8595578500066</v>
      </c>
      <c r="E340" s="253">
        <v>89</v>
      </c>
      <c r="F340" s="54" t="s">
        <v>104</v>
      </c>
      <c r="G340" s="17">
        <f t="shared" si="40"/>
        <v>107.69</v>
      </c>
      <c r="H340" s="226">
        <v>0.21</v>
      </c>
      <c r="I340" s="46"/>
      <c r="J340" s="18">
        <v>6</v>
      </c>
      <c r="K340" s="46"/>
      <c r="L340" s="19">
        <f t="shared" si="41"/>
        <v>0</v>
      </c>
      <c r="M340" s="54" t="s">
        <v>104</v>
      </c>
      <c r="N340" s="19">
        <f t="shared" si="32"/>
        <v>0</v>
      </c>
      <c r="O340" s="19">
        <f t="shared" si="35"/>
        <v>107.69</v>
      </c>
      <c r="P340" s="53"/>
    </row>
    <row r="341" spans="1:16" x14ac:dyDescent="0.3">
      <c r="A341" s="40">
        <v>3815</v>
      </c>
      <c r="B341" s="40" t="s">
        <v>23</v>
      </c>
      <c r="C341" s="16" t="s">
        <v>2041</v>
      </c>
      <c r="D341" s="52">
        <v>8595578503715</v>
      </c>
      <c r="E341" s="253">
        <v>112.5</v>
      </c>
      <c r="F341" s="54" t="s">
        <v>104</v>
      </c>
      <c r="G341" s="17">
        <f t="shared" si="40"/>
        <v>136.125</v>
      </c>
      <c r="H341" s="226">
        <v>0.21</v>
      </c>
      <c r="I341" s="46"/>
      <c r="J341" s="18">
        <v>6</v>
      </c>
      <c r="K341" s="46"/>
      <c r="L341" s="19">
        <f t="shared" si="41"/>
        <v>0</v>
      </c>
      <c r="M341" s="54" t="s">
        <v>104</v>
      </c>
      <c r="N341" s="19">
        <f t="shared" si="32"/>
        <v>0</v>
      </c>
      <c r="O341" s="19">
        <f t="shared" si="35"/>
        <v>136.125</v>
      </c>
      <c r="P341" s="53"/>
    </row>
    <row r="342" spans="1:16" x14ac:dyDescent="0.3">
      <c r="A342" s="40">
        <v>3816</v>
      </c>
      <c r="B342" s="40" t="s">
        <v>23</v>
      </c>
      <c r="C342" s="16" t="s">
        <v>2042</v>
      </c>
      <c r="D342" s="52">
        <v>8595578500059</v>
      </c>
      <c r="E342" s="253">
        <v>93</v>
      </c>
      <c r="F342" s="54" t="s">
        <v>104</v>
      </c>
      <c r="G342" s="17">
        <f t="shared" si="40"/>
        <v>112.53</v>
      </c>
      <c r="H342" s="226">
        <v>0.21</v>
      </c>
      <c r="I342" s="46"/>
      <c r="J342" s="18">
        <v>6</v>
      </c>
      <c r="K342" s="46"/>
      <c r="L342" s="19">
        <f t="shared" si="41"/>
        <v>0</v>
      </c>
      <c r="M342" s="54" t="s">
        <v>104</v>
      </c>
      <c r="N342" s="19">
        <f t="shared" si="32"/>
        <v>0</v>
      </c>
      <c r="O342" s="19">
        <f t="shared" si="35"/>
        <v>112.53</v>
      </c>
      <c r="P342" s="53"/>
    </row>
    <row r="343" spans="1:16" x14ac:dyDescent="0.3">
      <c r="A343" s="40">
        <v>3817</v>
      </c>
      <c r="B343" s="40" t="s">
        <v>23</v>
      </c>
      <c r="C343" s="16" t="s">
        <v>2044</v>
      </c>
      <c r="D343" s="52">
        <v>8595578503654</v>
      </c>
      <c r="E343" s="253">
        <v>112.5</v>
      </c>
      <c r="F343" s="54" t="s">
        <v>104</v>
      </c>
      <c r="G343" s="17">
        <f t="shared" si="40"/>
        <v>136.125</v>
      </c>
      <c r="H343" s="226"/>
      <c r="I343" s="46"/>
      <c r="J343" s="18">
        <v>6</v>
      </c>
      <c r="K343" s="46"/>
      <c r="L343" s="19">
        <f t="shared" si="41"/>
        <v>0</v>
      </c>
      <c r="M343" s="54" t="s">
        <v>104</v>
      </c>
      <c r="N343" s="19">
        <f t="shared" si="32"/>
        <v>0</v>
      </c>
      <c r="O343" s="19">
        <f t="shared" si="35"/>
        <v>136.125</v>
      </c>
      <c r="P343" s="53"/>
    </row>
    <row r="344" spans="1:16" x14ac:dyDescent="0.3">
      <c r="A344" s="40">
        <v>3820</v>
      </c>
      <c r="B344" s="40" t="s">
        <v>23</v>
      </c>
      <c r="C344" s="16" t="s">
        <v>269</v>
      </c>
      <c r="D344" s="52" t="s">
        <v>1024</v>
      </c>
      <c r="E344" s="253">
        <v>133</v>
      </c>
      <c r="F344" s="54" t="s">
        <v>104</v>
      </c>
      <c r="G344" s="17">
        <f t="shared" si="40"/>
        <v>160.93</v>
      </c>
      <c r="H344" s="226">
        <v>0.21</v>
      </c>
      <c r="I344" s="46"/>
      <c r="J344" s="18">
        <v>6</v>
      </c>
      <c r="K344" s="46"/>
      <c r="L344" s="19">
        <f t="shared" si="41"/>
        <v>0</v>
      </c>
      <c r="M344" s="54" t="s">
        <v>104</v>
      </c>
      <c r="N344" s="19">
        <f t="shared" si="32"/>
        <v>0</v>
      </c>
      <c r="O344" s="19">
        <f t="shared" si="35"/>
        <v>160.93</v>
      </c>
      <c r="P344" s="53"/>
    </row>
    <row r="345" spans="1:16" x14ac:dyDescent="0.3">
      <c r="A345" s="40">
        <v>3822</v>
      </c>
      <c r="B345" s="40" t="s">
        <v>23</v>
      </c>
      <c r="C345" s="16" t="s">
        <v>270</v>
      </c>
      <c r="D345" s="52" t="s">
        <v>1025</v>
      </c>
      <c r="E345" s="253">
        <v>132.4</v>
      </c>
      <c r="F345" s="54" t="s">
        <v>104</v>
      </c>
      <c r="G345" s="17">
        <f t="shared" si="40"/>
        <v>160.20400000000001</v>
      </c>
      <c r="H345" s="226">
        <v>0.21</v>
      </c>
      <c r="I345" s="46"/>
      <c r="J345" s="18">
        <v>6</v>
      </c>
      <c r="K345" s="46"/>
      <c r="L345" s="19">
        <f t="shared" si="41"/>
        <v>0</v>
      </c>
      <c r="M345" s="54" t="s">
        <v>104</v>
      </c>
      <c r="N345" s="19">
        <f t="shared" si="32"/>
        <v>0</v>
      </c>
      <c r="O345" s="19">
        <f t="shared" si="35"/>
        <v>160.20400000000001</v>
      </c>
      <c r="P345" s="53"/>
    </row>
    <row r="346" spans="1:16" x14ac:dyDescent="0.3">
      <c r="A346" s="40">
        <v>3824</v>
      </c>
      <c r="B346" s="40" t="s">
        <v>23</v>
      </c>
      <c r="C346" s="16" t="s">
        <v>271</v>
      </c>
      <c r="D346" s="52" t="s">
        <v>1026</v>
      </c>
      <c r="E346" s="253">
        <v>113.7</v>
      </c>
      <c r="F346" s="54" t="s">
        <v>104</v>
      </c>
      <c r="G346" s="17">
        <f t="shared" si="40"/>
        <v>137.577</v>
      </c>
      <c r="H346" s="226">
        <v>0.21</v>
      </c>
      <c r="I346" s="46"/>
      <c r="J346" s="18">
        <v>6</v>
      </c>
      <c r="K346" s="46"/>
      <c r="L346" s="19">
        <f t="shared" si="41"/>
        <v>0</v>
      </c>
      <c r="M346" s="54" t="s">
        <v>104</v>
      </c>
      <c r="N346" s="19">
        <f t="shared" si="32"/>
        <v>0</v>
      </c>
      <c r="O346" s="19">
        <f t="shared" si="35"/>
        <v>137.577</v>
      </c>
      <c r="P346" s="53"/>
    </row>
    <row r="347" spans="1:16" ht="15" x14ac:dyDescent="0.25">
      <c r="A347" s="40">
        <v>3826</v>
      </c>
      <c r="B347" s="40" t="s">
        <v>23</v>
      </c>
      <c r="C347" s="16" t="s">
        <v>1730</v>
      </c>
      <c r="D347" s="52">
        <v>4024967002491</v>
      </c>
      <c r="E347" s="253">
        <v>81</v>
      </c>
      <c r="F347" s="54" t="s">
        <v>104</v>
      </c>
      <c r="G347" s="17">
        <f t="shared" si="40"/>
        <v>98.009999999999991</v>
      </c>
      <c r="H347" s="226">
        <v>0.21</v>
      </c>
      <c r="I347" s="46"/>
      <c r="J347" s="18">
        <v>6</v>
      </c>
      <c r="K347" s="46"/>
      <c r="L347" s="19">
        <f t="shared" si="41"/>
        <v>0</v>
      </c>
      <c r="M347" s="54" t="s">
        <v>104</v>
      </c>
      <c r="N347" s="19">
        <f t="shared" si="32"/>
        <v>0</v>
      </c>
      <c r="O347" s="19">
        <f t="shared" si="35"/>
        <v>98.009999999999991</v>
      </c>
      <c r="P347" s="53"/>
    </row>
    <row r="348" spans="1:16" x14ac:dyDescent="0.3">
      <c r="A348" s="40">
        <v>3850</v>
      </c>
      <c r="B348" s="40" t="s">
        <v>23</v>
      </c>
      <c r="C348" s="16" t="s">
        <v>272</v>
      </c>
      <c r="D348" s="52">
        <v>6009679894327</v>
      </c>
      <c r="E348" s="253">
        <v>133</v>
      </c>
      <c r="F348" s="54" t="s">
        <v>104</v>
      </c>
      <c r="G348" s="17">
        <f t="shared" si="40"/>
        <v>160.93</v>
      </c>
      <c r="H348" s="226">
        <v>0.21</v>
      </c>
      <c r="I348" s="46"/>
      <c r="J348" s="18">
        <v>6</v>
      </c>
      <c r="K348" s="46"/>
      <c r="L348" s="19">
        <f t="shared" si="41"/>
        <v>0</v>
      </c>
      <c r="M348" s="54" t="s">
        <v>104</v>
      </c>
      <c r="N348" s="19">
        <f t="shared" si="32"/>
        <v>0</v>
      </c>
      <c r="O348" s="19">
        <f t="shared" si="35"/>
        <v>160.93</v>
      </c>
      <c r="P348" s="53"/>
    </row>
    <row r="349" spans="1:16" x14ac:dyDescent="0.3">
      <c r="A349" s="40">
        <v>3860</v>
      </c>
      <c r="B349" s="40" t="s">
        <v>23</v>
      </c>
      <c r="C349" s="16" t="s">
        <v>1869</v>
      </c>
      <c r="D349" s="52">
        <v>4024967301327</v>
      </c>
      <c r="E349" s="253">
        <v>70.599999999999994</v>
      </c>
      <c r="F349" s="54" t="s">
        <v>104</v>
      </c>
      <c r="G349" s="17">
        <f t="shared" si="40"/>
        <v>85.425999999999988</v>
      </c>
      <c r="H349" s="226">
        <v>0.21</v>
      </c>
      <c r="I349" s="46"/>
      <c r="J349" s="18">
        <v>6</v>
      </c>
      <c r="K349" s="46"/>
      <c r="L349" s="19">
        <f t="shared" si="41"/>
        <v>0</v>
      </c>
      <c r="M349" s="54" t="s">
        <v>104</v>
      </c>
      <c r="N349" s="19">
        <f t="shared" si="32"/>
        <v>0</v>
      </c>
      <c r="O349" s="19">
        <f t="shared" si="35"/>
        <v>85.425999999999988</v>
      </c>
      <c r="P349" s="53"/>
    </row>
    <row r="350" spans="1:16" x14ac:dyDescent="0.3">
      <c r="A350" s="40">
        <v>3864</v>
      </c>
      <c r="B350" s="40" t="s">
        <v>23</v>
      </c>
      <c r="C350" s="16" t="s">
        <v>2043</v>
      </c>
      <c r="D350" s="52">
        <v>8595578500684</v>
      </c>
      <c r="E350" s="253">
        <v>80</v>
      </c>
      <c r="F350" s="54" t="s">
        <v>104</v>
      </c>
      <c r="G350" s="17">
        <f t="shared" si="40"/>
        <v>96.8</v>
      </c>
      <c r="H350" s="226">
        <v>0.21</v>
      </c>
      <c r="I350" s="46"/>
      <c r="J350" s="18">
        <v>6</v>
      </c>
      <c r="K350" s="46"/>
      <c r="L350" s="19">
        <f t="shared" si="41"/>
        <v>0</v>
      </c>
      <c r="M350" s="54" t="s">
        <v>104</v>
      </c>
      <c r="N350" s="19">
        <f t="shared" si="32"/>
        <v>0</v>
      </c>
      <c r="O350" s="19">
        <f t="shared" si="35"/>
        <v>96.8</v>
      </c>
      <c r="P350" s="53"/>
    </row>
    <row r="351" spans="1:16" x14ac:dyDescent="0.3">
      <c r="A351" s="40">
        <v>3870</v>
      </c>
      <c r="B351" s="40" t="s">
        <v>23</v>
      </c>
      <c r="C351" s="16" t="s">
        <v>273</v>
      </c>
      <c r="D351" s="52" t="s">
        <v>1027</v>
      </c>
      <c r="E351" s="253">
        <v>109.2</v>
      </c>
      <c r="F351" s="54" t="s">
        <v>104</v>
      </c>
      <c r="G351" s="17">
        <f t="shared" si="40"/>
        <v>132.13200000000001</v>
      </c>
      <c r="H351" s="226">
        <v>0.21</v>
      </c>
      <c r="I351" s="46"/>
      <c r="J351" s="18">
        <v>6</v>
      </c>
      <c r="K351" s="46"/>
      <c r="L351" s="19">
        <f t="shared" si="41"/>
        <v>0</v>
      </c>
      <c r="M351" s="54" t="s">
        <v>104</v>
      </c>
      <c r="N351" s="19">
        <f t="shared" si="32"/>
        <v>0</v>
      </c>
      <c r="O351" s="19">
        <f t="shared" si="35"/>
        <v>132.13200000000001</v>
      </c>
      <c r="P351" s="53"/>
    </row>
    <row r="352" spans="1:16" ht="15" x14ac:dyDescent="0.25">
      <c r="A352" s="40">
        <v>3880</v>
      </c>
      <c r="B352" s="40" t="s">
        <v>23</v>
      </c>
      <c r="C352" s="16" t="s">
        <v>1944</v>
      </c>
      <c r="D352" s="52">
        <v>8052740493545</v>
      </c>
      <c r="E352" s="253">
        <v>84</v>
      </c>
      <c r="F352" s="54" t="s">
        <v>104</v>
      </c>
      <c r="G352" s="17">
        <f t="shared" si="40"/>
        <v>101.64</v>
      </c>
      <c r="H352" s="226">
        <v>0.21</v>
      </c>
      <c r="I352" s="46"/>
      <c r="J352" s="18">
        <v>6</v>
      </c>
      <c r="K352" s="46"/>
      <c r="L352" s="19">
        <f t="shared" si="41"/>
        <v>0</v>
      </c>
      <c r="M352" s="54" t="s">
        <v>104</v>
      </c>
      <c r="N352" s="19">
        <f t="shared" si="32"/>
        <v>0</v>
      </c>
      <c r="O352" s="19">
        <f t="shared" si="35"/>
        <v>101.64</v>
      </c>
      <c r="P352" s="53"/>
    </row>
    <row r="353" spans="1:16" ht="15" x14ac:dyDescent="0.25">
      <c r="A353" s="40">
        <v>3882</v>
      </c>
      <c r="B353" s="40" t="s">
        <v>23</v>
      </c>
      <c r="C353" s="16" t="s">
        <v>1945</v>
      </c>
      <c r="D353" s="52">
        <v>8052740499820</v>
      </c>
      <c r="E353" s="253">
        <v>169</v>
      </c>
      <c r="F353" s="54" t="s">
        <v>104</v>
      </c>
      <c r="G353" s="17">
        <f t="shared" si="40"/>
        <v>204.48999999999998</v>
      </c>
      <c r="H353" s="226">
        <v>0.21</v>
      </c>
      <c r="I353" s="46"/>
      <c r="J353" s="18">
        <v>6</v>
      </c>
      <c r="K353" s="46"/>
      <c r="L353" s="19">
        <f t="shared" si="41"/>
        <v>0</v>
      </c>
      <c r="M353" s="54" t="s">
        <v>104</v>
      </c>
      <c r="N353" s="19">
        <f t="shared" si="32"/>
        <v>0</v>
      </c>
      <c r="O353" s="19">
        <f t="shared" si="35"/>
        <v>204.48999999999998</v>
      </c>
      <c r="P353" s="53"/>
    </row>
    <row r="354" spans="1:16" x14ac:dyDescent="0.3">
      <c r="A354" s="40">
        <v>3887</v>
      </c>
      <c r="B354" s="219" t="s">
        <v>23</v>
      </c>
      <c r="C354" t="s">
        <v>2161</v>
      </c>
      <c r="D354" s="220">
        <v>8595578503814</v>
      </c>
      <c r="E354" s="253">
        <v>50</v>
      </c>
      <c r="F354" s="54" t="s">
        <v>104</v>
      </c>
      <c r="G354" s="17">
        <f t="shared" si="40"/>
        <v>60.5</v>
      </c>
      <c r="H354" s="226">
        <v>0.21</v>
      </c>
      <c r="I354" s="46"/>
      <c r="J354" s="18">
        <v>24</v>
      </c>
      <c r="K354" s="46"/>
      <c r="L354" s="19">
        <f t="shared" si="41"/>
        <v>0</v>
      </c>
      <c r="M354" s="54" t="s">
        <v>104</v>
      </c>
      <c r="N354" s="19">
        <f t="shared" si="32"/>
        <v>0</v>
      </c>
      <c r="O354" s="19">
        <f t="shared" si="35"/>
        <v>60.5</v>
      </c>
      <c r="P354" s="53"/>
    </row>
    <row r="355" spans="1:16" x14ac:dyDescent="0.3">
      <c r="A355" s="40">
        <v>3890</v>
      </c>
      <c r="B355" s="40" t="s">
        <v>15</v>
      </c>
      <c r="C355" t="s">
        <v>2141</v>
      </c>
      <c r="D355" s="52" t="s">
        <v>1028</v>
      </c>
      <c r="E355" s="253">
        <v>117</v>
      </c>
      <c r="F355" s="17">
        <f>E355/$E$3</f>
        <v>4.5909358446144788</v>
      </c>
      <c r="G355" s="17">
        <f t="shared" si="40"/>
        <v>141.57</v>
      </c>
      <c r="H355" s="226">
        <v>0.21</v>
      </c>
      <c r="I355" s="46"/>
      <c r="J355" s="18">
        <v>6</v>
      </c>
      <c r="K355" s="46"/>
      <c r="L355" s="19">
        <f t="shared" si="41"/>
        <v>0</v>
      </c>
      <c r="M355" s="23">
        <f t="shared" ref="M355:M360" si="42">L355/$E$3</f>
        <v>0</v>
      </c>
      <c r="N355" s="19">
        <f t="shared" si="32"/>
        <v>0</v>
      </c>
      <c r="O355" s="19">
        <f t="shared" si="35"/>
        <v>141.57</v>
      </c>
      <c r="P355" s="53"/>
    </row>
    <row r="356" spans="1:16" x14ac:dyDescent="0.3">
      <c r="A356" s="40">
        <v>3891</v>
      </c>
      <c r="B356" s="40" t="s">
        <v>15</v>
      </c>
      <c r="C356" s="16" t="s">
        <v>1946</v>
      </c>
      <c r="D356" s="52">
        <v>4024967012957</v>
      </c>
      <c r="E356" s="253">
        <v>98</v>
      </c>
      <c r="F356" s="17">
        <f>E356/$E$3</f>
        <v>3.8453992544634099</v>
      </c>
      <c r="G356" s="17">
        <f t="shared" ref="G356:G375" si="43">PRODUCT(E356,1.21)</f>
        <v>118.58</v>
      </c>
      <c r="H356" s="226">
        <v>0.21</v>
      </c>
      <c r="I356" s="46"/>
      <c r="J356" s="18">
        <v>6</v>
      </c>
      <c r="K356" s="46"/>
      <c r="L356" s="19">
        <f t="shared" si="41"/>
        <v>0</v>
      </c>
      <c r="M356" s="23">
        <f t="shared" si="42"/>
        <v>0</v>
      </c>
      <c r="N356" s="19">
        <f t="shared" si="32"/>
        <v>0</v>
      </c>
      <c r="O356" s="19">
        <f t="shared" si="35"/>
        <v>118.58</v>
      </c>
      <c r="P356" s="53" t="s">
        <v>2190</v>
      </c>
    </row>
    <row r="357" spans="1:16" x14ac:dyDescent="0.3">
      <c r="A357" s="40">
        <v>3892</v>
      </c>
      <c r="B357" s="40" t="s">
        <v>15</v>
      </c>
      <c r="C357" t="s">
        <v>2142</v>
      </c>
      <c r="D357" s="52" t="s">
        <v>1029</v>
      </c>
      <c r="E357" s="253">
        <v>117</v>
      </c>
      <c r="F357" s="17">
        <f t="shared" ref="F357:F360" si="44">E357/$E$3</f>
        <v>4.5909358446144788</v>
      </c>
      <c r="G357" s="17">
        <f t="shared" si="43"/>
        <v>141.57</v>
      </c>
      <c r="H357" s="226">
        <v>0.21</v>
      </c>
      <c r="I357" s="46"/>
      <c r="J357" s="18">
        <v>6</v>
      </c>
      <c r="K357" s="46"/>
      <c r="L357" s="19">
        <f t="shared" si="41"/>
        <v>0</v>
      </c>
      <c r="M357" s="23">
        <f t="shared" si="42"/>
        <v>0</v>
      </c>
      <c r="N357" s="19">
        <f t="shared" si="32"/>
        <v>0</v>
      </c>
      <c r="O357" s="19">
        <f t="shared" si="35"/>
        <v>141.57</v>
      </c>
      <c r="P357" s="53"/>
    </row>
    <row r="358" spans="1:16" x14ac:dyDescent="0.3">
      <c r="A358" s="40">
        <v>3893</v>
      </c>
      <c r="B358" s="40" t="s">
        <v>15</v>
      </c>
      <c r="C358" s="16" t="s">
        <v>1947</v>
      </c>
      <c r="D358" s="52">
        <v>4024967012933</v>
      </c>
      <c r="E358" s="253">
        <v>98</v>
      </c>
      <c r="F358" s="17">
        <f t="shared" si="44"/>
        <v>3.8453992544634099</v>
      </c>
      <c r="G358" s="17">
        <f t="shared" si="43"/>
        <v>118.58</v>
      </c>
      <c r="H358" s="226">
        <v>0.21</v>
      </c>
      <c r="I358" s="46"/>
      <c r="J358" s="18">
        <v>6</v>
      </c>
      <c r="K358" s="46"/>
      <c r="L358" s="19">
        <f t="shared" si="41"/>
        <v>0</v>
      </c>
      <c r="M358" s="23">
        <f t="shared" si="42"/>
        <v>0</v>
      </c>
      <c r="N358" s="19">
        <f t="shared" si="32"/>
        <v>0</v>
      </c>
      <c r="O358" s="19">
        <f t="shared" si="35"/>
        <v>118.58</v>
      </c>
      <c r="P358" s="53" t="s">
        <v>2190</v>
      </c>
    </row>
    <row r="359" spans="1:16" x14ac:dyDescent="0.3">
      <c r="A359" s="40">
        <v>3894</v>
      </c>
      <c r="B359" s="40" t="s">
        <v>15</v>
      </c>
      <c r="C359" s="16" t="s">
        <v>274</v>
      </c>
      <c r="D359" s="52" t="s">
        <v>1030</v>
      </c>
      <c r="E359" s="253">
        <v>123</v>
      </c>
      <c r="F359" s="17">
        <f t="shared" si="44"/>
        <v>4.8263684520306063</v>
      </c>
      <c r="G359" s="17">
        <f t="shared" si="43"/>
        <v>148.82999999999998</v>
      </c>
      <c r="H359" s="226">
        <v>0.21</v>
      </c>
      <c r="I359" s="46"/>
      <c r="J359" s="18">
        <v>6</v>
      </c>
      <c r="K359" s="46"/>
      <c r="L359" s="19">
        <f t="shared" si="41"/>
        <v>0</v>
      </c>
      <c r="M359" s="23">
        <f t="shared" si="42"/>
        <v>0</v>
      </c>
      <c r="N359" s="19">
        <f t="shared" si="32"/>
        <v>0</v>
      </c>
      <c r="O359" s="19">
        <f t="shared" si="35"/>
        <v>148.82999999999998</v>
      </c>
      <c r="P359" s="53" t="s">
        <v>2190</v>
      </c>
    </row>
    <row r="360" spans="1:16" x14ac:dyDescent="0.3">
      <c r="A360" s="40">
        <v>3896</v>
      </c>
      <c r="B360" s="40" t="s">
        <v>15</v>
      </c>
      <c r="C360" s="16" t="s">
        <v>1899</v>
      </c>
      <c r="D360" s="52">
        <v>4024967012155</v>
      </c>
      <c r="E360" s="253">
        <v>93.5</v>
      </c>
      <c r="F360" s="17">
        <f t="shared" si="44"/>
        <v>3.6688247989013147</v>
      </c>
      <c r="G360" s="17">
        <f t="shared" si="43"/>
        <v>113.13499999999999</v>
      </c>
      <c r="H360" s="226">
        <v>0.21</v>
      </c>
      <c r="I360" s="46"/>
      <c r="J360" s="18">
        <v>6</v>
      </c>
      <c r="K360" s="46"/>
      <c r="L360" s="19">
        <f t="shared" si="41"/>
        <v>0</v>
      </c>
      <c r="M360" s="23">
        <f t="shared" si="42"/>
        <v>0</v>
      </c>
      <c r="N360" s="19">
        <f t="shared" si="32"/>
        <v>0</v>
      </c>
      <c r="O360" s="19">
        <f t="shared" si="35"/>
        <v>113.13499999999999</v>
      </c>
      <c r="P360" s="53" t="s">
        <v>2190</v>
      </c>
    </row>
    <row r="361" spans="1:16" x14ac:dyDescent="0.3">
      <c r="A361" s="40">
        <v>3900</v>
      </c>
      <c r="B361" s="40" t="s">
        <v>23</v>
      </c>
      <c r="C361" s="16" t="s">
        <v>275</v>
      </c>
      <c r="D361" s="52" t="s">
        <v>1031</v>
      </c>
      <c r="E361" s="253">
        <v>143.30000000000001</v>
      </c>
      <c r="F361" s="54" t="s">
        <v>104</v>
      </c>
      <c r="G361" s="17">
        <f t="shared" si="43"/>
        <v>173.393</v>
      </c>
      <c r="H361" s="226">
        <v>0.21</v>
      </c>
      <c r="I361" s="46"/>
      <c r="J361" s="261">
        <v>12</v>
      </c>
      <c r="K361" s="46"/>
      <c r="L361" s="19">
        <f t="shared" si="41"/>
        <v>0</v>
      </c>
      <c r="M361" s="54" t="s">
        <v>104</v>
      </c>
      <c r="N361" s="19">
        <f t="shared" si="32"/>
        <v>0</v>
      </c>
      <c r="O361" s="19">
        <f t="shared" si="35"/>
        <v>173.393</v>
      </c>
      <c r="P361" s="53"/>
    </row>
    <row r="362" spans="1:16" x14ac:dyDescent="0.3">
      <c r="A362" s="40">
        <v>3960</v>
      </c>
      <c r="B362" s="40" t="s">
        <v>23</v>
      </c>
      <c r="C362" s="16" t="s">
        <v>276</v>
      </c>
      <c r="D362" s="52" t="s">
        <v>1032</v>
      </c>
      <c r="E362" s="253">
        <v>20.9</v>
      </c>
      <c r="F362" s="17">
        <f t="shared" ref="F362:F366" si="45">E362/$E$3</f>
        <v>0.82009024916617612</v>
      </c>
      <c r="G362" s="17">
        <f t="shared" si="43"/>
        <v>25.288999999999998</v>
      </c>
      <c r="H362" s="226">
        <v>0.21</v>
      </c>
      <c r="I362" s="46"/>
      <c r="J362" s="18">
        <v>10</v>
      </c>
      <c r="K362" s="46"/>
      <c r="L362" s="19">
        <f t="shared" si="41"/>
        <v>0</v>
      </c>
      <c r="M362" s="23">
        <f t="shared" ref="M362:M365" si="46">L362/$E$3</f>
        <v>0</v>
      </c>
      <c r="N362" s="19">
        <f t="shared" si="32"/>
        <v>0</v>
      </c>
      <c r="O362" s="19">
        <f t="shared" si="35"/>
        <v>25.288999999999998</v>
      </c>
      <c r="P362" s="53"/>
    </row>
    <row r="363" spans="1:16" x14ac:dyDescent="0.3">
      <c r="A363" s="40">
        <v>3962</v>
      </c>
      <c r="B363" s="40" t="s">
        <v>23</v>
      </c>
      <c r="C363" s="16" t="s">
        <v>277</v>
      </c>
      <c r="D363" s="52" t="s">
        <v>1033</v>
      </c>
      <c r="E363" s="253">
        <v>26.3</v>
      </c>
      <c r="F363" s="17">
        <f t="shared" si="45"/>
        <v>1.0319795958406905</v>
      </c>
      <c r="G363" s="17">
        <f t="shared" si="43"/>
        <v>31.823</v>
      </c>
      <c r="H363" s="226">
        <v>0.21</v>
      </c>
      <c r="I363" s="46"/>
      <c r="J363" s="18">
        <v>10</v>
      </c>
      <c r="K363" s="46"/>
      <c r="L363" s="19">
        <f t="shared" si="41"/>
        <v>0</v>
      </c>
      <c r="M363" s="23">
        <f t="shared" si="46"/>
        <v>0</v>
      </c>
      <c r="N363" s="19">
        <f t="shared" si="32"/>
        <v>0</v>
      </c>
      <c r="O363" s="19">
        <f t="shared" si="35"/>
        <v>31.823</v>
      </c>
      <c r="P363" s="53"/>
    </row>
    <row r="364" spans="1:16" x14ac:dyDescent="0.3">
      <c r="A364" s="40">
        <v>3964</v>
      </c>
      <c r="B364" s="40" t="s">
        <v>23</v>
      </c>
      <c r="C364" s="16" t="s">
        <v>278</v>
      </c>
      <c r="D364" s="52" t="s">
        <v>1034</v>
      </c>
      <c r="E364" s="253">
        <v>28</v>
      </c>
      <c r="F364" s="17">
        <f t="shared" si="45"/>
        <v>1.0986855012752599</v>
      </c>
      <c r="G364" s="17">
        <f t="shared" si="43"/>
        <v>33.879999999999995</v>
      </c>
      <c r="H364" s="226">
        <v>0.21</v>
      </c>
      <c r="I364" s="46"/>
      <c r="J364" s="18">
        <v>10</v>
      </c>
      <c r="K364" s="46"/>
      <c r="L364" s="19">
        <f t="shared" si="41"/>
        <v>0</v>
      </c>
      <c r="M364" s="23">
        <f t="shared" si="46"/>
        <v>0</v>
      </c>
      <c r="N364" s="19">
        <f t="shared" si="32"/>
        <v>0</v>
      </c>
      <c r="O364" s="19">
        <f t="shared" si="35"/>
        <v>33.879999999999995</v>
      </c>
      <c r="P364" s="53"/>
    </row>
    <row r="365" spans="1:16" x14ac:dyDescent="0.3">
      <c r="A365" s="40">
        <v>3966</v>
      </c>
      <c r="B365" s="40" t="s">
        <v>23</v>
      </c>
      <c r="C365" s="16" t="s">
        <v>279</v>
      </c>
      <c r="D365" s="52" t="s">
        <v>1035</v>
      </c>
      <c r="E365" s="253">
        <v>20.9</v>
      </c>
      <c r="F365" s="17">
        <f t="shared" si="45"/>
        <v>0.82009024916617612</v>
      </c>
      <c r="G365" s="17">
        <f t="shared" si="43"/>
        <v>25.288999999999998</v>
      </c>
      <c r="H365" s="226">
        <v>0.21</v>
      </c>
      <c r="I365" s="46"/>
      <c r="J365" s="18">
        <v>10</v>
      </c>
      <c r="K365" s="46"/>
      <c r="L365" s="19">
        <f t="shared" si="41"/>
        <v>0</v>
      </c>
      <c r="M365" s="23">
        <f t="shared" si="46"/>
        <v>0</v>
      </c>
      <c r="N365" s="19">
        <f t="shared" si="32"/>
        <v>0</v>
      </c>
      <c r="O365" s="19">
        <f t="shared" si="35"/>
        <v>25.288999999999998</v>
      </c>
      <c r="P365" s="53"/>
    </row>
    <row r="366" spans="1:16" x14ac:dyDescent="0.3">
      <c r="A366" s="40">
        <v>3968</v>
      </c>
      <c r="B366" s="40" t="s">
        <v>23</v>
      </c>
      <c r="C366" s="16" t="s">
        <v>1877</v>
      </c>
      <c r="D366" s="52">
        <v>4012852201715</v>
      </c>
      <c r="E366" s="253">
        <v>28</v>
      </c>
      <c r="F366" s="17">
        <f t="shared" si="45"/>
        <v>1.0986855012752599</v>
      </c>
      <c r="G366" s="17">
        <f t="shared" si="43"/>
        <v>33.879999999999995</v>
      </c>
      <c r="H366" s="226">
        <v>0.21</v>
      </c>
      <c r="I366" s="46"/>
      <c r="J366" s="18">
        <v>10</v>
      </c>
      <c r="K366" s="46"/>
      <c r="L366" s="19">
        <f t="shared" si="41"/>
        <v>0</v>
      </c>
      <c r="M366" s="54" t="s">
        <v>104</v>
      </c>
      <c r="N366" s="19">
        <f t="shared" si="32"/>
        <v>0</v>
      </c>
      <c r="O366" s="19">
        <f t="shared" si="35"/>
        <v>33.879999999999995</v>
      </c>
      <c r="P366" s="53"/>
    </row>
    <row r="367" spans="1:16" x14ac:dyDescent="0.3">
      <c r="A367" s="40">
        <v>3984</v>
      </c>
      <c r="B367" s="40" t="s">
        <v>15</v>
      </c>
      <c r="C367" s="16" t="s">
        <v>1041</v>
      </c>
      <c r="D367" s="52" t="s">
        <v>1036</v>
      </c>
      <c r="E367" s="253">
        <v>31.6</v>
      </c>
      <c r="F367" s="54" t="s">
        <v>104</v>
      </c>
      <c r="G367" s="17">
        <f t="shared" si="43"/>
        <v>38.235999999999997</v>
      </c>
      <c r="H367" s="226">
        <v>0.21</v>
      </c>
      <c r="I367" s="46"/>
      <c r="J367" s="18">
        <v>20</v>
      </c>
      <c r="K367" s="46"/>
      <c r="L367" s="19">
        <f t="shared" si="41"/>
        <v>0</v>
      </c>
      <c r="M367" s="54" t="s">
        <v>104</v>
      </c>
      <c r="N367" s="19">
        <f t="shared" si="32"/>
        <v>0</v>
      </c>
      <c r="O367" s="19">
        <f t="shared" si="35"/>
        <v>38.235999999999997</v>
      </c>
      <c r="P367" s="53" t="s">
        <v>1042</v>
      </c>
    </row>
    <row r="368" spans="1:16" x14ac:dyDescent="0.3">
      <c r="A368" s="40">
        <v>3985</v>
      </c>
      <c r="B368" s="40" t="s">
        <v>15</v>
      </c>
      <c r="C368" s="16" t="s">
        <v>1756</v>
      </c>
      <c r="D368" s="52">
        <v>90207457</v>
      </c>
      <c r="E368" s="253">
        <v>29.9</v>
      </c>
      <c r="F368" s="54" t="s">
        <v>104</v>
      </c>
      <c r="G368" s="17">
        <f t="shared" si="43"/>
        <v>36.178999999999995</v>
      </c>
      <c r="H368" s="226">
        <v>0.21</v>
      </c>
      <c r="I368" s="46"/>
      <c r="J368" s="18">
        <v>8</v>
      </c>
      <c r="K368" s="46"/>
      <c r="L368" s="19">
        <f t="shared" si="41"/>
        <v>0</v>
      </c>
      <c r="M368" s="54" t="s">
        <v>104</v>
      </c>
      <c r="N368" s="19">
        <f t="shared" si="32"/>
        <v>0</v>
      </c>
      <c r="O368" s="19">
        <f t="shared" si="35"/>
        <v>36.178999999999995</v>
      </c>
      <c r="P368" s="53" t="s">
        <v>1042</v>
      </c>
    </row>
    <row r="369" spans="1:16" x14ac:dyDescent="0.3">
      <c r="A369" s="40">
        <v>3988</v>
      </c>
      <c r="B369" s="40" t="s">
        <v>15</v>
      </c>
      <c r="C369" s="16" t="s">
        <v>280</v>
      </c>
      <c r="D369" s="52" t="s">
        <v>1037</v>
      </c>
      <c r="E369" s="17">
        <v>20.7</v>
      </c>
      <c r="F369" s="54" t="s">
        <v>104</v>
      </c>
      <c r="G369" s="17">
        <f t="shared" si="43"/>
        <v>25.046999999999997</v>
      </c>
      <c r="H369" s="226">
        <v>0.21</v>
      </c>
      <c r="I369" s="46"/>
      <c r="J369" s="18">
        <v>20</v>
      </c>
      <c r="K369" s="46"/>
      <c r="L369" s="19">
        <f t="shared" si="41"/>
        <v>0</v>
      </c>
      <c r="M369" s="54" t="s">
        <v>104</v>
      </c>
      <c r="N369" s="19">
        <f t="shared" ref="N369:N415" si="47">PRODUCT(G369,SUM(I369,PRODUCT(ABS(K369),J369)))</f>
        <v>0</v>
      </c>
      <c r="O369" s="19">
        <f t="shared" si="35"/>
        <v>25.046999999999997</v>
      </c>
      <c r="P369" s="53"/>
    </row>
    <row r="370" spans="1:16" x14ac:dyDescent="0.3">
      <c r="A370" s="40">
        <v>3990</v>
      </c>
      <c r="B370" s="40" t="s">
        <v>23</v>
      </c>
      <c r="C370" s="16" t="s">
        <v>281</v>
      </c>
      <c r="D370" s="52" t="s">
        <v>1038</v>
      </c>
      <c r="E370" s="253">
        <v>28.9</v>
      </c>
      <c r="F370" s="54" t="s">
        <v>104</v>
      </c>
      <c r="G370" s="17">
        <f t="shared" si="43"/>
        <v>34.968999999999994</v>
      </c>
      <c r="H370" s="226">
        <v>0.21</v>
      </c>
      <c r="I370" s="46"/>
      <c r="J370" s="18">
        <v>20</v>
      </c>
      <c r="K370" s="46"/>
      <c r="L370" s="19">
        <f t="shared" si="41"/>
        <v>0</v>
      </c>
      <c r="M370" s="54" t="s">
        <v>104</v>
      </c>
      <c r="N370" s="19">
        <f t="shared" si="47"/>
        <v>0</v>
      </c>
      <c r="O370" s="19">
        <f t="shared" ref="O370:O415" si="48">PRODUCT(G370,(1+$P$6/100))</f>
        <v>34.968999999999994</v>
      </c>
      <c r="P370" s="53"/>
    </row>
    <row r="371" spans="1:16" x14ac:dyDescent="0.3">
      <c r="A371" s="40">
        <v>3991</v>
      </c>
      <c r="B371" s="40" t="s">
        <v>23</v>
      </c>
      <c r="C371" s="16" t="s">
        <v>282</v>
      </c>
      <c r="D371" s="52" t="s">
        <v>1039</v>
      </c>
      <c r="E371" s="253">
        <v>28.9</v>
      </c>
      <c r="F371" s="54" t="s">
        <v>104</v>
      </c>
      <c r="G371" s="17">
        <f t="shared" si="43"/>
        <v>34.968999999999994</v>
      </c>
      <c r="H371" s="226">
        <v>0.21</v>
      </c>
      <c r="I371" s="46"/>
      <c r="J371" s="18">
        <v>20</v>
      </c>
      <c r="K371" s="46"/>
      <c r="L371" s="19">
        <f t="shared" si="41"/>
        <v>0</v>
      </c>
      <c r="M371" s="54" t="s">
        <v>104</v>
      </c>
      <c r="N371" s="19">
        <f t="shared" si="47"/>
        <v>0</v>
      </c>
      <c r="O371" s="19">
        <f t="shared" si="48"/>
        <v>34.968999999999994</v>
      </c>
      <c r="P371" s="53"/>
    </row>
    <row r="372" spans="1:16" x14ac:dyDescent="0.3">
      <c r="A372" s="40">
        <v>3992</v>
      </c>
      <c r="B372" s="40" t="s">
        <v>15</v>
      </c>
      <c r="C372" s="16" t="s">
        <v>283</v>
      </c>
      <c r="D372" s="52" t="s">
        <v>1040</v>
      </c>
      <c r="E372" s="253">
        <v>30.7</v>
      </c>
      <c r="F372" s="54" t="s">
        <v>104</v>
      </c>
      <c r="G372" s="17">
        <f t="shared" si="43"/>
        <v>37.146999999999998</v>
      </c>
      <c r="H372" s="226">
        <v>0.21</v>
      </c>
      <c r="I372" s="46"/>
      <c r="J372" s="18">
        <v>6</v>
      </c>
      <c r="K372" s="46"/>
      <c r="L372" s="19">
        <f t="shared" si="41"/>
        <v>0</v>
      </c>
      <c r="M372" s="54" t="s">
        <v>104</v>
      </c>
      <c r="N372" s="19">
        <f t="shared" si="47"/>
        <v>0</v>
      </c>
      <c r="O372" s="19">
        <f t="shared" si="48"/>
        <v>37.146999999999998</v>
      </c>
      <c r="P372" s="53"/>
    </row>
    <row r="373" spans="1:16" x14ac:dyDescent="0.3">
      <c r="A373" s="40">
        <v>3995</v>
      </c>
      <c r="B373" s="40" t="s">
        <v>23</v>
      </c>
      <c r="C373" s="16" t="s">
        <v>1837</v>
      </c>
      <c r="D373" s="52">
        <v>8594052889437</v>
      </c>
      <c r="E373" s="253">
        <v>1138</v>
      </c>
      <c r="F373" s="54" t="s">
        <v>104</v>
      </c>
      <c r="G373" s="17">
        <f t="shared" si="43"/>
        <v>1376.98</v>
      </c>
      <c r="H373" s="226">
        <v>0.21</v>
      </c>
      <c r="I373" s="46"/>
      <c r="J373" s="18">
        <v>1</v>
      </c>
      <c r="K373" s="46"/>
      <c r="L373" s="19">
        <f t="shared" si="41"/>
        <v>0</v>
      </c>
      <c r="M373" s="54" t="s">
        <v>104</v>
      </c>
      <c r="N373" s="19">
        <f t="shared" si="47"/>
        <v>0</v>
      </c>
      <c r="O373" s="19">
        <f t="shared" si="48"/>
        <v>1376.98</v>
      </c>
      <c r="P373" s="53"/>
    </row>
    <row r="374" spans="1:16" x14ac:dyDescent="0.3">
      <c r="A374" s="40">
        <v>3996</v>
      </c>
      <c r="B374" s="40" t="s">
        <v>23</v>
      </c>
      <c r="C374" s="16" t="s">
        <v>1838</v>
      </c>
      <c r="D374" s="52">
        <v>8594052889420</v>
      </c>
      <c r="E374" s="253">
        <v>1138</v>
      </c>
      <c r="F374" s="54" t="s">
        <v>104</v>
      </c>
      <c r="G374" s="17">
        <f t="shared" si="43"/>
        <v>1376.98</v>
      </c>
      <c r="H374" s="226">
        <v>0.21</v>
      </c>
      <c r="I374" s="46"/>
      <c r="J374" s="18">
        <v>1</v>
      </c>
      <c r="K374" s="46"/>
      <c r="L374" s="19">
        <f t="shared" si="41"/>
        <v>0</v>
      </c>
      <c r="M374" s="54" t="s">
        <v>104</v>
      </c>
      <c r="N374" s="19">
        <f t="shared" si="47"/>
        <v>0</v>
      </c>
      <c r="O374" s="19">
        <f t="shared" si="48"/>
        <v>1376.98</v>
      </c>
      <c r="P374" s="53"/>
    </row>
    <row r="375" spans="1:16" x14ac:dyDescent="0.3">
      <c r="A375" s="40">
        <v>4032</v>
      </c>
      <c r="B375" s="40" t="s">
        <v>23</v>
      </c>
      <c r="C375" s="16" t="s">
        <v>2220</v>
      </c>
      <c r="D375" s="52">
        <v>4006040412182</v>
      </c>
      <c r="E375" s="253">
        <v>139.9</v>
      </c>
      <c r="F375" s="266">
        <f>E375/$E$3</f>
        <v>5.4895036295860313</v>
      </c>
      <c r="G375" s="17">
        <f t="shared" si="43"/>
        <v>169.279</v>
      </c>
      <c r="H375" s="226">
        <v>0.12</v>
      </c>
      <c r="I375" s="46"/>
      <c r="J375" s="18">
        <v>10</v>
      </c>
      <c r="K375" s="46"/>
      <c r="L375" s="19">
        <f t="shared" si="41"/>
        <v>0</v>
      </c>
      <c r="M375" s="267">
        <f>L375/$E$3</f>
        <v>0</v>
      </c>
      <c r="N375" s="19">
        <f t="shared" si="47"/>
        <v>0</v>
      </c>
      <c r="O375" s="19">
        <f t="shared" si="48"/>
        <v>169.279</v>
      </c>
      <c r="P375" s="53"/>
    </row>
    <row r="376" spans="1:16" x14ac:dyDescent="0.3">
      <c r="A376" s="40">
        <v>4040</v>
      </c>
      <c r="B376" s="40" t="s">
        <v>23</v>
      </c>
      <c r="C376" s="16" t="s">
        <v>284</v>
      </c>
      <c r="D376" s="52" t="s">
        <v>1043</v>
      </c>
      <c r="E376" s="253">
        <v>30.3</v>
      </c>
      <c r="F376" s="266">
        <f>E376/$E$3</f>
        <v>1.1889346674514421</v>
      </c>
      <c r="G376" s="17">
        <f t="shared" ref="G376:G433" si="49">PRODUCT(E376,1.12)</f>
        <v>33.936000000000007</v>
      </c>
      <c r="H376" s="226">
        <v>0.12</v>
      </c>
      <c r="I376" s="46"/>
      <c r="J376" s="18">
        <v>20</v>
      </c>
      <c r="K376" s="46"/>
      <c r="L376" s="19">
        <f t="shared" si="41"/>
        <v>0</v>
      </c>
      <c r="M376" s="23">
        <f>L376/$E$3</f>
        <v>0</v>
      </c>
      <c r="N376" s="19">
        <f t="shared" si="47"/>
        <v>0</v>
      </c>
      <c r="O376" s="19">
        <f t="shared" si="48"/>
        <v>33.936000000000007</v>
      </c>
      <c r="P376" s="53"/>
    </row>
    <row r="377" spans="1:16" x14ac:dyDescent="0.3">
      <c r="A377" s="40">
        <v>4042</v>
      </c>
      <c r="B377" s="40" t="s">
        <v>23</v>
      </c>
      <c r="C377" s="16" t="s">
        <v>285</v>
      </c>
      <c r="D377" s="52" t="s">
        <v>1044</v>
      </c>
      <c r="E377" s="253">
        <v>30.3</v>
      </c>
      <c r="F377" s="17">
        <f>E38/$E$3</f>
        <v>4.4732195409064159</v>
      </c>
      <c r="G377" s="17">
        <f t="shared" si="49"/>
        <v>33.936000000000007</v>
      </c>
      <c r="H377" s="226">
        <v>0.12</v>
      </c>
      <c r="I377" s="46"/>
      <c r="J377" s="18">
        <v>20</v>
      </c>
      <c r="K377" s="46"/>
      <c r="L377" s="19">
        <f t="shared" si="41"/>
        <v>0</v>
      </c>
      <c r="M377" s="23">
        <f t="shared" ref="M377:M415" si="50">L377/$E$3</f>
        <v>0</v>
      </c>
      <c r="N377" s="19">
        <f t="shared" si="47"/>
        <v>0</v>
      </c>
      <c r="O377" s="19">
        <f t="shared" si="48"/>
        <v>33.936000000000007</v>
      </c>
      <c r="P377" s="53"/>
    </row>
    <row r="378" spans="1:16" x14ac:dyDescent="0.3">
      <c r="A378" s="40">
        <v>4044</v>
      </c>
      <c r="B378" s="40" t="s">
        <v>23</v>
      </c>
      <c r="C378" s="16" t="s">
        <v>286</v>
      </c>
      <c r="D378" s="52" t="s">
        <v>1045</v>
      </c>
      <c r="E378" s="253">
        <v>21.8</v>
      </c>
      <c r="F378" s="17">
        <f t="shared" ref="F378:F415" si="51">E378/$E$3</f>
        <v>0.85540514027859527</v>
      </c>
      <c r="G378" s="17">
        <f t="shared" si="49"/>
        <v>24.416000000000004</v>
      </c>
      <c r="H378" s="226">
        <v>0.12</v>
      </c>
      <c r="I378" s="46"/>
      <c r="J378" s="18">
        <v>20</v>
      </c>
      <c r="K378" s="46"/>
      <c r="L378" s="19">
        <f t="shared" si="41"/>
        <v>0</v>
      </c>
      <c r="M378" s="23">
        <f t="shared" si="50"/>
        <v>0</v>
      </c>
      <c r="N378" s="19">
        <f t="shared" si="47"/>
        <v>0</v>
      </c>
      <c r="O378" s="19">
        <f t="shared" si="48"/>
        <v>24.416000000000004</v>
      </c>
      <c r="P378" s="53"/>
    </row>
    <row r="379" spans="1:16" x14ac:dyDescent="0.3">
      <c r="A379" s="40">
        <v>4046</v>
      </c>
      <c r="B379" s="40" t="s">
        <v>23</v>
      </c>
      <c r="C379" s="16" t="s">
        <v>287</v>
      </c>
      <c r="D379" s="52" t="s">
        <v>1046</v>
      </c>
      <c r="E379" s="253">
        <v>21.8</v>
      </c>
      <c r="F379" s="17">
        <f t="shared" si="51"/>
        <v>0.85540514027859527</v>
      </c>
      <c r="G379" s="17">
        <f t="shared" si="49"/>
        <v>24.416000000000004</v>
      </c>
      <c r="H379" s="226">
        <v>0.12</v>
      </c>
      <c r="I379" s="46"/>
      <c r="J379" s="18">
        <v>20</v>
      </c>
      <c r="K379" s="46"/>
      <c r="L379" s="19">
        <f t="shared" si="41"/>
        <v>0</v>
      </c>
      <c r="M379" s="23">
        <f t="shared" si="50"/>
        <v>0</v>
      </c>
      <c r="N379" s="19">
        <f t="shared" si="47"/>
        <v>0</v>
      </c>
      <c r="O379" s="19">
        <f t="shared" si="48"/>
        <v>24.416000000000004</v>
      </c>
      <c r="P379" s="53"/>
    </row>
    <row r="380" spans="1:16" x14ac:dyDescent="0.3">
      <c r="A380" s="40">
        <v>4050</v>
      </c>
      <c r="B380" s="40" t="s">
        <v>23</v>
      </c>
      <c r="C380" s="16" t="s">
        <v>288</v>
      </c>
      <c r="D380" s="52" t="s">
        <v>1047</v>
      </c>
      <c r="E380" s="17">
        <v>29.8</v>
      </c>
      <c r="F380" s="17">
        <f t="shared" si="51"/>
        <v>1.1693152835000982</v>
      </c>
      <c r="G380" s="17">
        <f t="shared" si="49"/>
        <v>33.376000000000005</v>
      </c>
      <c r="H380" s="226">
        <v>0.12</v>
      </c>
      <c r="I380" s="46"/>
      <c r="J380" s="18">
        <v>30</v>
      </c>
      <c r="K380" s="46"/>
      <c r="L380" s="19">
        <f t="shared" si="41"/>
        <v>0</v>
      </c>
      <c r="M380" s="23">
        <f t="shared" si="50"/>
        <v>0</v>
      </c>
      <c r="N380" s="19">
        <f t="shared" si="47"/>
        <v>0</v>
      </c>
      <c r="O380" s="19">
        <f t="shared" si="48"/>
        <v>33.376000000000005</v>
      </c>
      <c r="P380" s="53"/>
    </row>
    <row r="381" spans="1:16" x14ac:dyDescent="0.3">
      <c r="A381" s="40">
        <v>4100</v>
      </c>
      <c r="B381" s="40" t="s">
        <v>23</v>
      </c>
      <c r="C381" s="16" t="s">
        <v>289</v>
      </c>
      <c r="D381" s="52" t="s">
        <v>1048</v>
      </c>
      <c r="E381" s="17">
        <v>48.5</v>
      </c>
      <c r="F381" s="17">
        <f t="shared" si="51"/>
        <v>1.9030802432803611</v>
      </c>
      <c r="G381" s="17">
        <f t="shared" si="49"/>
        <v>54.320000000000007</v>
      </c>
      <c r="H381" s="226">
        <v>0.12</v>
      </c>
      <c r="I381" s="46"/>
      <c r="J381" s="18">
        <v>12</v>
      </c>
      <c r="K381" s="46"/>
      <c r="L381" s="19">
        <f t="shared" si="41"/>
        <v>0</v>
      </c>
      <c r="M381" s="23">
        <f t="shared" si="50"/>
        <v>0</v>
      </c>
      <c r="N381" s="19">
        <f t="shared" si="47"/>
        <v>0</v>
      </c>
      <c r="O381" s="19">
        <f t="shared" si="48"/>
        <v>54.320000000000007</v>
      </c>
      <c r="P381" s="53"/>
    </row>
    <row r="382" spans="1:16" x14ac:dyDescent="0.3">
      <c r="A382" s="40">
        <v>4106</v>
      </c>
      <c r="B382" s="40" t="s">
        <v>23</v>
      </c>
      <c r="C382" s="16" t="s">
        <v>290</v>
      </c>
      <c r="D382" s="52" t="s">
        <v>1049</v>
      </c>
      <c r="E382" s="17">
        <v>48.5</v>
      </c>
      <c r="F382" s="17">
        <f t="shared" si="51"/>
        <v>1.9030802432803611</v>
      </c>
      <c r="G382" s="17">
        <f t="shared" si="49"/>
        <v>54.320000000000007</v>
      </c>
      <c r="H382" s="226">
        <v>0.12</v>
      </c>
      <c r="I382" s="46"/>
      <c r="J382" s="18">
        <v>12</v>
      </c>
      <c r="K382" s="46"/>
      <c r="L382" s="19">
        <f t="shared" si="41"/>
        <v>0</v>
      </c>
      <c r="M382" s="23">
        <f t="shared" si="50"/>
        <v>0</v>
      </c>
      <c r="N382" s="19">
        <f t="shared" si="47"/>
        <v>0</v>
      </c>
      <c r="O382" s="19">
        <f t="shared" si="48"/>
        <v>54.320000000000007</v>
      </c>
      <c r="P382" s="53"/>
    </row>
    <row r="383" spans="1:16" x14ac:dyDescent="0.3">
      <c r="A383" s="40">
        <v>4110</v>
      </c>
      <c r="B383" s="40" t="s">
        <v>23</v>
      </c>
      <c r="C383" s="16" t="s">
        <v>291</v>
      </c>
      <c r="D383" s="52" t="s">
        <v>1050</v>
      </c>
      <c r="E383" s="17">
        <v>51.9</v>
      </c>
      <c r="F383" s="17">
        <f t="shared" si="51"/>
        <v>2.0364920541494995</v>
      </c>
      <c r="G383" s="17">
        <f t="shared" si="49"/>
        <v>58.128000000000007</v>
      </c>
      <c r="H383" s="226">
        <v>0.12</v>
      </c>
      <c r="I383" s="46"/>
      <c r="J383" s="18">
        <v>12</v>
      </c>
      <c r="K383" s="46"/>
      <c r="L383" s="19">
        <f t="shared" si="41"/>
        <v>0</v>
      </c>
      <c r="M383" s="23">
        <f t="shared" si="50"/>
        <v>0</v>
      </c>
      <c r="N383" s="19">
        <f t="shared" si="47"/>
        <v>0</v>
      </c>
      <c r="O383" s="19">
        <f t="shared" si="48"/>
        <v>58.128000000000007</v>
      </c>
      <c r="P383" s="53"/>
    </row>
    <row r="384" spans="1:16" x14ac:dyDescent="0.3">
      <c r="A384" s="40">
        <v>4120</v>
      </c>
      <c r="B384" s="40" t="s">
        <v>23</v>
      </c>
      <c r="C384" s="16" t="s">
        <v>292</v>
      </c>
      <c r="D384" s="52" t="s">
        <v>1051</v>
      </c>
      <c r="E384" s="17">
        <v>48.5</v>
      </c>
      <c r="F384" s="17">
        <f t="shared" si="51"/>
        <v>1.9030802432803611</v>
      </c>
      <c r="G384" s="17">
        <f t="shared" si="49"/>
        <v>54.320000000000007</v>
      </c>
      <c r="H384" s="226">
        <v>0.12</v>
      </c>
      <c r="I384" s="46"/>
      <c r="J384" s="18">
        <v>12</v>
      </c>
      <c r="K384" s="46"/>
      <c r="L384" s="19">
        <f t="shared" si="41"/>
        <v>0</v>
      </c>
      <c r="M384" s="23">
        <f t="shared" si="50"/>
        <v>0</v>
      </c>
      <c r="N384" s="19">
        <f t="shared" si="47"/>
        <v>0</v>
      </c>
      <c r="O384" s="19">
        <f t="shared" si="48"/>
        <v>54.320000000000007</v>
      </c>
      <c r="P384" s="53"/>
    </row>
    <row r="385" spans="1:16" x14ac:dyDescent="0.3">
      <c r="A385" s="40">
        <v>4125</v>
      </c>
      <c r="B385" s="40" t="s">
        <v>23</v>
      </c>
      <c r="C385" s="16" t="s">
        <v>293</v>
      </c>
      <c r="D385" s="52" t="s">
        <v>1052</v>
      </c>
      <c r="E385" s="17">
        <v>48.5</v>
      </c>
      <c r="F385" s="17">
        <f t="shared" si="51"/>
        <v>1.9030802432803611</v>
      </c>
      <c r="G385" s="17">
        <f t="shared" si="49"/>
        <v>54.320000000000007</v>
      </c>
      <c r="H385" s="226">
        <v>0.12</v>
      </c>
      <c r="I385" s="46"/>
      <c r="J385" s="18">
        <v>12</v>
      </c>
      <c r="K385" s="46"/>
      <c r="L385" s="19">
        <f t="shared" si="41"/>
        <v>0</v>
      </c>
      <c r="M385" s="23">
        <f t="shared" si="50"/>
        <v>0</v>
      </c>
      <c r="N385" s="19">
        <f t="shared" si="47"/>
        <v>0</v>
      </c>
      <c r="O385" s="19">
        <f t="shared" si="48"/>
        <v>54.320000000000007</v>
      </c>
      <c r="P385" s="53"/>
    </row>
    <row r="386" spans="1:16" x14ac:dyDescent="0.3">
      <c r="A386" s="40">
        <v>4130</v>
      </c>
      <c r="B386" s="40" t="s">
        <v>23</v>
      </c>
      <c r="C386" s="16" t="s">
        <v>294</v>
      </c>
      <c r="D386" s="52" t="s">
        <v>1053</v>
      </c>
      <c r="E386" s="17">
        <v>51.9</v>
      </c>
      <c r="F386" s="17">
        <f t="shared" si="51"/>
        <v>2.0364920541494995</v>
      </c>
      <c r="G386" s="17">
        <f t="shared" si="49"/>
        <v>58.128000000000007</v>
      </c>
      <c r="H386" s="226">
        <v>0.12</v>
      </c>
      <c r="I386" s="46"/>
      <c r="J386" s="18">
        <v>12</v>
      </c>
      <c r="K386" s="46"/>
      <c r="L386" s="19">
        <f t="shared" si="41"/>
        <v>0</v>
      </c>
      <c r="M386" s="23">
        <f t="shared" si="50"/>
        <v>0</v>
      </c>
      <c r="N386" s="19">
        <f t="shared" si="47"/>
        <v>0</v>
      </c>
      <c r="O386" s="19">
        <f t="shared" si="48"/>
        <v>58.128000000000007</v>
      </c>
      <c r="P386" s="53"/>
    </row>
    <row r="387" spans="1:16" x14ac:dyDescent="0.3">
      <c r="A387" s="40">
        <v>4140</v>
      </c>
      <c r="B387" s="40" t="s">
        <v>23</v>
      </c>
      <c r="C387" s="16" t="s">
        <v>295</v>
      </c>
      <c r="D387" s="52" t="s">
        <v>1054</v>
      </c>
      <c r="E387" s="17">
        <v>51.9</v>
      </c>
      <c r="F387" s="17">
        <f t="shared" si="51"/>
        <v>2.0364920541494995</v>
      </c>
      <c r="G387" s="17">
        <f t="shared" si="49"/>
        <v>58.128000000000007</v>
      </c>
      <c r="H387" s="226">
        <v>0.12</v>
      </c>
      <c r="I387" s="46"/>
      <c r="J387" s="18">
        <v>12</v>
      </c>
      <c r="K387" s="46"/>
      <c r="L387" s="19">
        <f t="shared" si="41"/>
        <v>0</v>
      </c>
      <c r="M387" s="23">
        <f t="shared" si="50"/>
        <v>0</v>
      </c>
      <c r="N387" s="19">
        <f t="shared" si="47"/>
        <v>0</v>
      </c>
      <c r="O387" s="19">
        <f t="shared" si="48"/>
        <v>58.128000000000007</v>
      </c>
      <c r="P387" s="53"/>
    </row>
    <row r="388" spans="1:16" x14ac:dyDescent="0.3">
      <c r="A388" s="40">
        <v>4200</v>
      </c>
      <c r="B388" s="40" t="s">
        <v>23</v>
      </c>
      <c r="C388" s="16" t="s">
        <v>296</v>
      </c>
      <c r="D388" s="52" t="s">
        <v>1055</v>
      </c>
      <c r="E388" s="17">
        <v>48.5</v>
      </c>
      <c r="F388" s="17">
        <f t="shared" si="51"/>
        <v>1.9030802432803611</v>
      </c>
      <c r="G388" s="17">
        <f t="shared" si="49"/>
        <v>54.320000000000007</v>
      </c>
      <c r="H388" s="226">
        <v>0.12</v>
      </c>
      <c r="I388" s="46"/>
      <c r="J388" s="18">
        <v>12</v>
      </c>
      <c r="K388" s="46"/>
      <c r="L388" s="19">
        <f t="shared" si="41"/>
        <v>0</v>
      </c>
      <c r="M388" s="23">
        <f t="shared" si="50"/>
        <v>0</v>
      </c>
      <c r="N388" s="19">
        <f t="shared" si="47"/>
        <v>0</v>
      </c>
      <c r="O388" s="19">
        <f t="shared" si="48"/>
        <v>54.320000000000007</v>
      </c>
      <c r="P388" s="53"/>
    </row>
    <row r="389" spans="1:16" x14ac:dyDescent="0.3">
      <c r="A389" s="40">
        <v>4202</v>
      </c>
      <c r="B389" s="40" t="s">
        <v>77</v>
      </c>
      <c r="C389" s="16" t="s">
        <v>297</v>
      </c>
      <c r="D389" s="52" t="s">
        <v>1056</v>
      </c>
      <c r="E389" s="17">
        <v>51.9</v>
      </c>
      <c r="F389" s="17">
        <f t="shared" si="51"/>
        <v>2.0364920541494995</v>
      </c>
      <c r="G389" s="17">
        <f t="shared" si="49"/>
        <v>58.128000000000007</v>
      </c>
      <c r="H389" s="226">
        <v>0.12</v>
      </c>
      <c r="I389" s="46"/>
      <c r="J389" s="18">
        <v>12</v>
      </c>
      <c r="K389" s="46"/>
      <c r="L389" s="19">
        <f t="shared" si="41"/>
        <v>0</v>
      </c>
      <c r="M389" s="23">
        <f t="shared" si="50"/>
        <v>0</v>
      </c>
      <c r="N389" s="19">
        <f t="shared" si="47"/>
        <v>0</v>
      </c>
      <c r="O389" s="19">
        <f t="shared" si="48"/>
        <v>58.128000000000007</v>
      </c>
      <c r="P389" s="53"/>
    </row>
    <row r="390" spans="1:16" x14ac:dyDescent="0.3">
      <c r="A390" s="40">
        <v>4240</v>
      </c>
      <c r="B390" s="40" t="s">
        <v>23</v>
      </c>
      <c r="C390" s="16" t="s">
        <v>298</v>
      </c>
      <c r="D390" s="52" t="s">
        <v>1057</v>
      </c>
      <c r="E390" s="17">
        <v>17.7</v>
      </c>
      <c r="F390" s="17">
        <f t="shared" si="51"/>
        <v>0.69452619187757503</v>
      </c>
      <c r="G390" s="17">
        <f t="shared" si="49"/>
        <v>19.824000000000002</v>
      </c>
      <c r="H390" s="226">
        <v>0.12</v>
      </c>
      <c r="I390" s="46"/>
      <c r="J390" s="18">
        <v>24</v>
      </c>
      <c r="K390" s="46"/>
      <c r="L390" s="19">
        <f t="shared" si="41"/>
        <v>0</v>
      </c>
      <c r="M390" s="23">
        <f t="shared" si="50"/>
        <v>0</v>
      </c>
      <c r="N390" s="19">
        <f t="shared" si="47"/>
        <v>0</v>
      </c>
      <c r="O390" s="19">
        <f t="shared" si="48"/>
        <v>19.824000000000002</v>
      </c>
      <c r="P390" s="191"/>
    </row>
    <row r="391" spans="1:16" x14ac:dyDescent="0.3">
      <c r="A391" s="40">
        <v>4242</v>
      </c>
      <c r="B391" s="40" t="s">
        <v>23</v>
      </c>
      <c r="C391" s="16" t="s">
        <v>299</v>
      </c>
      <c r="D391" s="52" t="s">
        <v>1058</v>
      </c>
      <c r="E391" s="17">
        <v>17.7</v>
      </c>
      <c r="F391" s="17">
        <f t="shared" si="51"/>
        <v>0.69452619187757503</v>
      </c>
      <c r="G391" s="17">
        <f t="shared" si="49"/>
        <v>19.824000000000002</v>
      </c>
      <c r="H391" s="226">
        <v>0.12</v>
      </c>
      <c r="I391" s="46"/>
      <c r="J391" s="18">
        <v>24</v>
      </c>
      <c r="K391" s="46"/>
      <c r="L391" s="19">
        <f t="shared" si="41"/>
        <v>0</v>
      </c>
      <c r="M391" s="23">
        <f t="shared" si="50"/>
        <v>0</v>
      </c>
      <c r="N391" s="19">
        <f t="shared" si="47"/>
        <v>0</v>
      </c>
      <c r="O391" s="19">
        <f t="shared" si="48"/>
        <v>19.824000000000002</v>
      </c>
      <c r="P391" s="189"/>
    </row>
    <row r="392" spans="1:16" x14ac:dyDescent="0.3">
      <c r="A392" s="40">
        <v>4244</v>
      </c>
      <c r="B392" s="40" t="s">
        <v>23</v>
      </c>
      <c r="C392" s="16" t="s">
        <v>300</v>
      </c>
      <c r="D392" s="52" t="s">
        <v>1059</v>
      </c>
      <c r="E392" s="17">
        <v>17.7</v>
      </c>
      <c r="F392" s="17">
        <f t="shared" si="51"/>
        <v>0.69452619187757503</v>
      </c>
      <c r="G392" s="17">
        <f t="shared" si="49"/>
        <v>19.824000000000002</v>
      </c>
      <c r="H392" s="226">
        <v>0.12</v>
      </c>
      <c r="I392" s="46"/>
      <c r="J392" s="18">
        <v>24</v>
      </c>
      <c r="K392" s="46"/>
      <c r="L392" s="19">
        <f t="shared" si="41"/>
        <v>0</v>
      </c>
      <c r="M392" s="23">
        <f t="shared" si="50"/>
        <v>0</v>
      </c>
      <c r="N392" s="19">
        <f t="shared" si="47"/>
        <v>0</v>
      </c>
      <c r="O392" s="19">
        <f t="shared" si="48"/>
        <v>19.824000000000002</v>
      </c>
      <c r="P392" s="191"/>
    </row>
    <row r="393" spans="1:16" x14ac:dyDescent="0.3">
      <c r="A393" s="40">
        <v>4245</v>
      </c>
      <c r="B393" s="40" t="s">
        <v>23</v>
      </c>
      <c r="C393" s="16" t="s">
        <v>301</v>
      </c>
      <c r="D393" s="52" t="s">
        <v>1060</v>
      </c>
      <c r="E393" s="17">
        <v>17.7</v>
      </c>
      <c r="F393" s="17">
        <f t="shared" si="51"/>
        <v>0.69452619187757503</v>
      </c>
      <c r="G393" s="17">
        <f t="shared" si="49"/>
        <v>19.824000000000002</v>
      </c>
      <c r="H393" s="226">
        <v>0.12</v>
      </c>
      <c r="I393" s="46"/>
      <c r="J393" s="18">
        <v>24</v>
      </c>
      <c r="K393" s="46"/>
      <c r="L393" s="19">
        <f t="shared" si="41"/>
        <v>0</v>
      </c>
      <c r="M393" s="23">
        <f t="shared" si="50"/>
        <v>0</v>
      </c>
      <c r="N393" s="19">
        <f t="shared" si="47"/>
        <v>0</v>
      </c>
      <c r="O393" s="19">
        <f t="shared" si="48"/>
        <v>19.824000000000002</v>
      </c>
      <c r="P393" s="53"/>
    </row>
    <row r="394" spans="1:16" x14ac:dyDescent="0.3">
      <c r="A394" s="40">
        <v>4248</v>
      </c>
      <c r="B394" s="40" t="s">
        <v>23</v>
      </c>
      <c r="C394" s="16" t="s">
        <v>302</v>
      </c>
      <c r="D394" s="52" t="s">
        <v>1061</v>
      </c>
      <c r="E394" s="17">
        <v>17.7</v>
      </c>
      <c r="F394" s="17">
        <f t="shared" si="51"/>
        <v>0.69452619187757503</v>
      </c>
      <c r="G394" s="17">
        <f t="shared" si="49"/>
        <v>19.824000000000002</v>
      </c>
      <c r="H394" s="226">
        <v>0.12</v>
      </c>
      <c r="I394" s="46"/>
      <c r="J394" s="18">
        <v>24</v>
      </c>
      <c r="K394" s="46"/>
      <c r="L394" s="19">
        <f t="shared" si="41"/>
        <v>0</v>
      </c>
      <c r="M394" s="23">
        <f t="shared" si="50"/>
        <v>0</v>
      </c>
      <c r="N394" s="19">
        <f t="shared" si="47"/>
        <v>0</v>
      </c>
      <c r="O394" s="19">
        <f t="shared" si="48"/>
        <v>19.824000000000002</v>
      </c>
      <c r="P394" s="53"/>
    </row>
    <row r="395" spans="1:16" x14ac:dyDescent="0.3">
      <c r="A395" s="40">
        <v>4260</v>
      </c>
      <c r="B395" s="40" t="s">
        <v>23</v>
      </c>
      <c r="C395" s="16" t="s">
        <v>303</v>
      </c>
      <c r="D395" s="52" t="s">
        <v>1062</v>
      </c>
      <c r="E395" s="253">
        <v>16.600000000000001</v>
      </c>
      <c r="F395" s="17">
        <f t="shared" si="51"/>
        <v>0.65136354718461842</v>
      </c>
      <c r="G395" s="17">
        <f t="shared" si="49"/>
        <v>18.592000000000002</v>
      </c>
      <c r="H395" s="226">
        <v>0.12</v>
      </c>
      <c r="I395" s="46"/>
      <c r="J395" s="18">
        <v>50</v>
      </c>
      <c r="K395" s="46"/>
      <c r="L395" s="19">
        <f t="shared" si="41"/>
        <v>0</v>
      </c>
      <c r="M395" s="23">
        <f t="shared" si="50"/>
        <v>0</v>
      </c>
      <c r="N395" s="19">
        <f t="shared" si="47"/>
        <v>0</v>
      </c>
      <c r="O395" s="19">
        <f t="shared" si="48"/>
        <v>18.592000000000002</v>
      </c>
      <c r="P395" s="53"/>
    </row>
    <row r="396" spans="1:16" x14ac:dyDescent="0.3">
      <c r="A396" s="40">
        <v>4270</v>
      </c>
      <c r="B396" s="40" t="s">
        <v>23</v>
      </c>
      <c r="C396" s="16" t="s">
        <v>304</v>
      </c>
      <c r="D396" s="52" t="s">
        <v>1063</v>
      </c>
      <c r="E396" s="17">
        <v>48.5</v>
      </c>
      <c r="F396" s="17">
        <f t="shared" si="51"/>
        <v>1.9030802432803611</v>
      </c>
      <c r="G396" s="17">
        <f t="shared" si="49"/>
        <v>54.320000000000007</v>
      </c>
      <c r="H396" s="226">
        <v>0.12</v>
      </c>
      <c r="I396" s="46"/>
      <c r="J396" s="18">
        <v>12</v>
      </c>
      <c r="K396" s="46"/>
      <c r="L396" s="19">
        <f t="shared" si="41"/>
        <v>0</v>
      </c>
      <c r="M396" s="23">
        <f t="shared" si="50"/>
        <v>0</v>
      </c>
      <c r="N396" s="19">
        <f t="shared" si="47"/>
        <v>0</v>
      </c>
      <c r="O396" s="19">
        <f t="shared" si="48"/>
        <v>54.320000000000007</v>
      </c>
      <c r="P396" s="53"/>
    </row>
    <row r="397" spans="1:16" x14ac:dyDescent="0.3">
      <c r="A397" s="40">
        <v>4272</v>
      </c>
      <c r="B397" s="40" t="s">
        <v>23</v>
      </c>
      <c r="C397" s="16" t="s">
        <v>305</v>
      </c>
      <c r="D397" s="52" t="s">
        <v>1064</v>
      </c>
      <c r="E397" s="17">
        <v>48.5</v>
      </c>
      <c r="F397" s="17">
        <f t="shared" si="51"/>
        <v>1.9030802432803611</v>
      </c>
      <c r="G397" s="17">
        <f t="shared" si="49"/>
        <v>54.320000000000007</v>
      </c>
      <c r="H397" s="226">
        <v>0.12</v>
      </c>
      <c r="I397" s="46"/>
      <c r="J397" s="18">
        <v>12</v>
      </c>
      <c r="K397" s="46"/>
      <c r="L397" s="19">
        <f t="shared" si="41"/>
        <v>0</v>
      </c>
      <c r="M397" s="23">
        <f t="shared" si="50"/>
        <v>0</v>
      </c>
      <c r="N397" s="19">
        <f t="shared" si="47"/>
        <v>0</v>
      </c>
      <c r="O397" s="19">
        <f t="shared" si="48"/>
        <v>54.320000000000007</v>
      </c>
      <c r="P397" s="53"/>
    </row>
    <row r="398" spans="1:16" x14ac:dyDescent="0.3">
      <c r="A398" s="40">
        <v>4275</v>
      </c>
      <c r="B398" s="40" t="s">
        <v>23</v>
      </c>
      <c r="C398" s="16" t="s">
        <v>306</v>
      </c>
      <c r="D398" s="52" t="s">
        <v>1065</v>
      </c>
      <c r="E398" s="17">
        <v>48.5</v>
      </c>
      <c r="F398" s="17">
        <f t="shared" si="51"/>
        <v>1.9030802432803611</v>
      </c>
      <c r="G398" s="17">
        <f t="shared" si="49"/>
        <v>54.320000000000007</v>
      </c>
      <c r="H398" s="226">
        <v>0.12</v>
      </c>
      <c r="I398" s="46"/>
      <c r="J398" s="18">
        <v>12</v>
      </c>
      <c r="K398" s="46"/>
      <c r="L398" s="19">
        <f t="shared" ref="L398:L475" si="52">PRODUCT(E398,SUM(I398,PRODUCT(ABS(K398),J398)))</f>
        <v>0</v>
      </c>
      <c r="M398" s="23">
        <f t="shared" si="50"/>
        <v>0</v>
      </c>
      <c r="N398" s="19">
        <f t="shared" si="47"/>
        <v>0</v>
      </c>
      <c r="O398" s="19">
        <f t="shared" si="48"/>
        <v>54.320000000000007</v>
      </c>
      <c r="P398" s="53"/>
    </row>
    <row r="399" spans="1:16" x14ac:dyDescent="0.3">
      <c r="A399" s="40">
        <v>4276</v>
      </c>
      <c r="B399" s="40" t="s">
        <v>23</v>
      </c>
      <c r="C399" s="16" t="s">
        <v>307</v>
      </c>
      <c r="D399" s="52" t="s">
        <v>1066</v>
      </c>
      <c r="E399" s="17">
        <v>48.5</v>
      </c>
      <c r="F399" s="17">
        <f t="shared" si="51"/>
        <v>1.9030802432803611</v>
      </c>
      <c r="G399" s="17">
        <f t="shared" si="49"/>
        <v>54.320000000000007</v>
      </c>
      <c r="H399" s="226">
        <v>0.12</v>
      </c>
      <c r="I399" s="46"/>
      <c r="J399" s="18">
        <v>12</v>
      </c>
      <c r="K399" s="46"/>
      <c r="L399" s="19">
        <f t="shared" si="52"/>
        <v>0</v>
      </c>
      <c r="M399" s="23">
        <f t="shared" si="50"/>
        <v>0</v>
      </c>
      <c r="N399" s="19">
        <f t="shared" si="47"/>
        <v>0</v>
      </c>
      <c r="O399" s="19">
        <f t="shared" si="48"/>
        <v>54.320000000000007</v>
      </c>
      <c r="P399" s="53"/>
    </row>
    <row r="400" spans="1:16" x14ac:dyDescent="0.3">
      <c r="A400" s="40">
        <v>4281</v>
      </c>
      <c r="B400" s="40" t="s">
        <v>23</v>
      </c>
      <c r="C400" s="16" t="s">
        <v>308</v>
      </c>
      <c r="D400" s="52" t="s">
        <v>1067</v>
      </c>
      <c r="E400" s="17">
        <v>51.9</v>
      </c>
      <c r="F400" s="17">
        <f t="shared" si="51"/>
        <v>2.0364920541494995</v>
      </c>
      <c r="G400" s="17">
        <f t="shared" si="49"/>
        <v>58.128000000000007</v>
      </c>
      <c r="H400" s="226">
        <v>0.12</v>
      </c>
      <c r="I400" s="46"/>
      <c r="J400" s="18">
        <v>12</v>
      </c>
      <c r="K400" s="46"/>
      <c r="L400" s="19">
        <f t="shared" si="52"/>
        <v>0</v>
      </c>
      <c r="M400" s="23">
        <f t="shared" si="50"/>
        <v>0</v>
      </c>
      <c r="N400" s="19">
        <f t="shared" si="47"/>
        <v>0</v>
      </c>
      <c r="O400" s="19">
        <f t="shared" si="48"/>
        <v>58.128000000000007</v>
      </c>
      <c r="P400" s="53"/>
    </row>
    <row r="401" spans="1:16" x14ac:dyDescent="0.3">
      <c r="A401" s="40">
        <v>4301</v>
      </c>
      <c r="B401" s="40" t="s">
        <v>23</v>
      </c>
      <c r="C401" s="16" t="s">
        <v>309</v>
      </c>
      <c r="D401" s="52" t="s">
        <v>1068</v>
      </c>
      <c r="E401" s="17">
        <v>51.9</v>
      </c>
      <c r="F401" s="17">
        <f t="shared" si="51"/>
        <v>2.0364920541494995</v>
      </c>
      <c r="G401" s="17">
        <f t="shared" si="49"/>
        <v>58.128000000000007</v>
      </c>
      <c r="H401" s="226">
        <v>0.12</v>
      </c>
      <c r="I401" s="46"/>
      <c r="J401" s="18">
        <v>12</v>
      </c>
      <c r="K401" s="46"/>
      <c r="L401" s="19">
        <f t="shared" si="52"/>
        <v>0</v>
      </c>
      <c r="M401" s="23">
        <f t="shared" si="50"/>
        <v>0</v>
      </c>
      <c r="N401" s="19">
        <f t="shared" si="47"/>
        <v>0</v>
      </c>
      <c r="O401" s="19">
        <f t="shared" si="48"/>
        <v>58.128000000000007</v>
      </c>
      <c r="P401" s="53"/>
    </row>
    <row r="402" spans="1:16" x14ac:dyDescent="0.3">
      <c r="A402" s="40">
        <v>4311</v>
      </c>
      <c r="B402" s="40" t="s">
        <v>23</v>
      </c>
      <c r="C402" s="16" t="s">
        <v>310</v>
      </c>
      <c r="D402" s="52" t="s">
        <v>1069</v>
      </c>
      <c r="E402" s="17">
        <v>51.9</v>
      </c>
      <c r="F402" s="17">
        <f t="shared" si="51"/>
        <v>2.0364920541494995</v>
      </c>
      <c r="G402" s="17">
        <f t="shared" si="49"/>
        <v>58.128000000000007</v>
      </c>
      <c r="H402" s="226">
        <v>0.12</v>
      </c>
      <c r="I402" s="46"/>
      <c r="J402" s="18">
        <v>12</v>
      </c>
      <c r="K402" s="46"/>
      <c r="L402" s="19">
        <f t="shared" si="52"/>
        <v>0</v>
      </c>
      <c r="M402" s="23">
        <f t="shared" si="50"/>
        <v>0</v>
      </c>
      <c r="N402" s="19">
        <f t="shared" si="47"/>
        <v>0</v>
      </c>
      <c r="O402" s="19">
        <f t="shared" si="48"/>
        <v>58.128000000000007</v>
      </c>
      <c r="P402" s="53"/>
    </row>
    <row r="403" spans="1:16" x14ac:dyDescent="0.3">
      <c r="A403" s="40">
        <v>4312</v>
      </c>
      <c r="B403" s="40" t="s">
        <v>23</v>
      </c>
      <c r="C403" s="16" t="s">
        <v>311</v>
      </c>
      <c r="D403" s="52" t="s">
        <v>1070</v>
      </c>
      <c r="E403" s="17">
        <v>51.9</v>
      </c>
      <c r="F403" s="17">
        <f t="shared" si="51"/>
        <v>2.0364920541494995</v>
      </c>
      <c r="G403" s="17">
        <f t="shared" si="49"/>
        <v>58.128000000000007</v>
      </c>
      <c r="H403" s="226">
        <v>0.12</v>
      </c>
      <c r="I403" s="46"/>
      <c r="J403" s="18">
        <v>12</v>
      </c>
      <c r="K403" s="46"/>
      <c r="L403" s="19">
        <f t="shared" si="52"/>
        <v>0</v>
      </c>
      <c r="M403" s="23">
        <f t="shared" si="50"/>
        <v>0</v>
      </c>
      <c r="N403" s="19">
        <f t="shared" si="47"/>
        <v>0</v>
      </c>
      <c r="O403" s="19">
        <f t="shared" si="48"/>
        <v>58.128000000000007</v>
      </c>
      <c r="P403" s="53"/>
    </row>
    <row r="404" spans="1:16" x14ac:dyDescent="0.3">
      <c r="A404" s="40">
        <v>4316</v>
      </c>
      <c r="B404" s="40" t="s">
        <v>23</v>
      </c>
      <c r="C404" s="16" t="s">
        <v>312</v>
      </c>
      <c r="D404" s="52" t="s">
        <v>1071</v>
      </c>
      <c r="E404" s="253">
        <v>52.1</v>
      </c>
      <c r="F404" s="17">
        <f t="shared" si="51"/>
        <v>2.0443398077300374</v>
      </c>
      <c r="G404" s="17">
        <f t="shared" si="49"/>
        <v>58.352000000000004</v>
      </c>
      <c r="H404" s="226">
        <v>0.12</v>
      </c>
      <c r="I404" s="46"/>
      <c r="J404" s="18">
        <v>12</v>
      </c>
      <c r="K404" s="46"/>
      <c r="L404" s="19">
        <f t="shared" si="52"/>
        <v>0</v>
      </c>
      <c r="M404" s="23">
        <f t="shared" si="50"/>
        <v>0</v>
      </c>
      <c r="N404" s="19">
        <f t="shared" si="47"/>
        <v>0</v>
      </c>
      <c r="O404" s="19">
        <f t="shared" si="48"/>
        <v>58.352000000000004</v>
      </c>
      <c r="P404" s="53"/>
    </row>
    <row r="405" spans="1:16" x14ac:dyDescent="0.3">
      <c r="A405" s="40">
        <v>4317</v>
      </c>
      <c r="B405" s="40" t="s">
        <v>23</v>
      </c>
      <c r="C405" s="16" t="s">
        <v>1913</v>
      </c>
      <c r="D405" s="52">
        <v>4006040027447</v>
      </c>
      <c r="E405" s="253">
        <v>52.1</v>
      </c>
      <c r="F405" s="17">
        <f t="shared" si="51"/>
        <v>2.0443398077300374</v>
      </c>
      <c r="G405" s="17">
        <f t="shared" si="49"/>
        <v>58.352000000000004</v>
      </c>
      <c r="H405" s="226">
        <v>0.12</v>
      </c>
      <c r="I405" s="46"/>
      <c r="J405" s="18">
        <v>12</v>
      </c>
      <c r="K405" s="46"/>
      <c r="L405" s="19">
        <f t="shared" si="52"/>
        <v>0</v>
      </c>
      <c r="M405" s="23">
        <f t="shared" si="50"/>
        <v>0</v>
      </c>
      <c r="N405" s="19">
        <f t="shared" si="47"/>
        <v>0</v>
      </c>
      <c r="O405" s="19">
        <f t="shared" si="48"/>
        <v>58.352000000000004</v>
      </c>
      <c r="P405" s="53"/>
    </row>
    <row r="406" spans="1:16" x14ac:dyDescent="0.3">
      <c r="A406" s="40">
        <v>4321</v>
      </c>
      <c r="B406" s="40" t="s">
        <v>23</v>
      </c>
      <c r="C406" s="16" t="s">
        <v>313</v>
      </c>
      <c r="D406" s="52" t="s">
        <v>1072</v>
      </c>
      <c r="E406" s="17">
        <v>51.9</v>
      </c>
      <c r="F406" s="17">
        <f t="shared" si="51"/>
        <v>2.0364920541494995</v>
      </c>
      <c r="G406" s="17">
        <f t="shared" si="49"/>
        <v>58.128000000000007</v>
      </c>
      <c r="H406" s="226">
        <v>0.12</v>
      </c>
      <c r="I406" s="46"/>
      <c r="J406" s="18">
        <v>12</v>
      </c>
      <c r="K406" s="46"/>
      <c r="L406" s="19">
        <f t="shared" si="52"/>
        <v>0</v>
      </c>
      <c r="M406" s="23">
        <f t="shared" si="50"/>
        <v>0</v>
      </c>
      <c r="N406" s="19">
        <f t="shared" si="47"/>
        <v>0</v>
      </c>
      <c r="O406" s="19">
        <f t="shared" si="48"/>
        <v>58.128000000000007</v>
      </c>
      <c r="P406" s="53"/>
    </row>
    <row r="407" spans="1:16" x14ac:dyDescent="0.3">
      <c r="A407" s="40">
        <v>4358</v>
      </c>
      <c r="B407" s="40" t="s">
        <v>23</v>
      </c>
      <c r="C407" s="16" t="s">
        <v>314</v>
      </c>
      <c r="D407" s="52" t="s">
        <v>1073</v>
      </c>
      <c r="E407" s="17">
        <v>51.9</v>
      </c>
      <c r="F407" s="17">
        <f t="shared" si="51"/>
        <v>2.0364920541494995</v>
      </c>
      <c r="G407" s="17">
        <f t="shared" si="49"/>
        <v>58.128000000000007</v>
      </c>
      <c r="H407" s="226">
        <v>0.12</v>
      </c>
      <c r="I407" s="46"/>
      <c r="J407" s="18">
        <v>12</v>
      </c>
      <c r="K407" s="46"/>
      <c r="L407" s="19">
        <f t="shared" si="52"/>
        <v>0</v>
      </c>
      <c r="M407" s="23">
        <f t="shared" si="50"/>
        <v>0</v>
      </c>
      <c r="N407" s="19">
        <f t="shared" si="47"/>
        <v>0</v>
      </c>
      <c r="O407" s="19">
        <f t="shared" si="48"/>
        <v>58.128000000000007</v>
      </c>
      <c r="P407" s="53"/>
    </row>
    <row r="408" spans="1:16" x14ac:dyDescent="0.3">
      <c r="A408" s="40">
        <v>4360</v>
      </c>
      <c r="B408" s="40" t="s">
        <v>23</v>
      </c>
      <c r="C408" s="16" t="s">
        <v>315</v>
      </c>
      <c r="D408" s="52" t="s">
        <v>1074</v>
      </c>
      <c r="E408" s="17">
        <v>48.5</v>
      </c>
      <c r="F408" s="17">
        <f t="shared" si="51"/>
        <v>1.9030802432803611</v>
      </c>
      <c r="G408" s="17">
        <f t="shared" si="49"/>
        <v>54.320000000000007</v>
      </c>
      <c r="H408" s="226">
        <v>0.12</v>
      </c>
      <c r="I408" s="46"/>
      <c r="J408" s="18">
        <v>12</v>
      </c>
      <c r="K408" s="46"/>
      <c r="L408" s="19">
        <f t="shared" si="52"/>
        <v>0</v>
      </c>
      <c r="M408" s="23">
        <f t="shared" si="50"/>
        <v>0</v>
      </c>
      <c r="N408" s="19">
        <f t="shared" si="47"/>
        <v>0</v>
      </c>
      <c r="O408" s="19">
        <f t="shared" si="48"/>
        <v>54.320000000000007</v>
      </c>
      <c r="P408" s="53"/>
    </row>
    <row r="409" spans="1:16" x14ac:dyDescent="0.3">
      <c r="A409" s="40">
        <v>4362</v>
      </c>
      <c r="B409" s="40" t="s">
        <v>23</v>
      </c>
      <c r="C409" s="16" t="s">
        <v>316</v>
      </c>
      <c r="D409" s="52" t="s">
        <v>1075</v>
      </c>
      <c r="E409" s="17">
        <v>48.5</v>
      </c>
      <c r="F409" s="17">
        <f t="shared" si="51"/>
        <v>1.9030802432803611</v>
      </c>
      <c r="G409" s="17">
        <f t="shared" si="49"/>
        <v>54.320000000000007</v>
      </c>
      <c r="H409" s="226">
        <v>0.12</v>
      </c>
      <c r="I409" s="46"/>
      <c r="J409" s="18">
        <v>12</v>
      </c>
      <c r="K409" s="46"/>
      <c r="L409" s="19">
        <f t="shared" si="52"/>
        <v>0</v>
      </c>
      <c r="M409" s="23">
        <f t="shared" si="50"/>
        <v>0</v>
      </c>
      <c r="N409" s="19">
        <f t="shared" si="47"/>
        <v>0</v>
      </c>
      <c r="O409" s="19">
        <f t="shared" si="48"/>
        <v>54.320000000000007</v>
      </c>
      <c r="P409" s="53"/>
    </row>
    <row r="410" spans="1:16" x14ac:dyDescent="0.3">
      <c r="A410" s="40">
        <v>4364</v>
      </c>
      <c r="B410" s="40" t="s">
        <v>23</v>
      </c>
      <c r="C410" s="16" t="s">
        <v>317</v>
      </c>
      <c r="D410" s="52" t="s">
        <v>1076</v>
      </c>
      <c r="E410" s="253">
        <v>53</v>
      </c>
      <c r="F410" s="17">
        <f t="shared" si="51"/>
        <v>2.0796546988424565</v>
      </c>
      <c r="G410" s="17">
        <f t="shared" si="49"/>
        <v>59.360000000000007</v>
      </c>
      <c r="H410" s="226">
        <v>0.12</v>
      </c>
      <c r="I410" s="46"/>
      <c r="J410" s="18">
        <v>12</v>
      </c>
      <c r="K410" s="46"/>
      <c r="L410" s="19">
        <f t="shared" si="52"/>
        <v>0</v>
      </c>
      <c r="M410" s="23">
        <f t="shared" si="50"/>
        <v>0</v>
      </c>
      <c r="N410" s="19">
        <f t="shared" si="47"/>
        <v>0</v>
      </c>
      <c r="O410" s="19">
        <f t="shared" si="48"/>
        <v>59.360000000000007</v>
      </c>
      <c r="P410" s="53"/>
    </row>
    <row r="411" spans="1:16" x14ac:dyDescent="0.3">
      <c r="A411" s="40">
        <v>4372</v>
      </c>
      <c r="B411" s="40" t="s">
        <v>23</v>
      </c>
      <c r="C411" s="16" t="s">
        <v>318</v>
      </c>
      <c r="D411" s="52" t="s">
        <v>1077</v>
      </c>
      <c r="E411" s="17">
        <v>48.5</v>
      </c>
      <c r="F411" s="17">
        <f t="shared" si="51"/>
        <v>1.9030802432803611</v>
      </c>
      <c r="G411" s="17">
        <f t="shared" si="49"/>
        <v>54.320000000000007</v>
      </c>
      <c r="H411" s="226">
        <v>0.12</v>
      </c>
      <c r="I411" s="46"/>
      <c r="J411" s="18">
        <v>10</v>
      </c>
      <c r="K411" s="46"/>
      <c r="L411" s="19">
        <f t="shared" si="52"/>
        <v>0</v>
      </c>
      <c r="M411" s="23">
        <f t="shared" si="50"/>
        <v>0</v>
      </c>
      <c r="N411" s="19">
        <f t="shared" si="47"/>
        <v>0</v>
      </c>
      <c r="O411" s="19">
        <f t="shared" si="48"/>
        <v>54.320000000000007</v>
      </c>
      <c r="P411" s="53"/>
    </row>
    <row r="412" spans="1:16" x14ac:dyDescent="0.3">
      <c r="A412" s="40">
        <v>4380</v>
      </c>
      <c r="B412" s="40" t="s">
        <v>23</v>
      </c>
      <c r="C412" s="16" t="s">
        <v>319</v>
      </c>
      <c r="D412" s="52" t="s">
        <v>1078</v>
      </c>
      <c r="E412" s="17">
        <v>48.5</v>
      </c>
      <c r="F412" s="17">
        <f t="shared" si="51"/>
        <v>1.9030802432803611</v>
      </c>
      <c r="G412" s="17">
        <f t="shared" si="49"/>
        <v>54.320000000000007</v>
      </c>
      <c r="H412" s="226">
        <v>0.12</v>
      </c>
      <c r="I412" s="46"/>
      <c r="J412" s="18">
        <v>12</v>
      </c>
      <c r="K412" s="46"/>
      <c r="L412" s="19">
        <f t="shared" si="52"/>
        <v>0</v>
      </c>
      <c r="M412" s="23">
        <f t="shared" si="50"/>
        <v>0</v>
      </c>
      <c r="N412" s="19">
        <f t="shared" si="47"/>
        <v>0</v>
      </c>
      <c r="O412" s="19">
        <f t="shared" si="48"/>
        <v>54.320000000000007</v>
      </c>
      <c r="P412" s="53"/>
    </row>
    <row r="413" spans="1:16" x14ac:dyDescent="0.3">
      <c r="A413" s="40">
        <v>4381</v>
      </c>
      <c r="B413" s="40" t="s">
        <v>23</v>
      </c>
      <c r="C413" s="16" t="s">
        <v>320</v>
      </c>
      <c r="D413" s="52" t="s">
        <v>1079</v>
      </c>
      <c r="E413" s="17">
        <v>48.5</v>
      </c>
      <c r="F413" s="17">
        <f t="shared" si="51"/>
        <v>1.9030802432803611</v>
      </c>
      <c r="G413" s="17">
        <f t="shared" si="49"/>
        <v>54.320000000000007</v>
      </c>
      <c r="H413" s="226">
        <v>0.12</v>
      </c>
      <c r="I413" s="46"/>
      <c r="J413" s="18">
        <v>12</v>
      </c>
      <c r="K413" s="46"/>
      <c r="L413" s="19">
        <f t="shared" si="52"/>
        <v>0</v>
      </c>
      <c r="M413" s="23">
        <f t="shared" si="50"/>
        <v>0</v>
      </c>
      <c r="N413" s="19">
        <f t="shared" si="47"/>
        <v>0</v>
      </c>
      <c r="O413" s="19">
        <f t="shared" si="48"/>
        <v>54.320000000000007</v>
      </c>
      <c r="P413" s="53"/>
    </row>
    <row r="414" spans="1:16" x14ac:dyDescent="0.3">
      <c r="A414" s="40">
        <v>4390</v>
      </c>
      <c r="B414" s="40" t="s">
        <v>23</v>
      </c>
      <c r="C414" s="16" t="s">
        <v>321</v>
      </c>
      <c r="D414" s="52" t="s">
        <v>1080</v>
      </c>
      <c r="E414" s="17">
        <v>51.9</v>
      </c>
      <c r="F414" s="17">
        <f t="shared" si="51"/>
        <v>2.0364920541494995</v>
      </c>
      <c r="G414" s="17">
        <f t="shared" si="49"/>
        <v>58.128000000000007</v>
      </c>
      <c r="H414" s="226">
        <v>0.12</v>
      </c>
      <c r="I414" s="46"/>
      <c r="J414" s="18">
        <v>12</v>
      </c>
      <c r="K414" s="46"/>
      <c r="L414" s="19">
        <f t="shared" si="52"/>
        <v>0</v>
      </c>
      <c r="M414" s="23">
        <f t="shared" si="50"/>
        <v>0</v>
      </c>
      <c r="N414" s="19">
        <f t="shared" si="47"/>
        <v>0</v>
      </c>
      <c r="O414" s="19">
        <f t="shared" si="48"/>
        <v>58.128000000000007</v>
      </c>
      <c r="P414" s="53"/>
    </row>
    <row r="415" spans="1:16" x14ac:dyDescent="0.3">
      <c r="A415" s="40">
        <v>4400</v>
      </c>
      <c r="B415" s="40" t="s">
        <v>23</v>
      </c>
      <c r="C415" s="16" t="s">
        <v>322</v>
      </c>
      <c r="D415" s="52" t="s">
        <v>1081</v>
      </c>
      <c r="E415" s="253">
        <v>43.2</v>
      </c>
      <c r="F415" s="17">
        <f t="shared" si="51"/>
        <v>1.6951147733961156</v>
      </c>
      <c r="G415" s="17">
        <f t="shared" si="49"/>
        <v>48.384000000000007</v>
      </c>
      <c r="H415" s="226">
        <v>0.12</v>
      </c>
      <c r="I415" s="46"/>
      <c r="J415" s="18">
        <v>10</v>
      </c>
      <c r="K415" s="46"/>
      <c r="L415" s="19">
        <f t="shared" si="52"/>
        <v>0</v>
      </c>
      <c r="M415" s="23">
        <f t="shared" si="50"/>
        <v>0</v>
      </c>
      <c r="N415" s="19">
        <f t="shared" si="47"/>
        <v>0</v>
      </c>
      <c r="O415" s="19">
        <f t="shared" si="48"/>
        <v>48.384000000000007</v>
      </c>
      <c r="P415" s="53"/>
    </row>
    <row r="416" spans="1:16" x14ac:dyDescent="0.3">
      <c r="A416" s="40">
        <v>4420</v>
      </c>
      <c r="B416" s="40" t="s">
        <v>23</v>
      </c>
      <c r="C416" s="16" t="s">
        <v>323</v>
      </c>
      <c r="D416" s="52" t="s">
        <v>1082</v>
      </c>
      <c r="E416" s="253">
        <v>62.3</v>
      </c>
      <c r="F416" s="17">
        <f t="shared" ref="F416:F499" si="53">E416/$E$3</f>
        <v>2.4445752403374534</v>
      </c>
      <c r="G416" s="17">
        <f t="shared" si="49"/>
        <v>69.77600000000001</v>
      </c>
      <c r="H416" s="226">
        <v>0.12</v>
      </c>
      <c r="I416" s="46"/>
      <c r="J416" s="18">
        <v>10</v>
      </c>
      <c r="K416" s="46"/>
      <c r="L416" s="19">
        <f t="shared" si="52"/>
        <v>0</v>
      </c>
      <c r="M416" s="23">
        <f t="shared" ref="M416:M499" si="54">L416/$E$3</f>
        <v>0</v>
      </c>
      <c r="N416" s="19">
        <f t="shared" ref="N416:N499" si="55">PRODUCT(G416,SUM(I416,PRODUCT(ABS(K416),J416)))</f>
        <v>0</v>
      </c>
      <c r="O416" s="19">
        <f t="shared" ref="O416:O499" si="56">PRODUCT(G416,(1+$P$6/100))</f>
        <v>69.77600000000001</v>
      </c>
      <c r="P416" s="218"/>
    </row>
    <row r="417" spans="1:16" x14ac:dyDescent="0.3">
      <c r="A417" s="40">
        <v>4422</v>
      </c>
      <c r="B417" s="40" t="s">
        <v>23</v>
      </c>
      <c r="C417" s="16" t="s">
        <v>324</v>
      </c>
      <c r="D417" s="52" t="s">
        <v>1083</v>
      </c>
      <c r="E417" s="253">
        <v>80.2</v>
      </c>
      <c r="F417" s="17">
        <f t="shared" si="53"/>
        <v>3.1469491857955663</v>
      </c>
      <c r="G417" s="17">
        <f t="shared" si="49"/>
        <v>89.824000000000012</v>
      </c>
      <c r="H417" s="226">
        <v>0.12</v>
      </c>
      <c r="I417" s="46"/>
      <c r="J417" s="18">
        <v>10</v>
      </c>
      <c r="K417" s="46"/>
      <c r="L417" s="19">
        <f t="shared" si="52"/>
        <v>0</v>
      </c>
      <c r="M417" s="23">
        <f t="shared" si="54"/>
        <v>0</v>
      </c>
      <c r="N417" s="19">
        <f t="shared" si="55"/>
        <v>0</v>
      </c>
      <c r="O417" s="19">
        <f t="shared" si="56"/>
        <v>89.824000000000012</v>
      </c>
      <c r="P417" s="53"/>
    </row>
    <row r="418" spans="1:16" x14ac:dyDescent="0.3">
      <c r="A418" s="40">
        <v>4424</v>
      </c>
      <c r="B418" s="40" t="s">
        <v>23</v>
      </c>
      <c r="C418" s="16" t="s">
        <v>325</v>
      </c>
      <c r="D418" s="52" t="s">
        <v>1084</v>
      </c>
      <c r="E418" s="17">
        <v>91.9</v>
      </c>
      <c r="F418" s="17">
        <f t="shared" si="53"/>
        <v>3.6060427702570141</v>
      </c>
      <c r="G418" s="17">
        <f t="shared" si="49"/>
        <v>102.92800000000001</v>
      </c>
      <c r="H418" s="226">
        <v>0.12</v>
      </c>
      <c r="I418" s="46"/>
      <c r="J418" s="18">
        <v>10</v>
      </c>
      <c r="K418" s="46"/>
      <c r="L418" s="19">
        <f t="shared" si="52"/>
        <v>0</v>
      </c>
      <c r="M418" s="23">
        <f t="shared" si="54"/>
        <v>0</v>
      </c>
      <c r="N418" s="19">
        <f t="shared" si="55"/>
        <v>0</v>
      </c>
      <c r="O418" s="19">
        <f t="shared" si="56"/>
        <v>102.92800000000001</v>
      </c>
      <c r="P418" s="53"/>
    </row>
    <row r="419" spans="1:16" x14ac:dyDescent="0.3">
      <c r="A419" s="40">
        <v>4426</v>
      </c>
      <c r="B419" s="40" t="s">
        <v>23</v>
      </c>
      <c r="C419" s="16" t="s">
        <v>326</v>
      </c>
      <c r="D419" s="52" t="s">
        <v>1085</v>
      </c>
      <c r="E419" s="253">
        <v>71.599999999999994</v>
      </c>
      <c r="F419" s="17">
        <f t="shared" si="53"/>
        <v>2.8094957818324504</v>
      </c>
      <c r="G419" s="17">
        <f t="shared" si="49"/>
        <v>80.192000000000007</v>
      </c>
      <c r="H419" s="226">
        <v>0.12</v>
      </c>
      <c r="I419" s="46"/>
      <c r="J419" s="18">
        <v>10</v>
      </c>
      <c r="K419" s="46"/>
      <c r="L419" s="19">
        <f t="shared" si="52"/>
        <v>0</v>
      </c>
      <c r="M419" s="23">
        <f t="shared" si="54"/>
        <v>0</v>
      </c>
      <c r="N419" s="19">
        <f t="shared" si="55"/>
        <v>0</v>
      </c>
      <c r="O419" s="19">
        <f t="shared" si="56"/>
        <v>80.192000000000007</v>
      </c>
      <c r="P419" s="53"/>
    </row>
    <row r="420" spans="1:16" x14ac:dyDescent="0.3">
      <c r="A420" s="40">
        <v>4428</v>
      </c>
      <c r="B420" s="40" t="s">
        <v>23</v>
      </c>
      <c r="C420" s="16" t="s">
        <v>327</v>
      </c>
      <c r="D420" s="52" t="s">
        <v>1086</v>
      </c>
      <c r="E420" s="253">
        <v>76.400000000000006</v>
      </c>
      <c r="F420" s="17">
        <f t="shared" si="53"/>
        <v>2.9978418677653527</v>
      </c>
      <c r="G420" s="17">
        <f t="shared" si="49"/>
        <v>85.568000000000012</v>
      </c>
      <c r="H420" s="226">
        <v>0.12</v>
      </c>
      <c r="I420" s="46"/>
      <c r="J420" s="18">
        <v>10</v>
      </c>
      <c r="K420" s="46"/>
      <c r="L420" s="19">
        <f t="shared" si="52"/>
        <v>0</v>
      </c>
      <c r="M420" s="23">
        <f t="shared" si="54"/>
        <v>0</v>
      </c>
      <c r="N420" s="19">
        <f t="shared" si="55"/>
        <v>0</v>
      </c>
      <c r="O420" s="19">
        <f t="shared" si="56"/>
        <v>85.568000000000012</v>
      </c>
      <c r="P420" s="53"/>
    </row>
    <row r="421" spans="1:16" ht="15" x14ac:dyDescent="0.25">
      <c r="A421" s="40">
        <v>4430</v>
      </c>
      <c r="B421" s="40" t="s">
        <v>23</v>
      </c>
      <c r="C421" s="16" t="s">
        <v>1900</v>
      </c>
      <c r="D421" s="52">
        <v>8594052884517</v>
      </c>
      <c r="E421" s="253">
        <v>60.1</v>
      </c>
      <c r="F421" s="17">
        <f t="shared" si="53"/>
        <v>2.3582499509515404</v>
      </c>
      <c r="G421" s="17">
        <f t="shared" si="49"/>
        <v>67.312000000000012</v>
      </c>
      <c r="H421" s="226">
        <v>0.12</v>
      </c>
      <c r="I421" s="46"/>
      <c r="J421" s="18">
        <v>15</v>
      </c>
      <c r="K421" s="46"/>
      <c r="L421" s="19">
        <f t="shared" si="52"/>
        <v>0</v>
      </c>
      <c r="M421" s="23">
        <f t="shared" si="54"/>
        <v>0</v>
      </c>
      <c r="N421" s="19">
        <f t="shared" si="55"/>
        <v>0</v>
      </c>
      <c r="O421" s="19">
        <f t="shared" si="56"/>
        <v>67.312000000000012</v>
      </c>
      <c r="P421" s="53"/>
    </row>
    <row r="422" spans="1:16" x14ac:dyDescent="0.3">
      <c r="A422" s="40">
        <v>4438</v>
      </c>
      <c r="B422" s="40" t="s">
        <v>23</v>
      </c>
      <c r="C422" s="16" t="s">
        <v>328</v>
      </c>
      <c r="D422" s="52" t="s">
        <v>1087</v>
      </c>
      <c r="E422" s="253">
        <v>64.5</v>
      </c>
      <c r="F422" s="17">
        <f t="shared" si="53"/>
        <v>2.5309005297233669</v>
      </c>
      <c r="G422" s="17">
        <f t="shared" si="49"/>
        <v>72.240000000000009</v>
      </c>
      <c r="H422" s="226">
        <v>0.12</v>
      </c>
      <c r="I422" s="46"/>
      <c r="J422" s="18">
        <v>10</v>
      </c>
      <c r="K422" s="46"/>
      <c r="L422" s="19">
        <f t="shared" si="52"/>
        <v>0</v>
      </c>
      <c r="M422" s="23">
        <f t="shared" si="54"/>
        <v>0</v>
      </c>
      <c r="N422" s="19">
        <f t="shared" si="55"/>
        <v>0</v>
      </c>
      <c r="O422" s="19">
        <f t="shared" si="56"/>
        <v>72.240000000000009</v>
      </c>
      <c r="P422" s="218"/>
    </row>
    <row r="423" spans="1:16" x14ac:dyDescent="0.3">
      <c r="A423" s="40">
        <v>4440</v>
      </c>
      <c r="B423" s="40" t="s">
        <v>23</v>
      </c>
      <c r="C423" s="16" t="s">
        <v>329</v>
      </c>
      <c r="D423" s="52" t="s">
        <v>1088</v>
      </c>
      <c r="E423" s="17">
        <v>22.1</v>
      </c>
      <c r="F423" s="17">
        <f t="shared" si="53"/>
        <v>0.86717677064940168</v>
      </c>
      <c r="G423" s="17">
        <f t="shared" si="49"/>
        <v>24.752000000000002</v>
      </c>
      <c r="H423" s="226">
        <v>0.12</v>
      </c>
      <c r="I423" s="46"/>
      <c r="J423" s="18">
        <v>25</v>
      </c>
      <c r="K423" s="46"/>
      <c r="L423" s="19">
        <f t="shared" si="52"/>
        <v>0</v>
      </c>
      <c r="M423" s="23">
        <f t="shared" si="54"/>
        <v>0</v>
      </c>
      <c r="N423" s="19">
        <f t="shared" si="55"/>
        <v>0</v>
      </c>
      <c r="O423" s="19">
        <f t="shared" si="56"/>
        <v>24.752000000000002</v>
      </c>
      <c r="P423" s="53"/>
    </row>
    <row r="424" spans="1:16" x14ac:dyDescent="0.3">
      <c r="A424" s="40">
        <v>4442</v>
      </c>
      <c r="B424" s="40" t="s">
        <v>23</v>
      </c>
      <c r="C424" s="16" t="s">
        <v>330</v>
      </c>
      <c r="D424" s="52" t="s">
        <v>1089</v>
      </c>
      <c r="E424" s="17">
        <v>16</v>
      </c>
      <c r="F424" s="17">
        <f t="shared" si="53"/>
        <v>0.62782028644300569</v>
      </c>
      <c r="G424" s="17">
        <f t="shared" si="49"/>
        <v>17.920000000000002</v>
      </c>
      <c r="H424" s="226">
        <v>0.12</v>
      </c>
      <c r="I424" s="46"/>
      <c r="J424" s="18">
        <v>25</v>
      </c>
      <c r="K424" s="46"/>
      <c r="L424" s="19">
        <f t="shared" si="52"/>
        <v>0</v>
      </c>
      <c r="M424" s="23">
        <f t="shared" si="54"/>
        <v>0</v>
      </c>
      <c r="N424" s="19">
        <f t="shared" si="55"/>
        <v>0</v>
      </c>
      <c r="O424" s="19">
        <f t="shared" si="56"/>
        <v>17.920000000000002</v>
      </c>
      <c r="P424" s="53"/>
    </row>
    <row r="425" spans="1:16" x14ac:dyDescent="0.3">
      <c r="A425" s="40">
        <v>4450</v>
      </c>
      <c r="B425" s="40" t="s">
        <v>23</v>
      </c>
      <c r="C425" s="16" t="s">
        <v>331</v>
      </c>
      <c r="D425" s="52" t="s">
        <v>1090</v>
      </c>
      <c r="E425" s="17">
        <v>16</v>
      </c>
      <c r="F425" s="17">
        <f t="shared" si="53"/>
        <v>0.62782028644300569</v>
      </c>
      <c r="G425" s="17">
        <f t="shared" si="49"/>
        <v>17.920000000000002</v>
      </c>
      <c r="H425" s="226">
        <v>0.12</v>
      </c>
      <c r="I425" s="46"/>
      <c r="J425" s="18">
        <v>25</v>
      </c>
      <c r="K425" s="46"/>
      <c r="L425" s="19">
        <f t="shared" si="52"/>
        <v>0</v>
      </c>
      <c r="M425" s="23">
        <f t="shared" si="54"/>
        <v>0</v>
      </c>
      <c r="N425" s="19">
        <f t="shared" si="55"/>
        <v>0</v>
      </c>
      <c r="O425" s="19">
        <f t="shared" si="56"/>
        <v>17.920000000000002</v>
      </c>
      <c r="P425" s="53"/>
    </row>
    <row r="426" spans="1:16" x14ac:dyDescent="0.3">
      <c r="A426" s="40">
        <v>4500</v>
      </c>
      <c r="B426" s="40" t="s">
        <v>23</v>
      </c>
      <c r="C426" s="16" t="s">
        <v>332</v>
      </c>
      <c r="D426" s="52" t="s">
        <v>1091</v>
      </c>
      <c r="E426" s="17">
        <v>64.5</v>
      </c>
      <c r="F426" s="17">
        <f t="shared" si="53"/>
        <v>2.5309005297233669</v>
      </c>
      <c r="G426" s="17">
        <f t="shared" si="49"/>
        <v>72.240000000000009</v>
      </c>
      <c r="H426" s="226">
        <v>0.12</v>
      </c>
      <c r="I426" s="46"/>
      <c r="J426" s="18">
        <v>6</v>
      </c>
      <c r="K426" s="46"/>
      <c r="L426" s="19">
        <f t="shared" si="52"/>
        <v>0</v>
      </c>
      <c r="M426" s="23">
        <f t="shared" si="54"/>
        <v>0</v>
      </c>
      <c r="N426" s="19">
        <f t="shared" si="55"/>
        <v>0</v>
      </c>
      <c r="O426" s="19">
        <f t="shared" si="56"/>
        <v>72.240000000000009</v>
      </c>
      <c r="P426" s="53"/>
    </row>
    <row r="427" spans="1:16" x14ac:dyDescent="0.3">
      <c r="A427" s="40">
        <v>4510</v>
      </c>
      <c r="B427" s="40" t="s">
        <v>23</v>
      </c>
      <c r="C427" s="16" t="s">
        <v>333</v>
      </c>
      <c r="D427" s="52" t="s">
        <v>1092</v>
      </c>
      <c r="E427" s="17">
        <v>67.900000000000006</v>
      </c>
      <c r="F427" s="17">
        <f t="shared" si="53"/>
        <v>2.6643123405925055</v>
      </c>
      <c r="G427" s="17">
        <f t="shared" si="49"/>
        <v>76.048000000000016</v>
      </c>
      <c r="H427" s="226">
        <v>0.12</v>
      </c>
      <c r="I427" s="46"/>
      <c r="J427" s="18">
        <v>6</v>
      </c>
      <c r="K427" s="46"/>
      <c r="L427" s="19">
        <f t="shared" si="52"/>
        <v>0</v>
      </c>
      <c r="M427" s="23">
        <f t="shared" si="54"/>
        <v>0</v>
      </c>
      <c r="N427" s="19">
        <f t="shared" si="55"/>
        <v>0</v>
      </c>
      <c r="O427" s="19">
        <f t="shared" si="56"/>
        <v>76.048000000000016</v>
      </c>
      <c r="P427" s="53"/>
    </row>
    <row r="428" spans="1:16" x14ac:dyDescent="0.3">
      <c r="A428" s="40">
        <v>4514</v>
      </c>
      <c r="B428" s="40" t="s">
        <v>23</v>
      </c>
      <c r="C428" s="16" t="s">
        <v>334</v>
      </c>
      <c r="D428" s="52" t="s">
        <v>1093</v>
      </c>
      <c r="E428" s="17">
        <v>67.900000000000006</v>
      </c>
      <c r="F428" s="17">
        <f t="shared" si="53"/>
        <v>2.6643123405925055</v>
      </c>
      <c r="G428" s="17">
        <f t="shared" si="49"/>
        <v>76.048000000000016</v>
      </c>
      <c r="H428" s="226">
        <v>0.12</v>
      </c>
      <c r="I428" s="46"/>
      <c r="J428" s="18">
        <v>6</v>
      </c>
      <c r="K428" s="46"/>
      <c r="L428" s="19">
        <f t="shared" si="52"/>
        <v>0</v>
      </c>
      <c r="M428" s="23">
        <f t="shared" si="54"/>
        <v>0</v>
      </c>
      <c r="N428" s="19">
        <f t="shared" si="55"/>
        <v>0</v>
      </c>
      <c r="O428" s="19">
        <f t="shared" si="56"/>
        <v>76.048000000000016</v>
      </c>
      <c r="P428" s="53"/>
    </row>
    <row r="429" spans="1:16" x14ac:dyDescent="0.3">
      <c r="A429" s="40">
        <v>4560</v>
      </c>
      <c r="B429" s="40" t="s">
        <v>23</v>
      </c>
      <c r="C429" s="16" t="s">
        <v>335</v>
      </c>
      <c r="D429" s="52" t="s">
        <v>1094</v>
      </c>
      <c r="E429" s="17">
        <v>133.80000000000001</v>
      </c>
      <c r="F429" s="17">
        <f t="shared" si="53"/>
        <v>5.2501471453796356</v>
      </c>
      <c r="G429" s="17">
        <f t="shared" si="49"/>
        <v>149.85600000000002</v>
      </c>
      <c r="H429" s="226">
        <v>0.12</v>
      </c>
      <c r="I429" s="46"/>
      <c r="J429" s="18">
        <v>6</v>
      </c>
      <c r="K429" s="46"/>
      <c r="L429" s="19">
        <f t="shared" si="52"/>
        <v>0</v>
      </c>
      <c r="M429" s="23">
        <f t="shared" si="54"/>
        <v>0</v>
      </c>
      <c r="N429" s="19">
        <f t="shared" si="55"/>
        <v>0</v>
      </c>
      <c r="O429" s="19">
        <f t="shared" si="56"/>
        <v>149.85600000000002</v>
      </c>
      <c r="P429" s="53"/>
    </row>
    <row r="430" spans="1:16" x14ac:dyDescent="0.3">
      <c r="A430" s="40">
        <v>4563</v>
      </c>
      <c r="B430" s="40" t="s">
        <v>23</v>
      </c>
      <c r="C430" s="16" t="s">
        <v>336</v>
      </c>
      <c r="D430" s="52" t="s">
        <v>1095</v>
      </c>
      <c r="E430" s="17">
        <v>73.900000000000006</v>
      </c>
      <c r="F430" s="17">
        <f t="shared" si="53"/>
        <v>2.899744948008633</v>
      </c>
      <c r="G430" s="17">
        <f t="shared" si="49"/>
        <v>82.768000000000015</v>
      </c>
      <c r="H430" s="226">
        <v>0.12</v>
      </c>
      <c r="I430" s="46"/>
      <c r="J430" s="18">
        <v>6</v>
      </c>
      <c r="K430" s="46"/>
      <c r="L430" s="19">
        <f t="shared" si="52"/>
        <v>0</v>
      </c>
      <c r="M430" s="23">
        <f t="shared" si="54"/>
        <v>0</v>
      </c>
      <c r="N430" s="19">
        <f t="shared" si="55"/>
        <v>0</v>
      </c>
      <c r="O430" s="19">
        <f t="shared" si="56"/>
        <v>82.768000000000015</v>
      </c>
      <c r="P430" s="53"/>
    </row>
    <row r="431" spans="1:16" x14ac:dyDescent="0.3">
      <c r="A431" s="40">
        <v>4568</v>
      </c>
      <c r="B431" s="40" t="s">
        <v>23</v>
      </c>
      <c r="C431" s="16" t="s">
        <v>337</v>
      </c>
      <c r="D431" s="52" t="s">
        <v>1096</v>
      </c>
      <c r="E431" s="17">
        <v>78.900000000000006</v>
      </c>
      <c r="F431" s="17">
        <f t="shared" si="53"/>
        <v>3.0959387875220723</v>
      </c>
      <c r="G431" s="17">
        <f t="shared" si="49"/>
        <v>88.368000000000009</v>
      </c>
      <c r="H431" s="226">
        <v>0.12</v>
      </c>
      <c r="I431" s="46"/>
      <c r="J431" s="18">
        <v>6</v>
      </c>
      <c r="K431" s="46"/>
      <c r="L431" s="19">
        <f t="shared" si="52"/>
        <v>0</v>
      </c>
      <c r="M431" s="23">
        <f t="shared" si="54"/>
        <v>0</v>
      </c>
      <c r="N431" s="19">
        <f t="shared" si="55"/>
        <v>0</v>
      </c>
      <c r="O431" s="19">
        <f t="shared" si="56"/>
        <v>88.368000000000009</v>
      </c>
      <c r="P431" s="53"/>
    </row>
    <row r="432" spans="1:16" x14ac:dyDescent="0.3">
      <c r="A432" s="40">
        <v>4600</v>
      </c>
      <c r="B432" s="40" t="s">
        <v>23</v>
      </c>
      <c r="C432" s="16" t="s">
        <v>338</v>
      </c>
      <c r="D432" s="52" t="s">
        <v>1097</v>
      </c>
      <c r="E432" s="17">
        <v>122.2</v>
      </c>
      <c r="F432" s="17">
        <f t="shared" si="53"/>
        <v>4.7949774377084564</v>
      </c>
      <c r="G432" s="17">
        <f t="shared" si="49"/>
        <v>136.864</v>
      </c>
      <c r="H432" s="226">
        <v>0.12</v>
      </c>
      <c r="I432" s="46"/>
      <c r="J432" s="18">
        <v>6</v>
      </c>
      <c r="K432" s="46"/>
      <c r="L432" s="19">
        <f t="shared" si="52"/>
        <v>0</v>
      </c>
      <c r="M432" s="23">
        <f t="shared" si="54"/>
        <v>0</v>
      </c>
      <c r="N432" s="19">
        <f t="shared" si="55"/>
        <v>0</v>
      </c>
      <c r="O432" s="19">
        <f t="shared" si="56"/>
        <v>136.864</v>
      </c>
      <c r="P432" s="53"/>
    </row>
    <row r="433" spans="1:16" x14ac:dyDescent="0.3">
      <c r="A433" s="40">
        <v>4610</v>
      </c>
      <c r="B433" s="40" t="s">
        <v>23</v>
      </c>
      <c r="C433" s="16" t="s">
        <v>339</v>
      </c>
      <c r="D433" s="52" t="s">
        <v>1098</v>
      </c>
      <c r="E433" s="17">
        <v>138.19999999999999</v>
      </c>
      <c r="F433" s="17">
        <f t="shared" si="53"/>
        <v>5.4227977241514616</v>
      </c>
      <c r="G433" s="17">
        <f t="shared" si="49"/>
        <v>154.78399999999999</v>
      </c>
      <c r="H433" s="226">
        <v>0.12</v>
      </c>
      <c r="I433" s="46"/>
      <c r="J433" s="18">
        <v>6</v>
      </c>
      <c r="K433" s="46"/>
      <c r="L433" s="19">
        <f t="shared" si="52"/>
        <v>0</v>
      </c>
      <c r="M433" s="23">
        <f t="shared" si="54"/>
        <v>0</v>
      </c>
      <c r="N433" s="19">
        <f t="shared" si="55"/>
        <v>0</v>
      </c>
      <c r="O433" s="19">
        <f t="shared" si="56"/>
        <v>154.78399999999999</v>
      </c>
      <c r="P433" s="53"/>
    </row>
    <row r="434" spans="1:16" x14ac:dyDescent="0.3">
      <c r="A434" s="40">
        <v>4620</v>
      </c>
      <c r="B434" s="40" t="s">
        <v>23</v>
      </c>
      <c r="C434" s="16" t="s">
        <v>340</v>
      </c>
      <c r="D434" s="52" t="s">
        <v>1099</v>
      </c>
      <c r="E434" s="17">
        <v>137.9</v>
      </c>
      <c r="F434" s="17">
        <f t="shared" si="53"/>
        <v>5.4110260937806558</v>
      </c>
      <c r="G434" s="17">
        <f t="shared" ref="G434:G514" si="57">PRODUCT(E434,1.12)</f>
        <v>154.44800000000001</v>
      </c>
      <c r="H434" s="226">
        <v>0.12</v>
      </c>
      <c r="I434" s="46"/>
      <c r="J434" s="18">
        <v>6</v>
      </c>
      <c r="K434" s="46"/>
      <c r="L434" s="19">
        <f t="shared" si="52"/>
        <v>0</v>
      </c>
      <c r="M434" s="23">
        <f t="shared" si="54"/>
        <v>0</v>
      </c>
      <c r="N434" s="19">
        <f t="shared" si="55"/>
        <v>0</v>
      </c>
      <c r="O434" s="19">
        <f t="shared" si="56"/>
        <v>154.44800000000001</v>
      </c>
      <c r="P434" s="53"/>
    </row>
    <row r="435" spans="1:16" x14ac:dyDescent="0.3">
      <c r="A435" s="40">
        <v>4630</v>
      </c>
      <c r="B435" s="40" t="s">
        <v>23</v>
      </c>
      <c r="C435" s="16" t="s">
        <v>341</v>
      </c>
      <c r="D435" s="52" t="s">
        <v>1100</v>
      </c>
      <c r="E435" s="17">
        <v>129.1</v>
      </c>
      <c r="F435" s="17">
        <f t="shared" si="53"/>
        <v>5.065724936237002</v>
      </c>
      <c r="G435" s="17">
        <f t="shared" si="57"/>
        <v>144.59200000000001</v>
      </c>
      <c r="H435" s="226">
        <v>0.12</v>
      </c>
      <c r="I435" s="46"/>
      <c r="J435" s="18">
        <v>6</v>
      </c>
      <c r="K435" s="46"/>
      <c r="L435" s="19">
        <f t="shared" si="52"/>
        <v>0</v>
      </c>
      <c r="M435" s="23">
        <f t="shared" si="54"/>
        <v>0</v>
      </c>
      <c r="N435" s="19">
        <f t="shared" si="55"/>
        <v>0</v>
      </c>
      <c r="O435" s="19">
        <f t="shared" si="56"/>
        <v>144.59200000000001</v>
      </c>
      <c r="P435" s="53"/>
    </row>
    <row r="436" spans="1:16" x14ac:dyDescent="0.3">
      <c r="A436" s="40">
        <v>4638</v>
      </c>
      <c r="B436" s="40" t="s">
        <v>23</v>
      </c>
      <c r="C436" s="16" t="s">
        <v>342</v>
      </c>
      <c r="D436" s="52" t="s">
        <v>1101</v>
      </c>
      <c r="E436" s="253">
        <v>62.9</v>
      </c>
      <c r="F436" s="17">
        <f t="shared" si="53"/>
        <v>2.4681185010790663</v>
      </c>
      <c r="G436" s="17">
        <f t="shared" si="57"/>
        <v>70.448000000000008</v>
      </c>
      <c r="H436" s="226">
        <v>0.12</v>
      </c>
      <c r="I436" s="46"/>
      <c r="J436" s="18">
        <v>6</v>
      </c>
      <c r="K436" s="46"/>
      <c r="L436" s="19">
        <f t="shared" si="52"/>
        <v>0</v>
      </c>
      <c r="M436" s="23">
        <f t="shared" si="54"/>
        <v>0</v>
      </c>
      <c r="N436" s="19">
        <f t="shared" si="55"/>
        <v>0</v>
      </c>
      <c r="O436" s="19">
        <f t="shared" si="56"/>
        <v>70.448000000000008</v>
      </c>
      <c r="P436" s="53"/>
    </row>
    <row r="437" spans="1:16" x14ac:dyDescent="0.3">
      <c r="A437" s="40">
        <v>4700</v>
      </c>
      <c r="B437" s="40" t="s">
        <v>23</v>
      </c>
      <c r="C437" s="16" t="s">
        <v>343</v>
      </c>
      <c r="D437" s="52" t="s">
        <v>1102</v>
      </c>
      <c r="E437" s="17">
        <v>86.3</v>
      </c>
      <c r="F437" s="17">
        <f t="shared" si="53"/>
        <v>3.386305670001962</v>
      </c>
      <c r="G437" s="17">
        <f t="shared" si="57"/>
        <v>96.656000000000006</v>
      </c>
      <c r="H437" s="226">
        <v>0.12</v>
      </c>
      <c r="I437" s="46"/>
      <c r="J437" s="18">
        <v>6</v>
      </c>
      <c r="K437" s="46"/>
      <c r="L437" s="19">
        <f t="shared" si="52"/>
        <v>0</v>
      </c>
      <c r="M437" s="23">
        <f t="shared" si="54"/>
        <v>0</v>
      </c>
      <c r="N437" s="19">
        <f t="shared" si="55"/>
        <v>0</v>
      </c>
      <c r="O437" s="19">
        <f t="shared" si="56"/>
        <v>96.656000000000006</v>
      </c>
      <c r="P437" s="53"/>
    </row>
    <row r="438" spans="1:16" x14ac:dyDescent="0.3">
      <c r="A438" s="40">
        <v>4701</v>
      </c>
      <c r="B438" s="40" t="s">
        <v>23</v>
      </c>
      <c r="C438" s="16" t="s">
        <v>344</v>
      </c>
      <c r="D438" s="52" t="s">
        <v>1103</v>
      </c>
      <c r="E438" s="17">
        <v>21.8</v>
      </c>
      <c r="F438" s="17">
        <f t="shared" si="53"/>
        <v>0.85540514027859527</v>
      </c>
      <c r="G438" s="17">
        <f t="shared" si="57"/>
        <v>24.416000000000004</v>
      </c>
      <c r="H438" s="226">
        <v>0.12</v>
      </c>
      <c r="I438" s="46"/>
      <c r="J438" s="18">
        <v>11</v>
      </c>
      <c r="K438" s="46"/>
      <c r="L438" s="19">
        <f t="shared" si="52"/>
        <v>0</v>
      </c>
      <c r="M438" s="23">
        <f t="shared" si="54"/>
        <v>0</v>
      </c>
      <c r="N438" s="19">
        <f t="shared" si="55"/>
        <v>0</v>
      </c>
      <c r="O438" s="19">
        <f t="shared" si="56"/>
        <v>24.416000000000004</v>
      </c>
      <c r="P438" s="53"/>
    </row>
    <row r="439" spans="1:16" x14ac:dyDescent="0.3">
      <c r="A439" s="40">
        <v>4703</v>
      </c>
      <c r="B439" s="40" t="s">
        <v>23</v>
      </c>
      <c r="C439" s="16" t="s">
        <v>345</v>
      </c>
      <c r="D439" s="52" t="s">
        <v>1104</v>
      </c>
      <c r="E439" s="17">
        <v>228.4</v>
      </c>
      <c r="F439" s="17">
        <f t="shared" si="53"/>
        <v>8.9621345889739068</v>
      </c>
      <c r="G439" s="17">
        <f t="shared" si="57"/>
        <v>255.80800000000002</v>
      </c>
      <c r="H439" s="226">
        <v>0.12</v>
      </c>
      <c r="I439" s="46"/>
      <c r="J439" s="18">
        <v>6</v>
      </c>
      <c r="K439" s="46"/>
      <c r="L439" s="19">
        <f t="shared" si="52"/>
        <v>0</v>
      </c>
      <c r="M439" s="23">
        <f t="shared" si="54"/>
        <v>0</v>
      </c>
      <c r="N439" s="19">
        <f t="shared" si="55"/>
        <v>0</v>
      </c>
      <c r="O439" s="19">
        <f t="shared" si="56"/>
        <v>255.80800000000002</v>
      </c>
      <c r="P439" s="53"/>
    </row>
    <row r="440" spans="1:16" x14ac:dyDescent="0.3">
      <c r="A440" s="40">
        <v>4708</v>
      </c>
      <c r="B440" s="40" t="s">
        <v>23</v>
      </c>
      <c r="C440" s="16" t="s">
        <v>346</v>
      </c>
      <c r="D440" s="52" t="s">
        <v>1105</v>
      </c>
      <c r="E440" s="17">
        <v>86.3</v>
      </c>
      <c r="F440" s="17">
        <f t="shared" si="53"/>
        <v>3.386305670001962</v>
      </c>
      <c r="G440" s="17">
        <f t="shared" si="57"/>
        <v>96.656000000000006</v>
      </c>
      <c r="H440" s="226">
        <v>0.12</v>
      </c>
      <c r="I440" s="46"/>
      <c r="J440" s="18">
        <v>6</v>
      </c>
      <c r="K440" s="46"/>
      <c r="L440" s="19">
        <f t="shared" si="52"/>
        <v>0</v>
      </c>
      <c r="M440" s="23">
        <f t="shared" si="54"/>
        <v>0</v>
      </c>
      <c r="N440" s="19">
        <f t="shared" si="55"/>
        <v>0</v>
      </c>
      <c r="O440" s="19">
        <f t="shared" si="56"/>
        <v>96.656000000000006</v>
      </c>
      <c r="P440" s="53"/>
    </row>
    <row r="441" spans="1:16" x14ac:dyDescent="0.3">
      <c r="A441" s="40">
        <v>4709</v>
      </c>
      <c r="B441" s="40" t="s">
        <v>23</v>
      </c>
      <c r="C441" s="16" t="s">
        <v>347</v>
      </c>
      <c r="D441" s="52" t="s">
        <v>1106</v>
      </c>
      <c r="E441" s="17">
        <v>21.8</v>
      </c>
      <c r="F441" s="17">
        <f t="shared" si="53"/>
        <v>0.85540514027859527</v>
      </c>
      <c r="G441" s="17">
        <f t="shared" si="57"/>
        <v>24.416000000000004</v>
      </c>
      <c r="H441" s="226">
        <v>0.12</v>
      </c>
      <c r="I441" s="46"/>
      <c r="J441" s="18">
        <v>11</v>
      </c>
      <c r="K441" s="46"/>
      <c r="L441" s="19">
        <f t="shared" si="52"/>
        <v>0</v>
      </c>
      <c r="M441" s="23">
        <f t="shared" si="54"/>
        <v>0</v>
      </c>
      <c r="N441" s="19">
        <f t="shared" si="55"/>
        <v>0</v>
      </c>
      <c r="O441" s="19">
        <f t="shared" si="56"/>
        <v>24.416000000000004</v>
      </c>
      <c r="P441" s="53"/>
    </row>
    <row r="442" spans="1:16" x14ac:dyDescent="0.3">
      <c r="A442" s="40">
        <v>4720</v>
      </c>
      <c r="B442" s="40" t="s">
        <v>23</v>
      </c>
      <c r="C442" s="16" t="s">
        <v>348</v>
      </c>
      <c r="D442" s="52" t="s">
        <v>1107</v>
      </c>
      <c r="E442" s="17">
        <v>103.4</v>
      </c>
      <c r="F442" s="17">
        <f t="shared" si="53"/>
        <v>4.057288601137925</v>
      </c>
      <c r="G442" s="17">
        <f t="shared" si="57"/>
        <v>115.80800000000002</v>
      </c>
      <c r="H442" s="226">
        <v>0.12</v>
      </c>
      <c r="I442" s="46"/>
      <c r="J442" s="18">
        <v>6</v>
      </c>
      <c r="K442" s="46"/>
      <c r="L442" s="19">
        <f t="shared" si="52"/>
        <v>0</v>
      </c>
      <c r="M442" s="23">
        <f t="shared" si="54"/>
        <v>0</v>
      </c>
      <c r="N442" s="19">
        <f t="shared" si="55"/>
        <v>0</v>
      </c>
      <c r="O442" s="19">
        <f t="shared" si="56"/>
        <v>115.80800000000002</v>
      </c>
      <c r="P442" s="53"/>
    </row>
    <row r="443" spans="1:16" x14ac:dyDescent="0.3">
      <c r="A443" s="40">
        <v>4722</v>
      </c>
      <c r="B443" s="40" t="s">
        <v>23</v>
      </c>
      <c r="C443" s="16" t="s">
        <v>349</v>
      </c>
      <c r="D443" s="52" t="s">
        <v>1108</v>
      </c>
      <c r="E443" s="17">
        <v>103.4</v>
      </c>
      <c r="F443" s="17">
        <f t="shared" si="53"/>
        <v>4.057288601137925</v>
      </c>
      <c r="G443" s="17">
        <f t="shared" si="57"/>
        <v>115.80800000000002</v>
      </c>
      <c r="H443" s="226">
        <v>0.12</v>
      </c>
      <c r="I443" s="46"/>
      <c r="J443" s="18">
        <v>6</v>
      </c>
      <c r="K443" s="46"/>
      <c r="L443" s="19">
        <f t="shared" si="52"/>
        <v>0</v>
      </c>
      <c r="M443" s="23">
        <f t="shared" si="54"/>
        <v>0</v>
      </c>
      <c r="N443" s="19">
        <f t="shared" si="55"/>
        <v>0</v>
      </c>
      <c r="O443" s="19">
        <f t="shared" si="56"/>
        <v>115.80800000000002</v>
      </c>
      <c r="P443" s="53"/>
    </row>
    <row r="444" spans="1:16" x14ac:dyDescent="0.3">
      <c r="A444" s="40">
        <v>4730</v>
      </c>
      <c r="B444" s="40" t="s">
        <v>23</v>
      </c>
      <c r="C444" s="16" t="s">
        <v>350</v>
      </c>
      <c r="D444" s="52" t="s">
        <v>1109</v>
      </c>
      <c r="E444" s="17">
        <v>109.5</v>
      </c>
      <c r="F444" s="17">
        <f t="shared" si="53"/>
        <v>4.2966450853443199</v>
      </c>
      <c r="G444" s="17">
        <f t="shared" si="57"/>
        <v>122.64000000000001</v>
      </c>
      <c r="H444" s="226">
        <v>0.12</v>
      </c>
      <c r="I444" s="46"/>
      <c r="J444" s="18">
        <v>6</v>
      </c>
      <c r="K444" s="46"/>
      <c r="L444" s="19">
        <f t="shared" si="52"/>
        <v>0</v>
      </c>
      <c r="M444" s="23">
        <f t="shared" si="54"/>
        <v>0</v>
      </c>
      <c r="N444" s="19">
        <f t="shared" si="55"/>
        <v>0</v>
      </c>
      <c r="O444" s="19">
        <f t="shared" si="56"/>
        <v>122.64000000000001</v>
      </c>
      <c r="P444" s="53"/>
    </row>
    <row r="445" spans="1:16" x14ac:dyDescent="0.3">
      <c r="A445" s="40">
        <v>4731</v>
      </c>
      <c r="B445" s="40" t="s">
        <v>23</v>
      </c>
      <c r="C445" s="16" t="s">
        <v>351</v>
      </c>
      <c r="D445" s="52" t="s">
        <v>1110</v>
      </c>
      <c r="E445" s="17">
        <v>21.8</v>
      </c>
      <c r="F445" s="17">
        <f t="shared" si="53"/>
        <v>0.85540514027859527</v>
      </c>
      <c r="G445" s="17">
        <f t="shared" si="57"/>
        <v>24.416000000000004</v>
      </c>
      <c r="H445" s="226">
        <v>0.12</v>
      </c>
      <c r="I445" s="46"/>
      <c r="J445" s="18">
        <v>11</v>
      </c>
      <c r="K445" s="46"/>
      <c r="L445" s="19">
        <f t="shared" si="52"/>
        <v>0</v>
      </c>
      <c r="M445" s="23">
        <f t="shared" si="54"/>
        <v>0</v>
      </c>
      <c r="N445" s="19">
        <f t="shared" si="55"/>
        <v>0</v>
      </c>
      <c r="O445" s="19">
        <f t="shared" si="56"/>
        <v>24.416000000000004</v>
      </c>
      <c r="P445" s="53"/>
    </row>
    <row r="446" spans="1:16" x14ac:dyDescent="0.3">
      <c r="A446" s="40">
        <v>4736</v>
      </c>
      <c r="B446" s="40" t="s">
        <v>23</v>
      </c>
      <c r="C446" s="16" t="s">
        <v>352</v>
      </c>
      <c r="D446" s="52" t="s">
        <v>1111</v>
      </c>
      <c r="E446" s="17">
        <v>85.8</v>
      </c>
      <c r="F446" s="17">
        <f t="shared" si="53"/>
        <v>3.3666862860506179</v>
      </c>
      <c r="G446" s="17">
        <f t="shared" si="57"/>
        <v>96.096000000000004</v>
      </c>
      <c r="H446" s="226">
        <v>0.12</v>
      </c>
      <c r="I446" s="46"/>
      <c r="J446" s="18">
        <v>6</v>
      </c>
      <c r="K446" s="46"/>
      <c r="L446" s="19">
        <f t="shared" si="52"/>
        <v>0</v>
      </c>
      <c r="M446" s="23">
        <f t="shared" si="54"/>
        <v>0</v>
      </c>
      <c r="N446" s="19">
        <f t="shared" si="55"/>
        <v>0</v>
      </c>
      <c r="O446" s="19">
        <f t="shared" si="56"/>
        <v>96.096000000000004</v>
      </c>
      <c r="P446" s="53"/>
    </row>
    <row r="447" spans="1:16" x14ac:dyDescent="0.3">
      <c r="A447" s="40">
        <v>4737</v>
      </c>
      <c r="B447" s="40" t="s">
        <v>23</v>
      </c>
      <c r="C447" s="16" t="s">
        <v>353</v>
      </c>
      <c r="D447" s="52" t="s">
        <v>1112</v>
      </c>
      <c r="E447" s="17">
        <v>21.8</v>
      </c>
      <c r="F447" s="17">
        <f t="shared" si="53"/>
        <v>0.85540514027859527</v>
      </c>
      <c r="G447" s="17">
        <f t="shared" si="57"/>
        <v>24.416000000000004</v>
      </c>
      <c r="H447" s="226">
        <v>0.12</v>
      </c>
      <c r="I447" s="46"/>
      <c r="J447" s="18">
        <v>11</v>
      </c>
      <c r="K447" s="46"/>
      <c r="L447" s="19">
        <f t="shared" si="52"/>
        <v>0</v>
      </c>
      <c r="M447" s="23">
        <f t="shared" si="54"/>
        <v>0</v>
      </c>
      <c r="N447" s="19">
        <f t="shared" si="55"/>
        <v>0</v>
      </c>
      <c r="O447" s="19">
        <f t="shared" si="56"/>
        <v>24.416000000000004</v>
      </c>
      <c r="P447" s="53"/>
    </row>
    <row r="448" spans="1:16" x14ac:dyDescent="0.3">
      <c r="A448" s="40">
        <v>4738</v>
      </c>
      <c r="B448" s="40" t="s">
        <v>23</v>
      </c>
      <c r="C448" s="16" t="s">
        <v>354</v>
      </c>
      <c r="D448" s="52" t="s">
        <v>1113</v>
      </c>
      <c r="E448" s="17">
        <v>74.5</v>
      </c>
      <c r="F448" s="17">
        <f t="shared" si="53"/>
        <v>2.9232882087502454</v>
      </c>
      <c r="G448" s="17">
        <f t="shared" si="57"/>
        <v>83.440000000000012</v>
      </c>
      <c r="H448" s="226">
        <v>0.12</v>
      </c>
      <c r="I448" s="46"/>
      <c r="J448" s="18">
        <v>6</v>
      </c>
      <c r="K448" s="46"/>
      <c r="L448" s="19">
        <f t="shared" si="52"/>
        <v>0</v>
      </c>
      <c r="M448" s="23">
        <f t="shared" si="54"/>
        <v>0</v>
      </c>
      <c r="N448" s="19">
        <f t="shared" si="55"/>
        <v>0</v>
      </c>
      <c r="O448" s="19">
        <f t="shared" si="56"/>
        <v>83.440000000000012</v>
      </c>
      <c r="P448" s="53"/>
    </row>
    <row r="449" spans="1:16" x14ac:dyDescent="0.3">
      <c r="A449" s="40">
        <v>4740</v>
      </c>
      <c r="B449" s="40" t="s">
        <v>23</v>
      </c>
      <c r="C449" s="16" t="s">
        <v>355</v>
      </c>
      <c r="D449" s="52" t="s">
        <v>1114</v>
      </c>
      <c r="E449" s="253">
        <v>109.5</v>
      </c>
      <c r="F449" s="17">
        <f t="shared" si="53"/>
        <v>4.2966450853443199</v>
      </c>
      <c r="G449" s="17">
        <f t="shared" si="57"/>
        <v>122.64000000000001</v>
      </c>
      <c r="H449" s="226">
        <v>0.12</v>
      </c>
      <c r="I449" s="46"/>
      <c r="J449" s="18">
        <v>6</v>
      </c>
      <c r="K449" s="46"/>
      <c r="L449" s="19">
        <f t="shared" si="52"/>
        <v>0</v>
      </c>
      <c r="M449" s="23">
        <f t="shared" si="54"/>
        <v>0</v>
      </c>
      <c r="N449" s="19">
        <f t="shared" si="55"/>
        <v>0</v>
      </c>
      <c r="O449" s="19">
        <f t="shared" si="56"/>
        <v>122.64000000000001</v>
      </c>
      <c r="P449" s="53"/>
    </row>
    <row r="450" spans="1:16" x14ac:dyDescent="0.3">
      <c r="A450" s="40">
        <v>4741</v>
      </c>
      <c r="B450" s="40" t="s">
        <v>23</v>
      </c>
      <c r="C450" s="16" t="s">
        <v>356</v>
      </c>
      <c r="D450" s="52" t="s">
        <v>1115</v>
      </c>
      <c r="E450" s="253">
        <v>21.8</v>
      </c>
      <c r="F450" s="17">
        <f t="shared" si="53"/>
        <v>0.85540514027859527</v>
      </c>
      <c r="G450" s="17">
        <f t="shared" si="57"/>
        <v>24.416000000000004</v>
      </c>
      <c r="H450" s="226">
        <v>0.12</v>
      </c>
      <c r="I450" s="46"/>
      <c r="J450" s="18">
        <v>11</v>
      </c>
      <c r="K450" s="46"/>
      <c r="L450" s="19">
        <f t="shared" si="52"/>
        <v>0</v>
      </c>
      <c r="M450" s="23">
        <f t="shared" si="54"/>
        <v>0</v>
      </c>
      <c r="N450" s="19">
        <f t="shared" si="55"/>
        <v>0</v>
      </c>
      <c r="O450" s="19">
        <f t="shared" si="56"/>
        <v>24.416000000000004</v>
      </c>
      <c r="P450" s="53"/>
    </row>
    <row r="451" spans="1:16" x14ac:dyDescent="0.3">
      <c r="A451" s="40">
        <v>4744</v>
      </c>
      <c r="B451" s="40" t="s">
        <v>23</v>
      </c>
      <c r="C451" s="16" t="s">
        <v>357</v>
      </c>
      <c r="D451" s="52" t="s">
        <v>1116</v>
      </c>
      <c r="E451" s="253">
        <v>109.5</v>
      </c>
      <c r="F451" s="17">
        <f t="shared" si="53"/>
        <v>4.2966450853443199</v>
      </c>
      <c r="G451" s="17">
        <f t="shared" si="57"/>
        <v>122.64000000000001</v>
      </c>
      <c r="H451" s="226">
        <v>0.12</v>
      </c>
      <c r="I451" s="46"/>
      <c r="J451" s="18">
        <v>6</v>
      </c>
      <c r="K451" s="46"/>
      <c r="L451" s="19">
        <f t="shared" si="52"/>
        <v>0</v>
      </c>
      <c r="M451" s="23">
        <f t="shared" si="54"/>
        <v>0</v>
      </c>
      <c r="N451" s="19">
        <f t="shared" si="55"/>
        <v>0</v>
      </c>
      <c r="O451" s="19">
        <f t="shared" si="56"/>
        <v>122.64000000000001</v>
      </c>
      <c r="P451" s="53"/>
    </row>
    <row r="452" spans="1:16" x14ac:dyDescent="0.3">
      <c r="A452" s="40">
        <v>4750</v>
      </c>
      <c r="B452" s="40" t="s">
        <v>23</v>
      </c>
      <c r="C452" s="16" t="s">
        <v>358</v>
      </c>
      <c r="D452" s="52" t="s">
        <v>1117</v>
      </c>
      <c r="E452" s="253">
        <v>89.7</v>
      </c>
      <c r="F452" s="17">
        <f t="shared" si="53"/>
        <v>3.5197174808711007</v>
      </c>
      <c r="G452" s="17">
        <f t="shared" si="57"/>
        <v>100.46400000000001</v>
      </c>
      <c r="H452" s="226">
        <v>0.12</v>
      </c>
      <c r="I452" s="46"/>
      <c r="J452" s="18">
        <v>6</v>
      </c>
      <c r="K452" s="46"/>
      <c r="L452" s="19">
        <f t="shared" si="52"/>
        <v>0</v>
      </c>
      <c r="M452" s="23">
        <f t="shared" si="54"/>
        <v>0</v>
      </c>
      <c r="N452" s="19">
        <f t="shared" si="55"/>
        <v>0</v>
      </c>
      <c r="O452" s="19">
        <f t="shared" si="56"/>
        <v>100.46400000000001</v>
      </c>
      <c r="P452" s="53"/>
    </row>
    <row r="453" spans="1:16" x14ac:dyDescent="0.3">
      <c r="A453" s="40">
        <v>4758</v>
      </c>
      <c r="B453" s="40" t="s">
        <v>23</v>
      </c>
      <c r="C453" s="16" t="s">
        <v>359</v>
      </c>
      <c r="D453" s="52" t="s">
        <v>1118</v>
      </c>
      <c r="E453" s="17">
        <v>75.3</v>
      </c>
      <c r="F453" s="17">
        <f t="shared" si="53"/>
        <v>2.9546792230723953</v>
      </c>
      <c r="G453" s="17">
        <f t="shared" si="57"/>
        <v>84.335999999999999</v>
      </c>
      <c r="H453" s="226">
        <v>0.12</v>
      </c>
      <c r="I453" s="46"/>
      <c r="J453" s="18">
        <v>6</v>
      </c>
      <c r="K453" s="46"/>
      <c r="L453" s="19">
        <f t="shared" si="52"/>
        <v>0</v>
      </c>
      <c r="M453" s="23">
        <f t="shared" si="54"/>
        <v>0</v>
      </c>
      <c r="N453" s="19">
        <f t="shared" si="55"/>
        <v>0</v>
      </c>
      <c r="O453" s="19">
        <f t="shared" si="56"/>
        <v>84.335999999999999</v>
      </c>
      <c r="P453" s="53"/>
    </row>
    <row r="454" spans="1:16" x14ac:dyDescent="0.3">
      <c r="A454" s="40">
        <v>4760</v>
      </c>
      <c r="B454" s="40" t="s">
        <v>23</v>
      </c>
      <c r="C454" s="16" t="s">
        <v>360</v>
      </c>
      <c r="D454" s="52" t="s">
        <v>1119</v>
      </c>
      <c r="E454" s="17">
        <v>75.3</v>
      </c>
      <c r="F454" s="17">
        <f t="shared" si="53"/>
        <v>2.9546792230723953</v>
      </c>
      <c r="G454" s="17">
        <f t="shared" si="57"/>
        <v>84.335999999999999</v>
      </c>
      <c r="H454" s="226">
        <v>0.12</v>
      </c>
      <c r="I454" s="46"/>
      <c r="J454" s="18">
        <v>6</v>
      </c>
      <c r="K454" s="46"/>
      <c r="L454" s="19">
        <f t="shared" si="52"/>
        <v>0</v>
      </c>
      <c r="M454" s="23">
        <f t="shared" si="54"/>
        <v>0</v>
      </c>
      <c r="N454" s="19">
        <f t="shared" si="55"/>
        <v>0</v>
      </c>
      <c r="O454" s="19">
        <f t="shared" si="56"/>
        <v>84.335999999999999</v>
      </c>
      <c r="P454" s="53"/>
    </row>
    <row r="455" spans="1:16" x14ac:dyDescent="0.3">
      <c r="A455" s="40">
        <v>4762</v>
      </c>
      <c r="B455" s="40" t="s">
        <v>23</v>
      </c>
      <c r="C455" s="16" t="s">
        <v>1901</v>
      </c>
      <c r="D455" s="52">
        <v>4006040712299</v>
      </c>
      <c r="E455" s="17">
        <v>88.5</v>
      </c>
      <c r="F455" s="17">
        <f t="shared" si="53"/>
        <v>3.4726309593878755</v>
      </c>
      <c r="G455" s="17">
        <f t="shared" si="57"/>
        <v>99.12</v>
      </c>
      <c r="H455" s="226">
        <v>0.12</v>
      </c>
      <c r="I455" s="46"/>
      <c r="J455" s="18">
        <v>6</v>
      </c>
      <c r="K455" s="46"/>
      <c r="L455" s="19">
        <f t="shared" si="52"/>
        <v>0</v>
      </c>
      <c r="M455" s="23">
        <f t="shared" si="54"/>
        <v>0</v>
      </c>
      <c r="N455" s="19">
        <f t="shared" si="55"/>
        <v>0</v>
      </c>
      <c r="O455" s="19">
        <f t="shared" si="56"/>
        <v>99.12</v>
      </c>
      <c r="P455" s="53"/>
    </row>
    <row r="456" spans="1:16" x14ac:dyDescent="0.3">
      <c r="A456" s="40">
        <v>4790</v>
      </c>
      <c r="B456" s="40" t="s">
        <v>15</v>
      </c>
      <c r="C456" s="16" t="s">
        <v>2130</v>
      </c>
      <c r="D456" s="52">
        <v>8595222230257</v>
      </c>
      <c r="E456" s="17">
        <v>77.5</v>
      </c>
      <c r="F456" s="17">
        <f t="shared" si="53"/>
        <v>3.0410045124583087</v>
      </c>
      <c r="G456" s="17">
        <f t="shared" si="57"/>
        <v>86.800000000000011</v>
      </c>
      <c r="H456" s="226">
        <v>0.12</v>
      </c>
      <c r="I456" s="46"/>
      <c r="J456" s="261">
        <v>12</v>
      </c>
      <c r="K456" s="46"/>
      <c r="L456" s="19">
        <f t="shared" si="52"/>
        <v>0</v>
      </c>
      <c r="M456" s="23">
        <f t="shared" si="54"/>
        <v>0</v>
      </c>
      <c r="N456" s="19">
        <f t="shared" si="55"/>
        <v>0</v>
      </c>
      <c r="O456" s="19">
        <f t="shared" si="56"/>
        <v>86.800000000000011</v>
      </c>
      <c r="P456" s="53"/>
    </row>
    <row r="457" spans="1:16" x14ac:dyDescent="0.3">
      <c r="A457" s="40">
        <v>4800</v>
      </c>
      <c r="B457" s="40" t="s">
        <v>23</v>
      </c>
      <c r="C457" s="16" t="s">
        <v>2078</v>
      </c>
      <c r="D457" s="52">
        <v>8594183410319</v>
      </c>
      <c r="E457" s="253">
        <v>71</v>
      </c>
      <c r="F457" s="17">
        <f t="shared" si="53"/>
        <v>2.785952521090838</v>
      </c>
      <c r="G457" s="17">
        <f t="shared" si="57"/>
        <v>79.52000000000001</v>
      </c>
      <c r="H457" s="226">
        <v>0.12</v>
      </c>
      <c r="I457" s="46"/>
      <c r="J457" s="18">
        <v>20</v>
      </c>
      <c r="K457" s="46"/>
      <c r="L457" s="19">
        <f t="shared" si="52"/>
        <v>0</v>
      </c>
      <c r="M457" s="23">
        <f t="shared" si="54"/>
        <v>0</v>
      </c>
      <c r="N457" s="19">
        <f t="shared" si="55"/>
        <v>0</v>
      </c>
      <c r="O457" s="19">
        <f t="shared" si="56"/>
        <v>79.52000000000001</v>
      </c>
      <c r="P457" s="53"/>
    </row>
    <row r="458" spans="1:16" x14ac:dyDescent="0.3">
      <c r="A458" s="40">
        <v>4802</v>
      </c>
      <c r="B458" s="40" t="s">
        <v>23</v>
      </c>
      <c r="C458" s="16" t="s">
        <v>2079</v>
      </c>
      <c r="D458" s="52">
        <v>8594183411699</v>
      </c>
      <c r="E458" s="17">
        <v>81.3</v>
      </c>
      <c r="F458" s="17">
        <f t="shared" si="53"/>
        <v>3.1901118304885228</v>
      </c>
      <c r="G458" s="17">
        <f t="shared" si="57"/>
        <v>91.056000000000012</v>
      </c>
      <c r="H458" s="226">
        <v>0.12</v>
      </c>
      <c r="I458" s="46"/>
      <c r="J458" s="18">
        <v>20</v>
      </c>
      <c r="K458" s="46"/>
      <c r="L458" s="19">
        <f t="shared" si="52"/>
        <v>0</v>
      </c>
      <c r="M458" s="23">
        <f t="shared" si="54"/>
        <v>0</v>
      </c>
      <c r="N458" s="19">
        <f t="shared" si="55"/>
        <v>0</v>
      </c>
      <c r="O458" s="19">
        <f t="shared" si="56"/>
        <v>91.056000000000012</v>
      </c>
      <c r="P458" s="53"/>
    </row>
    <row r="459" spans="1:16" x14ac:dyDescent="0.3">
      <c r="A459" s="40">
        <v>4804</v>
      </c>
      <c r="B459" s="40" t="s">
        <v>23</v>
      </c>
      <c r="C459" s="16" t="s">
        <v>2080</v>
      </c>
      <c r="D459" s="52">
        <v>8594183410326</v>
      </c>
      <c r="E459" s="253">
        <v>78.8</v>
      </c>
      <c r="F459" s="17">
        <f t="shared" si="53"/>
        <v>3.0920149107318031</v>
      </c>
      <c r="G459" s="17">
        <f t="shared" si="57"/>
        <v>88.256</v>
      </c>
      <c r="H459" s="226">
        <v>0.12</v>
      </c>
      <c r="I459" s="46"/>
      <c r="J459" s="18">
        <v>20</v>
      </c>
      <c r="K459" s="46"/>
      <c r="L459" s="19">
        <f t="shared" si="52"/>
        <v>0</v>
      </c>
      <c r="M459" s="23">
        <f t="shared" si="54"/>
        <v>0</v>
      </c>
      <c r="N459" s="19">
        <f t="shared" si="55"/>
        <v>0</v>
      </c>
      <c r="O459" s="19">
        <f t="shared" si="56"/>
        <v>88.256</v>
      </c>
      <c r="P459" s="53"/>
    </row>
    <row r="460" spans="1:16" x14ac:dyDescent="0.3">
      <c r="A460" s="40">
        <v>4806</v>
      </c>
      <c r="B460" s="40" t="s">
        <v>23</v>
      </c>
      <c r="C460" s="16" t="s">
        <v>2081</v>
      </c>
      <c r="D460" s="52">
        <v>8594183410302</v>
      </c>
      <c r="E460" s="253">
        <v>78.8</v>
      </c>
      <c r="F460" s="17">
        <f t="shared" si="53"/>
        <v>3.0920149107318031</v>
      </c>
      <c r="G460" s="17">
        <f t="shared" si="57"/>
        <v>88.256</v>
      </c>
      <c r="H460" s="226">
        <v>0.12</v>
      </c>
      <c r="I460" s="46"/>
      <c r="J460" s="18">
        <v>20</v>
      </c>
      <c r="K460" s="46"/>
      <c r="L460" s="19">
        <f t="shared" si="52"/>
        <v>0</v>
      </c>
      <c r="M460" s="23">
        <f t="shared" si="54"/>
        <v>0</v>
      </c>
      <c r="N460" s="19">
        <f t="shared" si="55"/>
        <v>0</v>
      </c>
      <c r="O460" s="19">
        <f t="shared" si="56"/>
        <v>88.256</v>
      </c>
      <c r="P460" s="53"/>
    </row>
    <row r="461" spans="1:16" x14ac:dyDescent="0.3">
      <c r="A461" s="40">
        <v>4808</v>
      </c>
      <c r="B461" s="40" t="s">
        <v>23</v>
      </c>
      <c r="C461" s="16" t="s">
        <v>2082</v>
      </c>
      <c r="D461" s="52">
        <v>8594183410340</v>
      </c>
      <c r="E461" s="253">
        <v>78.8</v>
      </c>
      <c r="F461" s="17">
        <f t="shared" si="53"/>
        <v>3.0920149107318031</v>
      </c>
      <c r="G461" s="17">
        <f t="shared" si="57"/>
        <v>88.256</v>
      </c>
      <c r="H461" s="226">
        <v>0.12</v>
      </c>
      <c r="I461" s="46"/>
      <c r="J461" s="18">
        <v>20</v>
      </c>
      <c r="K461" s="46"/>
      <c r="L461" s="19">
        <f t="shared" si="52"/>
        <v>0</v>
      </c>
      <c r="M461" s="23">
        <f t="shared" si="54"/>
        <v>0</v>
      </c>
      <c r="N461" s="19">
        <f t="shared" si="55"/>
        <v>0</v>
      </c>
      <c r="O461" s="19">
        <f t="shared" si="56"/>
        <v>88.256</v>
      </c>
      <c r="P461" s="53"/>
    </row>
    <row r="462" spans="1:16" x14ac:dyDescent="0.3">
      <c r="A462" s="40">
        <v>4810</v>
      </c>
      <c r="B462" s="40" t="s">
        <v>23</v>
      </c>
      <c r="C462" s="16" t="s">
        <v>2083</v>
      </c>
      <c r="D462" s="52">
        <v>8594183410333</v>
      </c>
      <c r="E462" s="253">
        <v>78.8</v>
      </c>
      <c r="F462" s="17">
        <f t="shared" si="53"/>
        <v>3.0920149107318031</v>
      </c>
      <c r="G462" s="17">
        <f t="shared" si="57"/>
        <v>88.256</v>
      </c>
      <c r="H462" s="226">
        <v>0.12</v>
      </c>
      <c r="I462" s="46"/>
      <c r="J462" s="18">
        <v>20</v>
      </c>
      <c r="K462" s="46"/>
      <c r="L462" s="19">
        <f t="shared" si="52"/>
        <v>0</v>
      </c>
      <c r="M462" s="23">
        <f t="shared" si="54"/>
        <v>0</v>
      </c>
      <c r="N462" s="19">
        <f t="shared" si="55"/>
        <v>0</v>
      </c>
      <c r="O462" s="19">
        <f t="shared" si="56"/>
        <v>88.256</v>
      </c>
      <c r="P462" s="53"/>
    </row>
    <row r="463" spans="1:16" x14ac:dyDescent="0.3">
      <c r="A463" s="40">
        <v>4812</v>
      </c>
      <c r="B463" s="40" t="s">
        <v>23</v>
      </c>
      <c r="C463" s="16" t="s">
        <v>2084</v>
      </c>
      <c r="D463" s="52">
        <v>8594183411651</v>
      </c>
      <c r="E463" s="253">
        <v>73.5</v>
      </c>
      <c r="F463" s="17">
        <f t="shared" si="53"/>
        <v>2.8840494408475577</v>
      </c>
      <c r="G463" s="17">
        <f t="shared" si="57"/>
        <v>82.320000000000007</v>
      </c>
      <c r="H463" s="226">
        <v>0.12</v>
      </c>
      <c r="I463" s="46"/>
      <c r="J463" s="18">
        <v>20</v>
      </c>
      <c r="K463" s="46"/>
      <c r="L463" s="19">
        <f t="shared" si="52"/>
        <v>0</v>
      </c>
      <c r="M463" s="23">
        <f t="shared" si="54"/>
        <v>0</v>
      </c>
      <c r="N463" s="19">
        <f t="shared" si="55"/>
        <v>0</v>
      </c>
      <c r="O463" s="19">
        <f t="shared" si="56"/>
        <v>82.320000000000007</v>
      </c>
      <c r="P463" s="53"/>
    </row>
    <row r="464" spans="1:16" x14ac:dyDescent="0.3">
      <c r="A464" s="40">
        <v>4814</v>
      </c>
      <c r="B464" s="40" t="s">
        <v>23</v>
      </c>
      <c r="C464" s="16" t="s">
        <v>2085</v>
      </c>
      <c r="D464" s="52">
        <v>8594183410296</v>
      </c>
      <c r="E464" s="253">
        <v>71</v>
      </c>
      <c r="F464" s="17">
        <f t="shared" si="53"/>
        <v>2.785952521090838</v>
      </c>
      <c r="G464" s="17">
        <f t="shared" si="57"/>
        <v>79.52000000000001</v>
      </c>
      <c r="H464" s="226">
        <v>0.12</v>
      </c>
      <c r="I464" s="46"/>
      <c r="J464" s="18">
        <v>20</v>
      </c>
      <c r="K464" s="46"/>
      <c r="L464" s="19">
        <f t="shared" si="52"/>
        <v>0</v>
      </c>
      <c r="M464" s="23">
        <f t="shared" si="54"/>
        <v>0</v>
      </c>
      <c r="N464" s="19">
        <f t="shared" si="55"/>
        <v>0</v>
      </c>
      <c r="O464" s="19">
        <f t="shared" si="56"/>
        <v>79.52000000000001</v>
      </c>
      <c r="P464" s="53"/>
    </row>
    <row r="465" spans="1:16" x14ac:dyDescent="0.3">
      <c r="A465" s="40">
        <v>4840</v>
      </c>
      <c r="B465" s="40" t="s">
        <v>15</v>
      </c>
      <c r="C465" s="16" t="s">
        <v>2086</v>
      </c>
      <c r="D465" s="52">
        <v>8594196850119</v>
      </c>
      <c r="E465" s="253">
        <v>66.5</v>
      </c>
      <c r="F465" s="17">
        <f t="shared" si="53"/>
        <v>2.6093780655287424</v>
      </c>
      <c r="G465" s="17">
        <f t="shared" si="57"/>
        <v>74.48</v>
      </c>
      <c r="H465" s="226">
        <v>0.12</v>
      </c>
      <c r="I465" s="46"/>
      <c r="J465" s="18">
        <v>18</v>
      </c>
      <c r="K465" s="46"/>
      <c r="L465" s="19">
        <f t="shared" si="52"/>
        <v>0</v>
      </c>
      <c r="M465" s="23">
        <f t="shared" si="54"/>
        <v>0</v>
      </c>
      <c r="N465" s="19">
        <f t="shared" si="55"/>
        <v>0</v>
      </c>
      <c r="O465" s="19">
        <f t="shared" si="56"/>
        <v>74.48</v>
      </c>
      <c r="P465" s="53"/>
    </row>
    <row r="466" spans="1:16" x14ac:dyDescent="0.3">
      <c r="A466" s="40">
        <v>4842</v>
      </c>
      <c r="B466" s="40" t="s">
        <v>15</v>
      </c>
      <c r="C466" s="16" t="s">
        <v>2087</v>
      </c>
      <c r="D466" s="52">
        <v>8594196850126</v>
      </c>
      <c r="E466" s="253">
        <v>66.5</v>
      </c>
      <c r="F466" s="17">
        <f t="shared" si="53"/>
        <v>2.6093780655287424</v>
      </c>
      <c r="G466" s="17">
        <f t="shared" si="57"/>
        <v>74.48</v>
      </c>
      <c r="H466" s="226">
        <v>0.12</v>
      </c>
      <c r="I466" s="46"/>
      <c r="J466" s="18">
        <v>18</v>
      </c>
      <c r="K466" s="46"/>
      <c r="L466" s="19">
        <f t="shared" si="52"/>
        <v>0</v>
      </c>
      <c r="M466" s="23">
        <f t="shared" si="54"/>
        <v>0</v>
      </c>
      <c r="N466" s="19">
        <f t="shared" si="55"/>
        <v>0</v>
      </c>
      <c r="O466" s="19">
        <f t="shared" si="56"/>
        <v>74.48</v>
      </c>
      <c r="P466" s="53"/>
    </row>
    <row r="467" spans="1:16" x14ac:dyDescent="0.3">
      <c r="A467" s="40">
        <v>4844</v>
      </c>
      <c r="B467" s="40" t="s">
        <v>15</v>
      </c>
      <c r="C467" s="16" t="s">
        <v>2088</v>
      </c>
      <c r="D467" s="52">
        <v>8594196850133</v>
      </c>
      <c r="E467" s="253">
        <v>66.5</v>
      </c>
      <c r="F467" s="17">
        <f t="shared" si="53"/>
        <v>2.6093780655287424</v>
      </c>
      <c r="G467" s="17">
        <f t="shared" si="57"/>
        <v>74.48</v>
      </c>
      <c r="H467" s="226">
        <v>0.12</v>
      </c>
      <c r="I467" s="46"/>
      <c r="J467" s="18">
        <v>18</v>
      </c>
      <c r="K467" s="46"/>
      <c r="L467" s="19">
        <f t="shared" si="52"/>
        <v>0</v>
      </c>
      <c r="M467" s="23">
        <f t="shared" si="54"/>
        <v>0</v>
      </c>
      <c r="N467" s="19">
        <f t="shared" si="55"/>
        <v>0</v>
      </c>
      <c r="O467" s="19">
        <f t="shared" si="56"/>
        <v>74.48</v>
      </c>
      <c r="P467" s="53"/>
    </row>
    <row r="468" spans="1:16" x14ac:dyDescent="0.3">
      <c r="A468" s="40">
        <v>4846</v>
      </c>
      <c r="B468" s="40" t="s">
        <v>15</v>
      </c>
      <c r="C468" s="16" t="s">
        <v>2089</v>
      </c>
      <c r="D468" s="52">
        <v>8594196850140</v>
      </c>
      <c r="E468" s="253">
        <v>66.5</v>
      </c>
      <c r="F468" s="17">
        <f t="shared" si="53"/>
        <v>2.6093780655287424</v>
      </c>
      <c r="G468" s="17">
        <f t="shared" si="57"/>
        <v>74.48</v>
      </c>
      <c r="H468" s="226">
        <v>0.12</v>
      </c>
      <c r="I468" s="46"/>
      <c r="J468" s="18">
        <v>18</v>
      </c>
      <c r="K468" s="46"/>
      <c r="L468" s="19">
        <f t="shared" si="52"/>
        <v>0</v>
      </c>
      <c r="M468" s="23">
        <f t="shared" si="54"/>
        <v>0</v>
      </c>
      <c r="N468" s="19">
        <f t="shared" si="55"/>
        <v>0</v>
      </c>
      <c r="O468" s="19">
        <f t="shared" si="56"/>
        <v>74.48</v>
      </c>
      <c r="P468" s="53"/>
    </row>
    <row r="469" spans="1:16" x14ac:dyDescent="0.3">
      <c r="A469" s="40">
        <v>4848</v>
      </c>
      <c r="B469" s="40" t="s">
        <v>15</v>
      </c>
      <c r="C469" s="16" t="s">
        <v>2090</v>
      </c>
      <c r="D469" s="52">
        <v>8594196850485</v>
      </c>
      <c r="E469" s="253">
        <v>76.5</v>
      </c>
      <c r="F469" s="17">
        <f t="shared" si="53"/>
        <v>3.001765744555621</v>
      </c>
      <c r="G469" s="17">
        <f t="shared" si="57"/>
        <v>85.68</v>
      </c>
      <c r="H469" s="226">
        <v>0.12</v>
      </c>
      <c r="I469" s="46"/>
      <c r="J469" s="18">
        <v>14</v>
      </c>
      <c r="K469" s="46"/>
      <c r="L469" s="19">
        <f t="shared" si="52"/>
        <v>0</v>
      </c>
      <c r="M469" s="23">
        <f t="shared" si="54"/>
        <v>0</v>
      </c>
      <c r="N469" s="19">
        <f t="shared" si="55"/>
        <v>0</v>
      </c>
      <c r="O469" s="19">
        <f t="shared" si="56"/>
        <v>85.68</v>
      </c>
      <c r="P469" s="53"/>
    </row>
    <row r="470" spans="1:16" x14ac:dyDescent="0.3">
      <c r="A470" s="40">
        <v>4850</v>
      </c>
      <c r="B470" s="40" t="s">
        <v>15</v>
      </c>
      <c r="C470" s="16" t="s">
        <v>2091</v>
      </c>
      <c r="D470" s="52">
        <v>8594196850539</v>
      </c>
      <c r="E470" s="253">
        <v>76.5</v>
      </c>
      <c r="F470" s="17">
        <f t="shared" si="53"/>
        <v>3.001765744555621</v>
      </c>
      <c r="G470" s="17">
        <f t="shared" si="57"/>
        <v>85.68</v>
      </c>
      <c r="H470" s="226">
        <v>0.12</v>
      </c>
      <c r="I470" s="46"/>
      <c r="J470" s="18">
        <v>14</v>
      </c>
      <c r="K470" s="46"/>
      <c r="L470" s="19">
        <f t="shared" si="52"/>
        <v>0</v>
      </c>
      <c r="M470" s="23">
        <f t="shared" si="54"/>
        <v>0</v>
      </c>
      <c r="N470" s="19">
        <f t="shared" si="55"/>
        <v>0</v>
      </c>
      <c r="O470" s="19">
        <f t="shared" si="56"/>
        <v>85.68</v>
      </c>
      <c r="P470" s="53"/>
    </row>
    <row r="471" spans="1:16" x14ac:dyDescent="0.3">
      <c r="A471" s="40">
        <v>4852</v>
      </c>
      <c r="B471" s="40" t="s">
        <v>15</v>
      </c>
      <c r="C471" s="16" t="s">
        <v>2092</v>
      </c>
      <c r="D471" s="52">
        <v>8594196851031</v>
      </c>
      <c r="E471" s="253">
        <v>76.5</v>
      </c>
      <c r="F471" s="17">
        <f t="shared" si="53"/>
        <v>3.001765744555621</v>
      </c>
      <c r="G471" s="17">
        <f t="shared" si="57"/>
        <v>85.68</v>
      </c>
      <c r="H471" s="226">
        <v>0.12</v>
      </c>
      <c r="I471" s="46"/>
      <c r="J471" s="18">
        <v>14</v>
      </c>
      <c r="K471" s="46"/>
      <c r="L471" s="19">
        <f t="shared" si="52"/>
        <v>0</v>
      </c>
      <c r="M471" s="23">
        <f t="shared" si="54"/>
        <v>0</v>
      </c>
      <c r="N471" s="19">
        <f t="shared" si="55"/>
        <v>0</v>
      </c>
      <c r="O471" s="19">
        <f t="shared" si="56"/>
        <v>85.68</v>
      </c>
      <c r="P471" s="53"/>
    </row>
    <row r="472" spans="1:16" x14ac:dyDescent="0.3">
      <c r="A472" s="40">
        <v>4854</v>
      </c>
      <c r="B472" s="40" t="s">
        <v>15</v>
      </c>
      <c r="C472" s="16" t="s">
        <v>2093</v>
      </c>
      <c r="D472" s="52">
        <v>8594196852335</v>
      </c>
      <c r="E472" s="253">
        <v>76.5</v>
      </c>
      <c r="F472" s="17">
        <f t="shared" si="53"/>
        <v>3.001765744555621</v>
      </c>
      <c r="G472" s="17">
        <f t="shared" si="57"/>
        <v>85.68</v>
      </c>
      <c r="H472" s="226">
        <v>0.12</v>
      </c>
      <c r="I472" s="46"/>
      <c r="J472" s="18">
        <v>14</v>
      </c>
      <c r="K472" s="46"/>
      <c r="L472" s="19">
        <f t="shared" si="52"/>
        <v>0</v>
      </c>
      <c r="M472" s="23">
        <f t="shared" si="54"/>
        <v>0</v>
      </c>
      <c r="N472" s="19">
        <f t="shared" si="55"/>
        <v>0</v>
      </c>
      <c r="O472" s="19">
        <f t="shared" si="56"/>
        <v>85.68</v>
      </c>
      <c r="P472" s="53"/>
    </row>
    <row r="473" spans="1:16" x14ac:dyDescent="0.3">
      <c r="A473" s="40">
        <v>4856</v>
      </c>
      <c r="B473" s="40" t="s">
        <v>15</v>
      </c>
      <c r="C473" s="16" t="s">
        <v>2094</v>
      </c>
      <c r="D473" s="52">
        <v>8594196850461</v>
      </c>
      <c r="E473" s="253">
        <v>76.5</v>
      </c>
      <c r="F473" s="17">
        <f t="shared" si="53"/>
        <v>3.001765744555621</v>
      </c>
      <c r="G473" s="17">
        <f t="shared" si="57"/>
        <v>85.68</v>
      </c>
      <c r="H473" s="226">
        <v>0.12</v>
      </c>
      <c r="I473" s="46"/>
      <c r="J473" s="18">
        <v>14</v>
      </c>
      <c r="K473" s="46"/>
      <c r="L473" s="19">
        <f t="shared" si="52"/>
        <v>0</v>
      </c>
      <c r="M473" s="23">
        <f t="shared" si="54"/>
        <v>0</v>
      </c>
      <c r="N473" s="19">
        <f t="shared" si="55"/>
        <v>0</v>
      </c>
      <c r="O473" s="19">
        <f t="shared" si="56"/>
        <v>85.68</v>
      </c>
      <c r="P473" s="53"/>
    </row>
    <row r="474" spans="1:16" x14ac:dyDescent="0.3">
      <c r="A474" s="40">
        <v>4858</v>
      </c>
      <c r="B474" s="40" t="s">
        <v>15</v>
      </c>
      <c r="C474" s="16" t="s">
        <v>2095</v>
      </c>
      <c r="D474" s="52">
        <v>8594196850270</v>
      </c>
      <c r="E474" s="253">
        <v>72.5</v>
      </c>
      <c r="F474" s="17">
        <f t="shared" si="53"/>
        <v>2.8448106729448694</v>
      </c>
      <c r="G474" s="17">
        <f t="shared" si="57"/>
        <v>81.2</v>
      </c>
      <c r="H474" s="226">
        <v>0.12</v>
      </c>
      <c r="I474" s="46"/>
      <c r="J474" s="18">
        <v>14</v>
      </c>
      <c r="K474" s="46"/>
      <c r="L474" s="19">
        <f t="shared" si="52"/>
        <v>0</v>
      </c>
      <c r="M474" s="23">
        <f t="shared" si="54"/>
        <v>0</v>
      </c>
      <c r="N474" s="19">
        <f t="shared" si="55"/>
        <v>0</v>
      </c>
      <c r="O474" s="19">
        <f t="shared" si="56"/>
        <v>81.2</v>
      </c>
      <c r="P474" s="53"/>
    </row>
    <row r="475" spans="1:16" x14ac:dyDescent="0.3">
      <c r="A475" s="40">
        <v>5000</v>
      </c>
      <c r="B475" s="40" t="s">
        <v>23</v>
      </c>
      <c r="C475" s="16" t="s">
        <v>361</v>
      </c>
      <c r="D475" s="52" t="s">
        <v>1120</v>
      </c>
      <c r="E475" s="253">
        <v>45.7</v>
      </c>
      <c r="F475" s="17">
        <f t="shared" si="53"/>
        <v>1.7932116931528352</v>
      </c>
      <c r="G475" s="17">
        <f t="shared" si="57"/>
        <v>51.184000000000005</v>
      </c>
      <c r="H475" s="226">
        <v>0.12</v>
      </c>
      <c r="I475" s="46"/>
      <c r="J475" s="18">
        <v>15</v>
      </c>
      <c r="K475" s="46"/>
      <c r="L475" s="19">
        <f t="shared" si="52"/>
        <v>0</v>
      </c>
      <c r="M475" s="23">
        <f t="shared" si="54"/>
        <v>0</v>
      </c>
      <c r="N475" s="19">
        <f t="shared" si="55"/>
        <v>0</v>
      </c>
      <c r="O475" s="19">
        <f t="shared" si="56"/>
        <v>51.184000000000005</v>
      </c>
      <c r="P475" s="53"/>
    </row>
    <row r="476" spans="1:16" x14ac:dyDescent="0.3">
      <c r="A476" s="40">
        <v>5102</v>
      </c>
      <c r="B476" s="40" t="s">
        <v>23</v>
      </c>
      <c r="C476" s="16" t="s">
        <v>362</v>
      </c>
      <c r="D476" s="52" t="s">
        <v>1121</v>
      </c>
      <c r="E476" s="253">
        <v>71.8</v>
      </c>
      <c r="F476" s="17">
        <f t="shared" si="53"/>
        <v>2.8173435354129879</v>
      </c>
      <c r="G476" s="17">
        <f t="shared" si="57"/>
        <v>80.416000000000011</v>
      </c>
      <c r="H476" s="226">
        <v>0.12</v>
      </c>
      <c r="I476" s="46"/>
      <c r="J476" s="18">
        <v>8</v>
      </c>
      <c r="K476" s="46"/>
      <c r="L476" s="19">
        <f t="shared" ref="L476:L535" si="58">PRODUCT(E476,SUM(I476,PRODUCT(ABS(K476),J476)))</f>
        <v>0</v>
      </c>
      <c r="M476" s="23">
        <f t="shared" si="54"/>
        <v>0</v>
      </c>
      <c r="N476" s="19">
        <f t="shared" si="55"/>
        <v>0</v>
      </c>
      <c r="O476" s="19">
        <f t="shared" si="56"/>
        <v>80.416000000000011</v>
      </c>
      <c r="P476" s="53"/>
    </row>
    <row r="477" spans="1:16" x14ac:dyDescent="0.3">
      <c r="A477" s="40">
        <v>5104</v>
      </c>
      <c r="B477" s="40" t="s">
        <v>23</v>
      </c>
      <c r="C477" s="16" t="s">
        <v>1975</v>
      </c>
      <c r="D477" s="52">
        <v>8594052883442</v>
      </c>
      <c r="E477" s="253">
        <v>991</v>
      </c>
      <c r="F477" s="17">
        <f t="shared" si="53"/>
        <v>38.885618991563668</v>
      </c>
      <c r="G477" s="17">
        <f t="shared" si="57"/>
        <v>1109.92</v>
      </c>
      <c r="H477" s="226">
        <v>0.12</v>
      </c>
      <c r="I477" s="46"/>
      <c r="J477" s="18">
        <v>1</v>
      </c>
      <c r="K477" s="46"/>
      <c r="L477" s="19">
        <f t="shared" si="58"/>
        <v>0</v>
      </c>
      <c r="M477" s="23">
        <f t="shared" si="54"/>
        <v>0</v>
      </c>
      <c r="N477" s="19">
        <f t="shared" si="55"/>
        <v>0</v>
      </c>
      <c r="O477" s="19">
        <f t="shared" si="56"/>
        <v>1109.92</v>
      </c>
      <c r="P477" s="53"/>
    </row>
    <row r="478" spans="1:16" x14ac:dyDescent="0.3">
      <c r="A478" s="40">
        <v>5120</v>
      </c>
      <c r="B478" s="40" t="s">
        <v>23</v>
      </c>
      <c r="C478" s="16" t="s">
        <v>363</v>
      </c>
      <c r="D478" s="52" t="s">
        <v>1122</v>
      </c>
      <c r="E478" s="253">
        <v>78.2</v>
      </c>
      <c r="F478" s="17">
        <f t="shared" si="53"/>
        <v>3.0684716499901903</v>
      </c>
      <c r="G478" s="17">
        <f t="shared" si="57"/>
        <v>87.584000000000017</v>
      </c>
      <c r="H478" s="226">
        <v>0.12</v>
      </c>
      <c r="I478" s="46"/>
      <c r="J478" s="18">
        <v>8</v>
      </c>
      <c r="K478" s="46"/>
      <c r="L478" s="19">
        <f t="shared" si="58"/>
        <v>0</v>
      </c>
      <c r="M478" s="23">
        <f t="shared" si="54"/>
        <v>0</v>
      </c>
      <c r="N478" s="19">
        <f t="shared" si="55"/>
        <v>0</v>
      </c>
      <c r="O478" s="19">
        <f t="shared" si="56"/>
        <v>87.584000000000017</v>
      </c>
      <c r="P478" s="53"/>
    </row>
    <row r="479" spans="1:16" x14ac:dyDescent="0.3">
      <c r="A479" s="40">
        <v>5150</v>
      </c>
      <c r="B479" s="40" t="s">
        <v>15</v>
      </c>
      <c r="C479" s="16" t="s">
        <v>1829</v>
      </c>
      <c r="D479" s="52">
        <v>8594052884388</v>
      </c>
      <c r="E479" s="253">
        <v>220</v>
      </c>
      <c r="F479" s="17">
        <f t="shared" si="53"/>
        <v>8.632528938591328</v>
      </c>
      <c r="G479" s="17">
        <f t="shared" si="57"/>
        <v>246.40000000000003</v>
      </c>
      <c r="H479" s="226">
        <v>0.12</v>
      </c>
      <c r="I479" s="46"/>
      <c r="J479" s="18">
        <v>1</v>
      </c>
      <c r="K479" s="46"/>
      <c r="L479" s="19">
        <f t="shared" si="58"/>
        <v>0</v>
      </c>
      <c r="M479" s="23">
        <f t="shared" si="54"/>
        <v>0</v>
      </c>
      <c r="N479" s="19">
        <f t="shared" si="55"/>
        <v>0</v>
      </c>
      <c r="O479" s="19">
        <f t="shared" si="56"/>
        <v>246.40000000000003</v>
      </c>
      <c r="P479" s="53"/>
    </row>
    <row r="480" spans="1:16" x14ac:dyDescent="0.3">
      <c r="A480" s="40">
        <v>5204</v>
      </c>
      <c r="B480" s="40" t="s">
        <v>23</v>
      </c>
      <c r="C480" s="16" t="s">
        <v>364</v>
      </c>
      <c r="D480" s="52" t="s">
        <v>1123</v>
      </c>
      <c r="E480" s="253">
        <v>48</v>
      </c>
      <c r="F480" s="17">
        <f t="shared" si="53"/>
        <v>1.8834608593290172</v>
      </c>
      <c r="G480" s="17">
        <f t="shared" si="57"/>
        <v>53.760000000000005</v>
      </c>
      <c r="H480" s="226">
        <v>0.12</v>
      </c>
      <c r="I480" s="46"/>
      <c r="J480" s="18">
        <v>15</v>
      </c>
      <c r="K480" s="46"/>
      <c r="L480" s="19">
        <f t="shared" si="58"/>
        <v>0</v>
      </c>
      <c r="M480" s="23">
        <f t="shared" si="54"/>
        <v>0</v>
      </c>
      <c r="N480" s="19">
        <f t="shared" si="55"/>
        <v>0</v>
      </c>
      <c r="O480" s="19">
        <f t="shared" si="56"/>
        <v>53.760000000000005</v>
      </c>
      <c r="P480" s="53"/>
    </row>
    <row r="481" spans="1:16" ht="15" x14ac:dyDescent="0.25">
      <c r="A481" s="40">
        <v>5210</v>
      </c>
      <c r="B481" s="40" t="s">
        <v>15</v>
      </c>
      <c r="C481" s="16" t="s">
        <v>1830</v>
      </c>
      <c r="D481" s="52">
        <v>8594052884395</v>
      </c>
      <c r="E481" s="253">
        <v>140</v>
      </c>
      <c r="F481" s="17">
        <f t="shared" si="53"/>
        <v>5.4934275063762996</v>
      </c>
      <c r="G481" s="17">
        <f t="shared" si="57"/>
        <v>156.80000000000001</v>
      </c>
      <c r="H481" s="226">
        <v>0.12</v>
      </c>
      <c r="I481" s="46"/>
      <c r="J481" s="18">
        <v>1</v>
      </c>
      <c r="K481" s="46"/>
      <c r="L481" s="19">
        <f t="shared" si="58"/>
        <v>0</v>
      </c>
      <c r="M481" s="23">
        <f t="shared" si="54"/>
        <v>0</v>
      </c>
      <c r="N481" s="19">
        <f t="shared" si="55"/>
        <v>0</v>
      </c>
      <c r="O481" s="19">
        <f t="shared" si="56"/>
        <v>156.80000000000001</v>
      </c>
      <c r="P481" s="53"/>
    </row>
    <row r="482" spans="1:16" ht="15" x14ac:dyDescent="0.25">
      <c r="A482" s="40">
        <v>5212</v>
      </c>
      <c r="B482" s="40" t="s">
        <v>23</v>
      </c>
      <c r="C482" s="16" t="s">
        <v>365</v>
      </c>
      <c r="D482" s="52" t="s">
        <v>1124</v>
      </c>
      <c r="E482" s="253">
        <v>75.400000000000006</v>
      </c>
      <c r="F482" s="17">
        <f t="shared" si="53"/>
        <v>2.9586030998626645</v>
      </c>
      <c r="G482" s="17">
        <f t="shared" si="57"/>
        <v>84.448000000000008</v>
      </c>
      <c r="H482" s="226">
        <v>0.12</v>
      </c>
      <c r="I482" s="46"/>
      <c r="J482" s="18">
        <v>8</v>
      </c>
      <c r="K482" s="46"/>
      <c r="L482" s="19">
        <f t="shared" si="58"/>
        <v>0</v>
      </c>
      <c r="M482" s="23">
        <f t="shared" si="54"/>
        <v>0</v>
      </c>
      <c r="N482" s="19">
        <f t="shared" si="55"/>
        <v>0</v>
      </c>
      <c r="O482" s="19">
        <f t="shared" si="56"/>
        <v>84.448000000000008</v>
      </c>
      <c r="P482" s="53"/>
    </row>
    <row r="483" spans="1:16" ht="15" x14ac:dyDescent="0.25">
      <c r="A483" s="40">
        <v>5213</v>
      </c>
      <c r="B483" s="40" t="s">
        <v>23</v>
      </c>
      <c r="C483" s="16" t="s">
        <v>366</v>
      </c>
      <c r="D483" s="52" t="s">
        <v>1125</v>
      </c>
      <c r="E483" s="253">
        <v>141.5</v>
      </c>
      <c r="F483" s="17">
        <f t="shared" si="53"/>
        <v>5.5522856582303319</v>
      </c>
      <c r="G483" s="17">
        <f t="shared" si="57"/>
        <v>158.48000000000002</v>
      </c>
      <c r="H483" s="226">
        <v>0.12</v>
      </c>
      <c r="I483" s="46"/>
      <c r="J483" s="18">
        <v>20</v>
      </c>
      <c r="K483" s="46"/>
      <c r="L483" s="19">
        <f t="shared" si="58"/>
        <v>0</v>
      </c>
      <c r="M483" s="23">
        <f t="shared" si="54"/>
        <v>0</v>
      </c>
      <c r="N483" s="19">
        <f t="shared" si="55"/>
        <v>0</v>
      </c>
      <c r="O483" s="19">
        <f t="shared" si="56"/>
        <v>158.48000000000002</v>
      </c>
      <c r="P483" s="53"/>
    </row>
    <row r="484" spans="1:16" ht="15" x14ac:dyDescent="0.25">
      <c r="A484" s="40">
        <v>5214</v>
      </c>
      <c r="B484" s="40" t="s">
        <v>23</v>
      </c>
      <c r="C484" s="16" t="s">
        <v>1839</v>
      </c>
      <c r="D484" s="52">
        <v>8594052883343</v>
      </c>
      <c r="E484" s="253">
        <v>864</v>
      </c>
      <c r="F484" s="17">
        <f t="shared" si="53"/>
        <v>33.902295467922308</v>
      </c>
      <c r="G484" s="17">
        <f t="shared" si="57"/>
        <v>967.68000000000006</v>
      </c>
      <c r="H484" s="226">
        <v>0.12</v>
      </c>
      <c r="I484" s="46"/>
      <c r="J484" s="18">
        <v>1</v>
      </c>
      <c r="K484" s="46"/>
      <c r="L484" s="19">
        <f t="shared" si="58"/>
        <v>0</v>
      </c>
      <c r="M484" s="23">
        <f t="shared" si="54"/>
        <v>0</v>
      </c>
      <c r="N484" s="19">
        <f t="shared" si="55"/>
        <v>0</v>
      </c>
      <c r="O484" s="19">
        <f t="shared" si="56"/>
        <v>967.68000000000006</v>
      </c>
      <c r="P484" s="53"/>
    </row>
    <row r="485" spans="1:16" x14ac:dyDescent="0.3">
      <c r="A485" s="40">
        <v>5215</v>
      </c>
      <c r="B485" s="40" t="s">
        <v>23</v>
      </c>
      <c r="C485" s="16" t="s">
        <v>367</v>
      </c>
      <c r="D485" s="52">
        <v>8594052880847</v>
      </c>
      <c r="E485" s="253">
        <v>96.1</v>
      </c>
      <c r="F485" s="17">
        <f t="shared" si="53"/>
        <v>3.7708455954483027</v>
      </c>
      <c r="G485" s="17">
        <f t="shared" si="57"/>
        <v>107.63200000000001</v>
      </c>
      <c r="H485" s="226">
        <v>0.12</v>
      </c>
      <c r="I485" s="46"/>
      <c r="J485" s="18">
        <v>12</v>
      </c>
      <c r="K485" s="46"/>
      <c r="L485" s="19">
        <f t="shared" si="58"/>
        <v>0</v>
      </c>
      <c r="M485" s="23">
        <f t="shared" si="54"/>
        <v>0</v>
      </c>
      <c r="N485" s="19">
        <f t="shared" si="55"/>
        <v>0</v>
      </c>
      <c r="O485" s="19">
        <f t="shared" si="56"/>
        <v>107.63200000000001</v>
      </c>
      <c r="P485" s="53"/>
    </row>
    <row r="486" spans="1:16" x14ac:dyDescent="0.3">
      <c r="A486" s="40">
        <v>5217</v>
      </c>
      <c r="B486" s="40" t="s">
        <v>15</v>
      </c>
      <c r="C486" s="16" t="s">
        <v>1831</v>
      </c>
      <c r="D486" s="52">
        <v>8594052884425</v>
      </c>
      <c r="E486" s="268">
        <v>53.3</v>
      </c>
      <c r="F486" s="17">
        <f t="shared" si="53"/>
        <v>2.0914263292132627</v>
      </c>
      <c r="G486" s="17">
        <f t="shared" si="57"/>
        <v>59.696000000000005</v>
      </c>
      <c r="H486" s="226">
        <v>0.12</v>
      </c>
      <c r="I486" s="46"/>
      <c r="J486" s="18">
        <v>6</v>
      </c>
      <c r="K486" s="46"/>
      <c r="L486" s="19">
        <f t="shared" si="58"/>
        <v>0</v>
      </c>
      <c r="M486" s="23">
        <f t="shared" si="54"/>
        <v>0</v>
      </c>
      <c r="N486" s="19">
        <f t="shared" si="55"/>
        <v>0</v>
      </c>
      <c r="O486" s="19">
        <f t="shared" si="56"/>
        <v>59.696000000000005</v>
      </c>
      <c r="P486" s="218"/>
    </row>
    <row r="487" spans="1:16" x14ac:dyDescent="0.3">
      <c r="A487" s="40">
        <v>5220</v>
      </c>
      <c r="B487" s="40" t="s">
        <v>23</v>
      </c>
      <c r="C487" s="16" t="s">
        <v>368</v>
      </c>
      <c r="D487" s="52" t="s">
        <v>1126</v>
      </c>
      <c r="E487" s="253">
        <v>47.7</v>
      </c>
      <c r="F487" s="17">
        <f t="shared" si="53"/>
        <v>1.8716892289582108</v>
      </c>
      <c r="G487" s="17">
        <f t="shared" si="57"/>
        <v>53.424000000000007</v>
      </c>
      <c r="H487" s="226">
        <v>0.12</v>
      </c>
      <c r="I487" s="46"/>
      <c r="J487" s="18">
        <v>15</v>
      </c>
      <c r="K487" s="46"/>
      <c r="L487" s="19">
        <f t="shared" si="58"/>
        <v>0</v>
      </c>
      <c r="M487" s="23">
        <f t="shared" si="54"/>
        <v>0</v>
      </c>
      <c r="N487" s="19">
        <f t="shared" si="55"/>
        <v>0</v>
      </c>
      <c r="O487" s="19">
        <f t="shared" si="56"/>
        <v>53.424000000000007</v>
      </c>
      <c r="P487" s="53"/>
    </row>
    <row r="488" spans="1:16" x14ac:dyDescent="0.3">
      <c r="A488" s="40">
        <v>5224</v>
      </c>
      <c r="B488" s="40" t="s">
        <v>23</v>
      </c>
      <c r="C488" s="16" t="s">
        <v>369</v>
      </c>
      <c r="D488" s="52" t="s">
        <v>1127</v>
      </c>
      <c r="E488" s="253">
        <v>47.5</v>
      </c>
      <c r="F488" s="17">
        <f t="shared" si="53"/>
        <v>1.8638414753776731</v>
      </c>
      <c r="G488" s="17">
        <f t="shared" si="57"/>
        <v>53.2</v>
      </c>
      <c r="H488" s="226">
        <v>0.12</v>
      </c>
      <c r="I488" s="46"/>
      <c r="J488" s="18">
        <v>15</v>
      </c>
      <c r="K488" s="46"/>
      <c r="L488" s="19">
        <f t="shared" si="58"/>
        <v>0</v>
      </c>
      <c r="M488" s="23">
        <f t="shared" si="54"/>
        <v>0</v>
      </c>
      <c r="N488" s="19">
        <f t="shared" si="55"/>
        <v>0</v>
      </c>
      <c r="O488" s="19">
        <f t="shared" si="56"/>
        <v>53.2</v>
      </c>
      <c r="P488" s="53"/>
    </row>
    <row r="489" spans="1:16" x14ac:dyDescent="0.3">
      <c r="A489" s="40">
        <v>5300</v>
      </c>
      <c r="B489" s="40" t="s">
        <v>23</v>
      </c>
      <c r="C489" s="16" t="s">
        <v>370</v>
      </c>
      <c r="D489" s="52" t="s">
        <v>1128</v>
      </c>
      <c r="E489" s="253">
        <v>41.3</v>
      </c>
      <c r="F489" s="17">
        <f t="shared" si="53"/>
        <v>1.6205611143810084</v>
      </c>
      <c r="G489" s="17">
        <f t="shared" si="57"/>
        <v>46.256</v>
      </c>
      <c r="H489" s="226">
        <v>0.12</v>
      </c>
      <c r="I489" s="46"/>
      <c r="J489" s="18">
        <v>8</v>
      </c>
      <c r="K489" s="46"/>
      <c r="L489" s="19">
        <f t="shared" si="58"/>
        <v>0</v>
      </c>
      <c r="M489" s="23">
        <f t="shared" si="54"/>
        <v>0</v>
      </c>
      <c r="N489" s="19">
        <f t="shared" si="55"/>
        <v>0</v>
      </c>
      <c r="O489" s="19">
        <f t="shared" si="56"/>
        <v>46.256</v>
      </c>
      <c r="P489" s="53"/>
    </row>
    <row r="490" spans="1:16" x14ac:dyDescent="0.3">
      <c r="A490" s="40">
        <v>5301</v>
      </c>
      <c r="B490" s="40" t="s">
        <v>23</v>
      </c>
      <c r="C490" s="16" t="s">
        <v>371</v>
      </c>
      <c r="D490" s="52" t="s">
        <v>1129</v>
      </c>
      <c r="E490" s="253">
        <v>143.5</v>
      </c>
      <c r="F490" s="17">
        <f t="shared" si="53"/>
        <v>5.6307631940357075</v>
      </c>
      <c r="G490" s="17">
        <f t="shared" si="57"/>
        <v>160.72000000000003</v>
      </c>
      <c r="H490" s="226">
        <v>0.12</v>
      </c>
      <c r="I490" s="46"/>
      <c r="J490" s="18">
        <v>20</v>
      </c>
      <c r="K490" s="46"/>
      <c r="L490" s="19">
        <f t="shared" si="58"/>
        <v>0</v>
      </c>
      <c r="M490" s="23">
        <f t="shared" si="54"/>
        <v>0</v>
      </c>
      <c r="N490" s="19">
        <f t="shared" si="55"/>
        <v>0</v>
      </c>
      <c r="O490" s="19">
        <f t="shared" si="56"/>
        <v>160.72000000000003</v>
      </c>
      <c r="P490" s="53"/>
    </row>
    <row r="491" spans="1:16" x14ac:dyDescent="0.3">
      <c r="A491" s="40">
        <v>5303</v>
      </c>
      <c r="B491" s="40" t="s">
        <v>23</v>
      </c>
      <c r="C491" s="16" t="s">
        <v>2104</v>
      </c>
      <c r="D491" s="52">
        <v>8594052884616</v>
      </c>
      <c r="E491" s="253">
        <v>1051.4000000000001</v>
      </c>
      <c r="F491" s="17">
        <f t="shared" si="53"/>
        <v>41.255640572886016</v>
      </c>
      <c r="G491" s="17">
        <f t="shared" si="57"/>
        <v>1177.5680000000002</v>
      </c>
      <c r="H491" s="226">
        <v>0.12</v>
      </c>
      <c r="I491" s="46"/>
      <c r="J491" s="18">
        <v>1</v>
      </c>
      <c r="K491" s="46"/>
      <c r="L491" s="19">
        <f t="shared" si="58"/>
        <v>0</v>
      </c>
      <c r="M491" s="23">
        <f t="shared" si="54"/>
        <v>0</v>
      </c>
      <c r="N491" s="19">
        <f t="shared" si="55"/>
        <v>0</v>
      </c>
      <c r="O491" s="19">
        <f t="shared" si="56"/>
        <v>1177.5680000000002</v>
      </c>
      <c r="P491" s="53"/>
    </row>
    <row r="492" spans="1:16" x14ac:dyDescent="0.3">
      <c r="A492" s="40">
        <v>5320</v>
      </c>
      <c r="B492" s="40" t="s">
        <v>23</v>
      </c>
      <c r="C492" s="16" t="s">
        <v>372</v>
      </c>
      <c r="D492" s="52" t="s">
        <v>1130</v>
      </c>
      <c r="E492" s="253">
        <v>46.8</v>
      </c>
      <c r="F492" s="17">
        <f t="shared" si="53"/>
        <v>1.8363743378457915</v>
      </c>
      <c r="G492" s="17">
        <f t="shared" si="57"/>
        <v>52.416000000000004</v>
      </c>
      <c r="H492" s="226">
        <v>0.12</v>
      </c>
      <c r="I492" s="46"/>
      <c r="J492" s="18">
        <v>10</v>
      </c>
      <c r="K492" s="46"/>
      <c r="L492" s="19">
        <f t="shared" si="58"/>
        <v>0</v>
      </c>
      <c r="M492" s="23">
        <f t="shared" si="54"/>
        <v>0</v>
      </c>
      <c r="N492" s="19">
        <f t="shared" si="55"/>
        <v>0</v>
      </c>
      <c r="O492" s="19">
        <f t="shared" si="56"/>
        <v>52.416000000000004</v>
      </c>
      <c r="P492" s="53"/>
    </row>
    <row r="493" spans="1:16" x14ac:dyDescent="0.3">
      <c r="A493" s="40">
        <v>5324</v>
      </c>
      <c r="B493" s="40" t="s">
        <v>23</v>
      </c>
      <c r="C493" s="16" t="s">
        <v>373</v>
      </c>
      <c r="D493" s="52" t="s">
        <v>1131</v>
      </c>
      <c r="E493" s="253">
        <v>51.9</v>
      </c>
      <c r="F493" s="17">
        <f t="shared" si="53"/>
        <v>2.0364920541494995</v>
      </c>
      <c r="G493" s="17">
        <f t="shared" si="57"/>
        <v>58.128000000000007</v>
      </c>
      <c r="H493" s="226">
        <v>0.12</v>
      </c>
      <c r="I493" s="46"/>
      <c r="J493" s="18">
        <v>15</v>
      </c>
      <c r="K493" s="46"/>
      <c r="L493" s="19">
        <f t="shared" si="58"/>
        <v>0</v>
      </c>
      <c r="M493" s="23">
        <f t="shared" si="54"/>
        <v>0</v>
      </c>
      <c r="N493" s="19">
        <f t="shared" si="55"/>
        <v>0</v>
      </c>
      <c r="O493" s="19">
        <f t="shared" si="56"/>
        <v>58.128000000000007</v>
      </c>
      <c r="P493" s="53"/>
    </row>
    <row r="494" spans="1:16" x14ac:dyDescent="0.3">
      <c r="A494" s="40">
        <v>5390</v>
      </c>
      <c r="B494" s="40" t="s">
        <v>23</v>
      </c>
      <c r="C494" s="16" t="s">
        <v>374</v>
      </c>
      <c r="D494" s="52" t="s">
        <v>1132</v>
      </c>
      <c r="E494" s="253">
        <v>67.8</v>
      </c>
      <c r="F494" s="17">
        <f t="shared" si="53"/>
        <v>2.6603884638022364</v>
      </c>
      <c r="G494" s="17">
        <f t="shared" si="57"/>
        <v>75.936000000000007</v>
      </c>
      <c r="H494" s="226">
        <v>0.12</v>
      </c>
      <c r="I494" s="46"/>
      <c r="J494" s="18">
        <v>20</v>
      </c>
      <c r="K494" s="46"/>
      <c r="L494" s="19">
        <f t="shared" si="58"/>
        <v>0</v>
      </c>
      <c r="M494" s="23">
        <f t="shared" si="54"/>
        <v>0</v>
      </c>
      <c r="N494" s="19">
        <f t="shared" si="55"/>
        <v>0</v>
      </c>
      <c r="O494" s="19">
        <f t="shared" si="56"/>
        <v>75.936000000000007</v>
      </c>
      <c r="P494" s="53"/>
    </row>
    <row r="495" spans="1:16" x14ac:dyDescent="0.3">
      <c r="A495" s="40">
        <v>5400</v>
      </c>
      <c r="B495" s="40" t="s">
        <v>23</v>
      </c>
      <c r="C495" s="16" t="s">
        <v>375</v>
      </c>
      <c r="D495" s="52" t="s">
        <v>1133</v>
      </c>
      <c r="E495" s="253">
        <v>45.6</v>
      </c>
      <c r="F495" s="17">
        <f t="shared" si="53"/>
        <v>1.7892878163625663</v>
      </c>
      <c r="G495" s="17">
        <f t="shared" si="57"/>
        <v>51.07200000000001</v>
      </c>
      <c r="H495" s="226">
        <v>0.12</v>
      </c>
      <c r="I495" s="46"/>
      <c r="J495" s="18">
        <v>10</v>
      </c>
      <c r="K495" s="46"/>
      <c r="L495" s="19">
        <f t="shared" si="58"/>
        <v>0</v>
      </c>
      <c r="M495" s="23">
        <f t="shared" si="54"/>
        <v>0</v>
      </c>
      <c r="N495" s="19">
        <f t="shared" si="55"/>
        <v>0</v>
      </c>
      <c r="O495" s="19">
        <f t="shared" si="56"/>
        <v>51.07200000000001</v>
      </c>
      <c r="P495" s="53"/>
    </row>
    <row r="496" spans="1:16" x14ac:dyDescent="0.3">
      <c r="A496" s="40">
        <v>5401</v>
      </c>
      <c r="B496" s="40" t="s">
        <v>23</v>
      </c>
      <c r="C496" s="16" t="s">
        <v>376</v>
      </c>
      <c r="D496" s="52" t="s">
        <v>1134</v>
      </c>
      <c r="E496" s="253">
        <v>160.80000000000001</v>
      </c>
      <c r="F496" s="17">
        <f t="shared" si="53"/>
        <v>6.3095938787522075</v>
      </c>
      <c r="G496" s="17">
        <f t="shared" si="57"/>
        <v>180.09600000000003</v>
      </c>
      <c r="H496" s="226">
        <v>0.12</v>
      </c>
      <c r="I496" s="46"/>
      <c r="J496" s="18">
        <v>20</v>
      </c>
      <c r="K496" s="46"/>
      <c r="L496" s="19">
        <f t="shared" si="58"/>
        <v>0</v>
      </c>
      <c r="M496" s="23">
        <f t="shared" si="54"/>
        <v>0</v>
      </c>
      <c r="N496" s="19">
        <f t="shared" si="55"/>
        <v>0</v>
      </c>
      <c r="O496" s="19">
        <f t="shared" si="56"/>
        <v>180.09600000000003</v>
      </c>
      <c r="P496" s="53"/>
    </row>
    <row r="497" spans="1:16" x14ac:dyDescent="0.3">
      <c r="A497" s="40">
        <v>5500</v>
      </c>
      <c r="B497" s="40" t="s">
        <v>23</v>
      </c>
      <c r="C497" s="16" t="s">
        <v>377</v>
      </c>
      <c r="D497" s="52" t="s">
        <v>1135</v>
      </c>
      <c r="E497" s="253">
        <v>33.6</v>
      </c>
      <c r="F497" s="17">
        <f t="shared" si="53"/>
        <v>1.318422601530312</v>
      </c>
      <c r="G497" s="17">
        <f t="shared" si="57"/>
        <v>37.632000000000005</v>
      </c>
      <c r="H497" s="226">
        <v>0.12</v>
      </c>
      <c r="I497" s="46"/>
      <c r="J497" s="18">
        <v>7</v>
      </c>
      <c r="K497" s="46"/>
      <c r="L497" s="19">
        <f t="shared" si="58"/>
        <v>0</v>
      </c>
      <c r="M497" s="23">
        <f t="shared" si="54"/>
        <v>0</v>
      </c>
      <c r="N497" s="19">
        <f t="shared" si="55"/>
        <v>0</v>
      </c>
      <c r="O497" s="19">
        <f t="shared" si="56"/>
        <v>37.632000000000005</v>
      </c>
      <c r="P497" s="53"/>
    </row>
    <row r="498" spans="1:16" x14ac:dyDescent="0.3">
      <c r="A498" s="40">
        <v>5520</v>
      </c>
      <c r="B498" s="40" t="s">
        <v>23</v>
      </c>
      <c r="C498" s="16" t="s">
        <v>378</v>
      </c>
      <c r="D498" s="52" t="s">
        <v>1136</v>
      </c>
      <c r="E498" s="253">
        <v>38</v>
      </c>
      <c r="F498" s="17">
        <f t="shared" si="53"/>
        <v>1.4910731803021386</v>
      </c>
      <c r="G498" s="17">
        <f t="shared" si="57"/>
        <v>42.56</v>
      </c>
      <c r="H498" s="226">
        <v>0.12</v>
      </c>
      <c r="I498" s="46"/>
      <c r="J498" s="18">
        <v>8</v>
      </c>
      <c r="K498" s="46"/>
      <c r="L498" s="19">
        <f t="shared" si="58"/>
        <v>0</v>
      </c>
      <c r="M498" s="23">
        <f t="shared" si="54"/>
        <v>0</v>
      </c>
      <c r="N498" s="19">
        <f t="shared" si="55"/>
        <v>0</v>
      </c>
      <c r="O498" s="19">
        <f t="shared" si="56"/>
        <v>42.56</v>
      </c>
      <c r="P498" s="53"/>
    </row>
    <row r="499" spans="1:16" x14ac:dyDescent="0.3">
      <c r="A499" s="40">
        <v>5550</v>
      </c>
      <c r="B499" s="40" t="s">
        <v>23</v>
      </c>
      <c r="C499" s="16" t="s">
        <v>379</v>
      </c>
      <c r="D499" s="52" t="s">
        <v>1137</v>
      </c>
      <c r="E499" s="17">
        <v>41</v>
      </c>
      <c r="F499" s="17">
        <f t="shared" si="53"/>
        <v>1.6087894840102022</v>
      </c>
      <c r="G499" s="17">
        <f t="shared" si="57"/>
        <v>45.92</v>
      </c>
      <c r="H499" s="226">
        <v>0.12</v>
      </c>
      <c r="I499" s="46"/>
      <c r="J499" s="18">
        <v>15</v>
      </c>
      <c r="K499" s="46"/>
      <c r="L499" s="19">
        <f t="shared" si="58"/>
        <v>0</v>
      </c>
      <c r="M499" s="23">
        <f t="shared" si="54"/>
        <v>0</v>
      </c>
      <c r="N499" s="19">
        <f t="shared" si="55"/>
        <v>0</v>
      </c>
      <c r="O499" s="19">
        <f t="shared" si="56"/>
        <v>45.92</v>
      </c>
      <c r="P499" s="53"/>
    </row>
    <row r="500" spans="1:16" x14ac:dyDescent="0.3">
      <c r="A500" s="40">
        <v>5552</v>
      </c>
      <c r="B500" s="40" t="s">
        <v>23</v>
      </c>
      <c r="C500" s="16" t="s">
        <v>380</v>
      </c>
      <c r="D500" s="52" t="s">
        <v>1138</v>
      </c>
      <c r="E500" s="253">
        <v>41</v>
      </c>
      <c r="F500" s="17">
        <f t="shared" ref="F500:F563" si="59">E500/$E$3</f>
        <v>1.6087894840102022</v>
      </c>
      <c r="G500" s="17">
        <f t="shared" si="57"/>
        <v>45.92</v>
      </c>
      <c r="H500" s="226">
        <v>0.12</v>
      </c>
      <c r="I500" s="46"/>
      <c r="J500" s="18">
        <v>15</v>
      </c>
      <c r="K500" s="46"/>
      <c r="L500" s="19">
        <f t="shared" si="58"/>
        <v>0</v>
      </c>
      <c r="M500" s="23">
        <f t="shared" ref="M500:M563" si="60">L500/$E$3</f>
        <v>0</v>
      </c>
      <c r="N500" s="19">
        <f t="shared" ref="N500:N563" si="61">PRODUCT(G500,SUM(I500,PRODUCT(ABS(K500),J500)))</f>
        <v>0</v>
      </c>
      <c r="O500" s="19">
        <f t="shared" ref="O500:O563" si="62">PRODUCT(G500,(1+$P$6/100))</f>
        <v>45.92</v>
      </c>
      <c r="P500" s="53"/>
    </row>
    <row r="501" spans="1:16" x14ac:dyDescent="0.3">
      <c r="A501" s="40">
        <v>5554</v>
      </c>
      <c r="B501" s="40" t="s">
        <v>23</v>
      </c>
      <c r="C501" s="16" t="s">
        <v>381</v>
      </c>
      <c r="D501" s="52" t="s">
        <v>1139</v>
      </c>
      <c r="E501" s="253">
        <v>33.9</v>
      </c>
      <c r="F501" s="17">
        <f t="shared" si="59"/>
        <v>1.3301942319011182</v>
      </c>
      <c r="G501" s="17">
        <f t="shared" si="57"/>
        <v>37.968000000000004</v>
      </c>
      <c r="H501" s="226">
        <v>0.12</v>
      </c>
      <c r="I501" s="46"/>
      <c r="J501" s="18">
        <v>15</v>
      </c>
      <c r="K501" s="46"/>
      <c r="L501" s="19">
        <f t="shared" si="58"/>
        <v>0</v>
      </c>
      <c r="M501" s="23">
        <f t="shared" si="60"/>
        <v>0</v>
      </c>
      <c r="N501" s="19">
        <f t="shared" si="61"/>
        <v>0</v>
      </c>
      <c r="O501" s="19">
        <f t="shared" si="62"/>
        <v>37.968000000000004</v>
      </c>
      <c r="P501" s="53"/>
    </row>
    <row r="502" spans="1:16" x14ac:dyDescent="0.3">
      <c r="A502" s="40">
        <v>5600</v>
      </c>
      <c r="B502" s="40" t="s">
        <v>23</v>
      </c>
      <c r="C502" s="16" t="s">
        <v>382</v>
      </c>
      <c r="D502" s="52" t="s">
        <v>1140</v>
      </c>
      <c r="E502" s="253">
        <v>31.7</v>
      </c>
      <c r="F502" s="17">
        <f t="shared" si="59"/>
        <v>1.243868942515205</v>
      </c>
      <c r="G502" s="17">
        <f t="shared" si="57"/>
        <v>35.504000000000005</v>
      </c>
      <c r="H502" s="226">
        <v>0.12</v>
      </c>
      <c r="I502" s="46"/>
      <c r="J502" s="18">
        <v>10</v>
      </c>
      <c r="K502" s="46"/>
      <c r="L502" s="19">
        <f t="shared" si="58"/>
        <v>0</v>
      </c>
      <c r="M502" s="23">
        <f t="shared" si="60"/>
        <v>0</v>
      </c>
      <c r="N502" s="19">
        <f t="shared" si="61"/>
        <v>0</v>
      </c>
      <c r="O502" s="19">
        <f t="shared" si="62"/>
        <v>35.504000000000005</v>
      </c>
      <c r="P502" s="53"/>
    </row>
    <row r="503" spans="1:16" x14ac:dyDescent="0.3">
      <c r="A503" s="40">
        <v>5601</v>
      </c>
      <c r="B503" s="40" t="s">
        <v>23</v>
      </c>
      <c r="C503" s="16" t="s">
        <v>383</v>
      </c>
      <c r="D503" s="52" t="s">
        <v>1141</v>
      </c>
      <c r="E503" s="17">
        <v>57.3</v>
      </c>
      <c r="F503" s="17">
        <f t="shared" si="59"/>
        <v>2.2483814008240142</v>
      </c>
      <c r="G503" s="17">
        <f t="shared" si="57"/>
        <v>64.176000000000002</v>
      </c>
      <c r="H503" s="226">
        <v>0.12</v>
      </c>
      <c r="I503" s="46"/>
      <c r="J503" s="18">
        <v>14</v>
      </c>
      <c r="K503" s="46"/>
      <c r="L503" s="19">
        <f t="shared" si="58"/>
        <v>0</v>
      </c>
      <c r="M503" s="23">
        <f t="shared" si="60"/>
        <v>0</v>
      </c>
      <c r="N503" s="19">
        <f t="shared" si="61"/>
        <v>0</v>
      </c>
      <c r="O503" s="19">
        <f t="shared" si="62"/>
        <v>64.176000000000002</v>
      </c>
      <c r="P503" s="218"/>
    </row>
    <row r="504" spans="1:16" x14ac:dyDescent="0.3">
      <c r="A504" s="40">
        <v>5602</v>
      </c>
      <c r="B504" s="40" t="s">
        <v>23</v>
      </c>
      <c r="C504" s="16" t="s">
        <v>1840</v>
      </c>
      <c r="D504" s="52">
        <v>8594052883374</v>
      </c>
      <c r="E504" s="17">
        <v>271.60000000000002</v>
      </c>
      <c r="F504" s="17">
        <f t="shared" si="59"/>
        <v>10.657249362370022</v>
      </c>
      <c r="G504" s="17">
        <f t="shared" si="57"/>
        <v>304.19200000000006</v>
      </c>
      <c r="H504" s="226">
        <v>0.12</v>
      </c>
      <c r="I504" s="46"/>
      <c r="J504" s="18">
        <v>1</v>
      </c>
      <c r="K504" s="46"/>
      <c r="L504" s="19">
        <f t="shared" si="58"/>
        <v>0</v>
      </c>
      <c r="M504" s="23">
        <f t="shared" si="60"/>
        <v>0</v>
      </c>
      <c r="N504" s="19">
        <f t="shared" si="61"/>
        <v>0</v>
      </c>
      <c r="O504" s="19">
        <f t="shared" si="62"/>
        <v>304.19200000000006</v>
      </c>
      <c r="P504" s="53"/>
    </row>
    <row r="505" spans="1:16" x14ac:dyDescent="0.3">
      <c r="A505" s="40">
        <v>5610</v>
      </c>
      <c r="B505" s="40" t="s">
        <v>23</v>
      </c>
      <c r="C505" s="16" t="s">
        <v>384</v>
      </c>
      <c r="D505" s="52" t="s">
        <v>1142</v>
      </c>
      <c r="E505" s="253">
        <v>22.3</v>
      </c>
      <c r="F505" s="17">
        <f t="shared" si="59"/>
        <v>0.87502452422993926</v>
      </c>
      <c r="G505" s="17">
        <f t="shared" si="57"/>
        <v>24.976000000000003</v>
      </c>
      <c r="H505" s="226">
        <v>0.12</v>
      </c>
      <c r="I505" s="46"/>
      <c r="J505" s="18">
        <v>7</v>
      </c>
      <c r="K505" s="46"/>
      <c r="L505" s="19">
        <f t="shared" si="58"/>
        <v>0</v>
      </c>
      <c r="M505" s="23">
        <f t="shared" si="60"/>
        <v>0</v>
      </c>
      <c r="N505" s="19">
        <f t="shared" si="61"/>
        <v>0</v>
      </c>
      <c r="O505" s="19">
        <f t="shared" si="62"/>
        <v>24.976000000000003</v>
      </c>
      <c r="P505" s="53"/>
    </row>
    <row r="506" spans="1:16" x14ac:dyDescent="0.3">
      <c r="A506" s="40">
        <v>5611</v>
      </c>
      <c r="B506" s="40" t="s">
        <v>23</v>
      </c>
      <c r="C506" s="16" t="s">
        <v>385</v>
      </c>
      <c r="D506" s="52" t="s">
        <v>1143</v>
      </c>
      <c r="E506" s="253">
        <v>48.2</v>
      </c>
      <c r="F506" s="17">
        <f t="shared" si="59"/>
        <v>1.8913086129095549</v>
      </c>
      <c r="G506" s="17">
        <f t="shared" si="57"/>
        <v>53.984000000000009</v>
      </c>
      <c r="H506" s="226">
        <v>0.12</v>
      </c>
      <c r="I506" s="46"/>
      <c r="J506" s="18">
        <v>12</v>
      </c>
      <c r="K506" s="46"/>
      <c r="L506" s="19">
        <f t="shared" si="58"/>
        <v>0</v>
      </c>
      <c r="M506" s="23">
        <f t="shared" si="60"/>
        <v>0</v>
      </c>
      <c r="N506" s="19">
        <f t="shared" si="61"/>
        <v>0</v>
      </c>
      <c r="O506" s="19">
        <f t="shared" si="62"/>
        <v>53.984000000000009</v>
      </c>
      <c r="P506" s="53"/>
    </row>
    <row r="507" spans="1:16" x14ac:dyDescent="0.3">
      <c r="A507" s="40">
        <v>5615</v>
      </c>
      <c r="B507" s="40" t="s">
        <v>23</v>
      </c>
      <c r="C507" s="16" t="s">
        <v>1902</v>
      </c>
      <c r="D507" s="52">
        <v>8594052884500</v>
      </c>
      <c r="E507" s="253">
        <v>30.1</v>
      </c>
      <c r="F507" s="17">
        <f t="shared" si="59"/>
        <v>1.1810869138709046</v>
      </c>
      <c r="G507" s="17">
        <f t="shared" si="57"/>
        <v>33.712000000000003</v>
      </c>
      <c r="H507" s="226">
        <v>0.12</v>
      </c>
      <c r="I507" s="46"/>
      <c r="J507" s="18">
        <v>10</v>
      </c>
      <c r="K507" s="46"/>
      <c r="L507" s="19">
        <f t="shared" si="58"/>
        <v>0</v>
      </c>
      <c r="M507" s="23">
        <f t="shared" si="60"/>
        <v>0</v>
      </c>
      <c r="N507" s="19">
        <f t="shared" si="61"/>
        <v>0</v>
      </c>
      <c r="O507" s="19">
        <f t="shared" si="62"/>
        <v>33.712000000000003</v>
      </c>
      <c r="P507" s="53"/>
    </row>
    <row r="508" spans="1:16" x14ac:dyDescent="0.3">
      <c r="A508" s="235">
        <v>5650</v>
      </c>
      <c r="B508" s="235" t="s">
        <v>23</v>
      </c>
      <c r="C508" s="236" t="s">
        <v>386</v>
      </c>
      <c r="D508" s="237" t="s">
        <v>1144</v>
      </c>
      <c r="E508" s="238">
        <v>39.6</v>
      </c>
      <c r="F508" s="238">
        <f t="shared" si="59"/>
        <v>1.5538552089464392</v>
      </c>
      <c r="G508" s="238">
        <f t="shared" si="57"/>
        <v>44.352000000000004</v>
      </c>
      <c r="H508" s="246">
        <v>0.12</v>
      </c>
      <c r="I508" s="241"/>
      <c r="J508" s="242">
        <v>6</v>
      </c>
      <c r="K508" s="241"/>
      <c r="L508" s="243">
        <f t="shared" si="58"/>
        <v>0</v>
      </c>
      <c r="M508" s="244">
        <f t="shared" si="60"/>
        <v>0</v>
      </c>
      <c r="N508" s="243">
        <f t="shared" si="61"/>
        <v>0</v>
      </c>
      <c r="O508" s="243">
        <f t="shared" si="62"/>
        <v>44.352000000000004</v>
      </c>
      <c r="P508" s="245" t="s">
        <v>2101</v>
      </c>
    </row>
    <row r="509" spans="1:16" x14ac:dyDescent="0.3">
      <c r="A509" s="40">
        <v>5651</v>
      </c>
      <c r="B509" s="40" t="s">
        <v>23</v>
      </c>
      <c r="C509" s="16" t="s">
        <v>387</v>
      </c>
      <c r="D509" s="52" t="s">
        <v>1145</v>
      </c>
      <c r="E509" s="17">
        <v>28.7</v>
      </c>
      <c r="F509" s="17">
        <f t="shared" si="59"/>
        <v>1.1261526388071414</v>
      </c>
      <c r="G509" s="17">
        <f t="shared" si="57"/>
        <v>32.144000000000005</v>
      </c>
      <c r="H509" s="226">
        <v>0.12</v>
      </c>
      <c r="I509" s="46"/>
      <c r="J509" s="18">
        <v>8</v>
      </c>
      <c r="K509" s="46"/>
      <c r="L509" s="19">
        <f t="shared" si="58"/>
        <v>0</v>
      </c>
      <c r="M509" s="23">
        <f t="shared" si="60"/>
        <v>0</v>
      </c>
      <c r="N509" s="19">
        <f t="shared" si="61"/>
        <v>0</v>
      </c>
      <c r="O509" s="19">
        <f t="shared" si="62"/>
        <v>32.144000000000005</v>
      </c>
      <c r="P509" s="53"/>
    </row>
    <row r="510" spans="1:16" x14ac:dyDescent="0.3">
      <c r="A510" s="40">
        <v>5654</v>
      </c>
      <c r="B510" s="40" t="s">
        <v>23</v>
      </c>
      <c r="C510" s="16" t="s">
        <v>388</v>
      </c>
      <c r="D510" s="52" t="s">
        <v>1146</v>
      </c>
      <c r="E510" s="17">
        <v>27.3</v>
      </c>
      <c r="F510" s="17">
        <f t="shared" si="59"/>
        <v>1.0712183637433785</v>
      </c>
      <c r="G510" s="17">
        <f t="shared" si="57"/>
        <v>30.576000000000004</v>
      </c>
      <c r="H510" s="226">
        <v>0.12</v>
      </c>
      <c r="I510" s="46"/>
      <c r="J510" s="18">
        <v>6</v>
      </c>
      <c r="K510" s="46"/>
      <c r="L510" s="19">
        <f t="shared" si="58"/>
        <v>0</v>
      </c>
      <c r="M510" s="23">
        <f t="shared" si="60"/>
        <v>0</v>
      </c>
      <c r="N510" s="19">
        <f t="shared" si="61"/>
        <v>0</v>
      </c>
      <c r="O510" s="19">
        <f t="shared" si="62"/>
        <v>30.576000000000004</v>
      </c>
      <c r="P510" s="53"/>
    </row>
    <row r="511" spans="1:16" x14ac:dyDescent="0.3">
      <c r="A511" s="40">
        <v>6100</v>
      </c>
      <c r="B511" s="40" t="s">
        <v>23</v>
      </c>
      <c r="C511" s="16" t="s">
        <v>389</v>
      </c>
      <c r="D511" s="52" t="s">
        <v>1147</v>
      </c>
      <c r="E511" s="253">
        <v>35.5</v>
      </c>
      <c r="F511" s="17">
        <f t="shared" si="59"/>
        <v>1.392976260545419</v>
      </c>
      <c r="G511" s="17">
        <f t="shared" si="57"/>
        <v>39.760000000000005</v>
      </c>
      <c r="H511" s="226">
        <v>0.12</v>
      </c>
      <c r="I511" s="46"/>
      <c r="J511" s="18">
        <v>12</v>
      </c>
      <c r="K511" s="46"/>
      <c r="L511" s="19">
        <f t="shared" si="58"/>
        <v>0</v>
      </c>
      <c r="M511" s="23">
        <f t="shared" si="60"/>
        <v>0</v>
      </c>
      <c r="N511" s="19">
        <f t="shared" si="61"/>
        <v>0</v>
      </c>
      <c r="O511" s="19">
        <f t="shared" si="62"/>
        <v>39.760000000000005</v>
      </c>
      <c r="P511" s="53"/>
    </row>
    <row r="512" spans="1:16" x14ac:dyDescent="0.3">
      <c r="A512" s="40">
        <v>6111</v>
      </c>
      <c r="B512" s="40" t="s">
        <v>23</v>
      </c>
      <c r="C512" s="16" t="s">
        <v>390</v>
      </c>
      <c r="D512" s="52" t="s">
        <v>1148</v>
      </c>
      <c r="E512" s="17">
        <v>81.900000000000006</v>
      </c>
      <c r="F512" s="17">
        <f t="shared" si="59"/>
        <v>3.2136550912301356</v>
      </c>
      <c r="G512" s="17">
        <f t="shared" si="57"/>
        <v>91.728000000000009</v>
      </c>
      <c r="H512" s="226">
        <v>0.12</v>
      </c>
      <c r="I512" s="46"/>
      <c r="J512" s="18">
        <v>8</v>
      </c>
      <c r="K512" s="46"/>
      <c r="L512" s="19">
        <f t="shared" si="58"/>
        <v>0</v>
      </c>
      <c r="M512" s="23">
        <f t="shared" si="60"/>
        <v>0</v>
      </c>
      <c r="N512" s="19">
        <f t="shared" si="61"/>
        <v>0</v>
      </c>
      <c r="O512" s="19">
        <f t="shared" si="62"/>
        <v>91.728000000000009</v>
      </c>
      <c r="P512" s="218"/>
    </row>
    <row r="513" spans="1:16" x14ac:dyDescent="0.3">
      <c r="A513" s="40">
        <v>6112</v>
      </c>
      <c r="B513" s="40" t="s">
        <v>23</v>
      </c>
      <c r="C513" s="16" t="s">
        <v>391</v>
      </c>
      <c r="D513" s="52" t="s">
        <v>1149</v>
      </c>
      <c r="E513" s="253">
        <v>206.7</v>
      </c>
      <c r="F513" s="17">
        <f t="shared" si="59"/>
        <v>8.110653325485579</v>
      </c>
      <c r="G513" s="17">
        <f t="shared" si="57"/>
        <v>231.50400000000002</v>
      </c>
      <c r="H513" s="226">
        <v>0.12</v>
      </c>
      <c r="I513" s="46"/>
      <c r="J513" s="261">
        <v>12</v>
      </c>
      <c r="K513" s="46"/>
      <c r="L513" s="19">
        <f t="shared" si="58"/>
        <v>0</v>
      </c>
      <c r="M513" s="23">
        <f t="shared" si="60"/>
        <v>0</v>
      </c>
      <c r="N513" s="19">
        <f t="shared" si="61"/>
        <v>0</v>
      </c>
      <c r="O513" s="19">
        <f t="shared" si="62"/>
        <v>231.50400000000002</v>
      </c>
      <c r="P513" s="53"/>
    </row>
    <row r="514" spans="1:16" x14ac:dyDescent="0.3">
      <c r="A514" s="40">
        <v>6114</v>
      </c>
      <c r="B514" s="40" t="s">
        <v>23</v>
      </c>
      <c r="C514" s="16" t="s">
        <v>392</v>
      </c>
      <c r="D514" s="52" t="s">
        <v>1150</v>
      </c>
      <c r="E514" s="253">
        <v>41.2</v>
      </c>
      <c r="F514" s="17">
        <f t="shared" si="59"/>
        <v>1.6166372375907399</v>
      </c>
      <c r="G514" s="17">
        <f t="shared" si="57"/>
        <v>46.144000000000005</v>
      </c>
      <c r="H514" s="226">
        <v>0.12</v>
      </c>
      <c r="I514" s="46"/>
      <c r="J514" s="18">
        <v>10</v>
      </c>
      <c r="K514" s="46"/>
      <c r="L514" s="19">
        <f t="shared" si="58"/>
        <v>0</v>
      </c>
      <c r="M514" s="23">
        <f t="shared" si="60"/>
        <v>0</v>
      </c>
      <c r="N514" s="19">
        <f t="shared" si="61"/>
        <v>0</v>
      </c>
      <c r="O514" s="19">
        <f t="shared" si="62"/>
        <v>46.144000000000005</v>
      </c>
      <c r="P514" s="53"/>
    </row>
    <row r="515" spans="1:16" x14ac:dyDescent="0.3">
      <c r="A515" s="40">
        <v>6120</v>
      </c>
      <c r="B515" s="40" t="s">
        <v>23</v>
      </c>
      <c r="C515" s="16" t="s">
        <v>393</v>
      </c>
      <c r="D515" s="52" t="s">
        <v>1151</v>
      </c>
      <c r="E515" s="253">
        <v>45.3</v>
      </c>
      <c r="F515" s="17">
        <f t="shared" si="59"/>
        <v>1.7775161859917599</v>
      </c>
      <c r="G515" s="17">
        <f t="shared" ref="G515:G584" si="63">PRODUCT(E515,1.12)</f>
        <v>50.736000000000004</v>
      </c>
      <c r="H515" s="226">
        <v>0.12</v>
      </c>
      <c r="I515" s="46"/>
      <c r="J515" s="18">
        <v>8</v>
      </c>
      <c r="K515" s="46"/>
      <c r="L515" s="19">
        <f t="shared" si="58"/>
        <v>0</v>
      </c>
      <c r="M515" s="23">
        <f t="shared" si="60"/>
        <v>0</v>
      </c>
      <c r="N515" s="19">
        <f t="shared" si="61"/>
        <v>0</v>
      </c>
      <c r="O515" s="19">
        <f t="shared" si="62"/>
        <v>50.736000000000004</v>
      </c>
      <c r="P515" s="53"/>
    </row>
    <row r="516" spans="1:16" x14ac:dyDescent="0.3">
      <c r="A516" s="40">
        <v>6122</v>
      </c>
      <c r="B516" s="40" t="s">
        <v>23</v>
      </c>
      <c r="C516" s="16" t="s">
        <v>394</v>
      </c>
      <c r="D516" s="52" t="s">
        <v>1152</v>
      </c>
      <c r="E516" s="253">
        <v>81.599999999999994</v>
      </c>
      <c r="F516" s="17">
        <f t="shared" si="59"/>
        <v>3.201883460859329</v>
      </c>
      <c r="G516" s="17">
        <f t="shared" si="63"/>
        <v>91.391999999999996</v>
      </c>
      <c r="H516" s="226">
        <v>0.12</v>
      </c>
      <c r="I516" s="46"/>
      <c r="J516" s="18">
        <v>10</v>
      </c>
      <c r="K516" s="46"/>
      <c r="L516" s="19">
        <f t="shared" si="58"/>
        <v>0</v>
      </c>
      <c r="M516" s="23">
        <f t="shared" si="60"/>
        <v>0</v>
      </c>
      <c r="N516" s="19">
        <f t="shared" si="61"/>
        <v>0</v>
      </c>
      <c r="O516" s="19">
        <f t="shared" si="62"/>
        <v>91.391999999999996</v>
      </c>
      <c r="P516" s="53"/>
    </row>
    <row r="517" spans="1:16" x14ac:dyDescent="0.3">
      <c r="A517" s="40">
        <v>6134</v>
      </c>
      <c r="B517" s="40" t="s">
        <v>23</v>
      </c>
      <c r="C517" s="16" t="s">
        <v>395</v>
      </c>
      <c r="D517" s="52" t="s">
        <v>1153</v>
      </c>
      <c r="E517" s="253">
        <v>44</v>
      </c>
      <c r="F517" s="17">
        <f t="shared" si="59"/>
        <v>1.7265057877182657</v>
      </c>
      <c r="G517" s="17">
        <f t="shared" si="63"/>
        <v>49.28</v>
      </c>
      <c r="H517" s="226">
        <v>0.12</v>
      </c>
      <c r="I517" s="46"/>
      <c r="J517" s="18">
        <v>10</v>
      </c>
      <c r="K517" s="46"/>
      <c r="L517" s="19">
        <f t="shared" si="58"/>
        <v>0</v>
      </c>
      <c r="M517" s="23">
        <f t="shared" si="60"/>
        <v>0</v>
      </c>
      <c r="N517" s="19">
        <f t="shared" si="61"/>
        <v>0</v>
      </c>
      <c r="O517" s="19">
        <f t="shared" si="62"/>
        <v>49.28</v>
      </c>
      <c r="P517" s="53"/>
    </row>
    <row r="518" spans="1:16" x14ac:dyDescent="0.3">
      <c r="A518" s="40">
        <v>6200</v>
      </c>
      <c r="B518" s="40" t="s">
        <v>23</v>
      </c>
      <c r="C518" s="16" t="s">
        <v>396</v>
      </c>
      <c r="D518" s="52" t="s">
        <v>1154</v>
      </c>
      <c r="E518" s="253">
        <v>57.4</v>
      </c>
      <c r="F518" s="17">
        <f t="shared" si="59"/>
        <v>2.2523052776142829</v>
      </c>
      <c r="G518" s="17">
        <f t="shared" si="63"/>
        <v>64.288000000000011</v>
      </c>
      <c r="H518" s="226">
        <v>0.12</v>
      </c>
      <c r="I518" s="46"/>
      <c r="J518" s="18">
        <v>10</v>
      </c>
      <c r="K518" s="46"/>
      <c r="L518" s="19">
        <f t="shared" si="58"/>
        <v>0</v>
      </c>
      <c r="M518" s="23">
        <f t="shared" si="60"/>
        <v>0</v>
      </c>
      <c r="N518" s="19">
        <f t="shared" si="61"/>
        <v>0</v>
      </c>
      <c r="O518" s="19">
        <f t="shared" si="62"/>
        <v>64.288000000000011</v>
      </c>
      <c r="P518" s="53"/>
    </row>
    <row r="519" spans="1:16" x14ac:dyDescent="0.3">
      <c r="A519" s="40">
        <v>6210</v>
      </c>
      <c r="B519" s="40" t="s">
        <v>23</v>
      </c>
      <c r="C519" s="16" t="s">
        <v>397</v>
      </c>
      <c r="D519" s="52" t="s">
        <v>1155</v>
      </c>
      <c r="E519" s="253">
        <v>110.9</v>
      </c>
      <c r="F519" s="17">
        <f t="shared" si="59"/>
        <v>4.3515793604080839</v>
      </c>
      <c r="G519" s="17">
        <f t="shared" si="63"/>
        <v>124.20800000000001</v>
      </c>
      <c r="H519" s="226">
        <v>0.12</v>
      </c>
      <c r="I519" s="46"/>
      <c r="J519" s="261">
        <v>10</v>
      </c>
      <c r="K519" s="46"/>
      <c r="L519" s="19">
        <f t="shared" si="58"/>
        <v>0</v>
      </c>
      <c r="M519" s="23">
        <f t="shared" si="60"/>
        <v>0</v>
      </c>
      <c r="N519" s="19">
        <f t="shared" si="61"/>
        <v>0</v>
      </c>
      <c r="O519" s="19">
        <f t="shared" si="62"/>
        <v>124.20800000000001</v>
      </c>
      <c r="P519" s="53"/>
    </row>
    <row r="520" spans="1:16" x14ac:dyDescent="0.3">
      <c r="A520" s="40">
        <v>6218</v>
      </c>
      <c r="B520" s="40" t="s">
        <v>23</v>
      </c>
      <c r="C520" s="16" t="s">
        <v>398</v>
      </c>
      <c r="D520" s="52" t="s">
        <v>1156</v>
      </c>
      <c r="E520" s="253">
        <v>38.5</v>
      </c>
      <c r="F520" s="17">
        <f t="shared" si="59"/>
        <v>1.5106925642534825</v>
      </c>
      <c r="G520" s="17">
        <f t="shared" si="63"/>
        <v>43.120000000000005</v>
      </c>
      <c r="H520" s="226">
        <v>0.12</v>
      </c>
      <c r="I520" s="46"/>
      <c r="J520" s="18">
        <v>10</v>
      </c>
      <c r="K520" s="46"/>
      <c r="L520" s="19">
        <f t="shared" si="58"/>
        <v>0</v>
      </c>
      <c r="M520" s="23">
        <f t="shared" si="60"/>
        <v>0</v>
      </c>
      <c r="N520" s="19">
        <f t="shared" si="61"/>
        <v>0</v>
      </c>
      <c r="O520" s="19">
        <f t="shared" si="62"/>
        <v>43.120000000000005</v>
      </c>
      <c r="P520" s="53"/>
    </row>
    <row r="521" spans="1:16" x14ac:dyDescent="0.3">
      <c r="A521" s="40">
        <v>6220</v>
      </c>
      <c r="B521" s="40" t="s">
        <v>23</v>
      </c>
      <c r="C521" s="16" t="s">
        <v>399</v>
      </c>
      <c r="D521" s="52" t="s">
        <v>1157</v>
      </c>
      <c r="E521" s="253">
        <v>37.700000000000003</v>
      </c>
      <c r="F521" s="17">
        <f t="shared" si="59"/>
        <v>1.4793015499313322</v>
      </c>
      <c r="G521" s="17">
        <f t="shared" si="63"/>
        <v>42.224000000000004</v>
      </c>
      <c r="H521" s="226">
        <v>0.12</v>
      </c>
      <c r="I521" s="46"/>
      <c r="J521" s="18">
        <v>10</v>
      </c>
      <c r="K521" s="46"/>
      <c r="L521" s="19">
        <f t="shared" si="58"/>
        <v>0</v>
      </c>
      <c r="M521" s="23">
        <f t="shared" si="60"/>
        <v>0</v>
      </c>
      <c r="N521" s="19">
        <f t="shared" si="61"/>
        <v>0</v>
      </c>
      <c r="O521" s="19">
        <f t="shared" si="62"/>
        <v>42.224000000000004</v>
      </c>
      <c r="P521" s="53"/>
    </row>
    <row r="522" spans="1:16" x14ac:dyDescent="0.3">
      <c r="A522" s="40">
        <v>6240</v>
      </c>
      <c r="B522" s="40" t="s">
        <v>23</v>
      </c>
      <c r="C522" s="16" t="s">
        <v>400</v>
      </c>
      <c r="D522" s="52" t="s">
        <v>1158</v>
      </c>
      <c r="E522" s="253">
        <v>37</v>
      </c>
      <c r="F522" s="17">
        <f t="shared" si="59"/>
        <v>1.4518344123994507</v>
      </c>
      <c r="G522" s="17">
        <f t="shared" si="63"/>
        <v>41.440000000000005</v>
      </c>
      <c r="H522" s="226">
        <v>0.12</v>
      </c>
      <c r="I522" s="46"/>
      <c r="J522" s="18">
        <v>8</v>
      </c>
      <c r="K522" s="46"/>
      <c r="L522" s="19">
        <f t="shared" si="58"/>
        <v>0</v>
      </c>
      <c r="M522" s="23">
        <f t="shared" si="60"/>
        <v>0</v>
      </c>
      <c r="N522" s="19">
        <f t="shared" si="61"/>
        <v>0</v>
      </c>
      <c r="O522" s="19">
        <f t="shared" si="62"/>
        <v>41.440000000000005</v>
      </c>
      <c r="P522" s="53"/>
    </row>
    <row r="523" spans="1:16" x14ac:dyDescent="0.3">
      <c r="A523" s="40">
        <v>6246</v>
      </c>
      <c r="B523" s="40" t="s">
        <v>23</v>
      </c>
      <c r="C523" s="16" t="s">
        <v>401</v>
      </c>
      <c r="D523" s="52" t="s">
        <v>1159</v>
      </c>
      <c r="E523" s="253">
        <v>44.1</v>
      </c>
      <c r="F523" s="17">
        <f t="shared" si="59"/>
        <v>1.7304296645085346</v>
      </c>
      <c r="G523" s="17">
        <f t="shared" si="63"/>
        <v>49.392000000000003</v>
      </c>
      <c r="H523" s="226">
        <v>0.12</v>
      </c>
      <c r="I523" s="46"/>
      <c r="J523" s="18">
        <v>15</v>
      </c>
      <c r="K523" s="46"/>
      <c r="L523" s="19">
        <f t="shared" si="58"/>
        <v>0</v>
      </c>
      <c r="M523" s="23">
        <f t="shared" si="60"/>
        <v>0</v>
      </c>
      <c r="N523" s="19">
        <f t="shared" si="61"/>
        <v>0</v>
      </c>
      <c r="O523" s="19">
        <f t="shared" si="62"/>
        <v>49.392000000000003</v>
      </c>
      <c r="P523" s="53"/>
    </row>
    <row r="524" spans="1:16" x14ac:dyDescent="0.3">
      <c r="A524" s="40">
        <v>6250</v>
      </c>
      <c r="B524" s="40" t="s">
        <v>23</v>
      </c>
      <c r="C524" s="16" t="s">
        <v>402</v>
      </c>
      <c r="D524" s="52" t="s">
        <v>1160</v>
      </c>
      <c r="E524" s="253">
        <v>37.200000000000003</v>
      </c>
      <c r="F524" s="17">
        <f t="shared" si="59"/>
        <v>1.4596821659799883</v>
      </c>
      <c r="G524" s="17">
        <f t="shared" si="63"/>
        <v>41.664000000000009</v>
      </c>
      <c r="H524" s="226">
        <v>0.12</v>
      </c>
      <c r="I524" s="46"/>
      <c r="J524" s="18">
        <v>8</v>
      </c>
      <c r="K524" s="46"/>
      <c r="L524" s="19">
        <f t="shared" si="58"/>
        <v>0</v>
      </c>
      <c r="M524" s="23">
        <f t="shared" si="60"/>
        <v>0</v>
      </c>
      <c r="N524" s="19">
        <f t="shared" si="61"/>
        <v>0</v>
      </c>
      <c r="O524" s="19">
        <f t="shared" si="62"/>
        <v>41.664000000000009</v>
      </c>
      <c r="P524" s="53"/>
    </row>
    <row r="525" spans="1:16" x14ac:dyDescent="0.3">
      <c r="A525" s="40">
        <v>6252</v>
      </c>
      <c r="B525" s="40" t="s">
        <v>23</v>
      </c>
      <c r="C525" s="16" t="s">
        <v>403</v>
      </c>
      <c r="D525" s="52" t="s">
        <v>1161</v>
      </c>
      <c r="E525" s="253">
        <v>152.19999999999999</v>
      </c>
      <c r="F525" s="17">
        <f t="shared" si="59"/>
        <v>5.9721404747890912</v>
      </c>
      <c r="G525" s="17">
        <f t="shared" si="63"/>
        <v>170.464</v>
      </c>
      <c r="H525" s="226">
        <v>0.12</v>
      </c>
      <c r="I525" s="46"/>
      <c r="J525" s="18">
        <v>12</v>
      </c>
      <c r="K525" s="46"/>
      <c r="L525" s="19">
        <f t="shared" si="58"/>
        <v>0</v>
      </c>
      <c r="M525" s="23">
        <f t="shared" si="60"/>
        <v>0</v>
      </c>
      <c r="N525" s="19">
        <f t="shared" si="61"/>
        <v>0</v>
      </c>
      <c r="O525" s="19">
        <f t="shared" si="62"/>
        <v>170.464</v>
      </c>
      <c r="P525" s="53"/>
    </row>
    <row r="526" spans="1:16" x14ac:dyDescent="0.3">
      <c r="A526" s="40">
        <v>6295</v>
      </c>
      <c r="B526" s="40" t="s">
        <v>23</v>
      </c>
      <c r="C526" s="16" t="s">
        <v>404</v>
      </c>
      <c r="D526" s="52" t="s">
        <v>1162</v>
      </c>
      <c r="E526" s="253">
        <v>110.3</v>
      </c>
      <c r="F526" s="17">
        <f t="shared" si="59"/>
        <v>4.3280360996664706</v>
      </c>
      <c r="G526" s="17">
        <f t="shared" si="63"/>
        <v>123.53600000000002</v>
      </c>
      <c r="H526" s="226">
        <v>0.12</v>
      </c>
      <c r="I526" s="46"/>
      <c r="J526" s="18">
        <v>10</v>
      </c>
      <c r="K526" s="46"/>
      <c r="L526" s="19">
        <f t="shared" si="58"/>
        <v>0</v>
      </c>
      <c r="M526" s="23">
        <f t="shared" si="60"/>
        <v>0</v>
      </c>
      <c r="N526" s="19">
        <f t="shared" si="61"/>
        <v>0</v>
      </c>
      <c r="O526" s="19">
        <f t="shared" si="62"/>
        <v>123.53600000000002</v>
      </c>
      <c r="P526" s="53"/>
    </row>
    <row r="527" spans="1:16" x14ac:dyDescent="0.3">
      <c r="A527" s="40">
        <v>6300</v>
      </c>
      <c r="B527" s="40" t="s">
        <v>23</v>
      </c>
      <c r="C527" s="16" t="s">
        <v>405</v>
      </c>
      <c r="D527" s="52" t="s">
        <v>1163</v>
      </c>
      <c r="E527" s="253">
        <v>40.5</v>
      </c>
      <c r="F527" s="17">
        <f t="shared" si="59"/>
        <v>1.5891701000588583</v>
      </c>
      <c r="G527" s="17">
        <f t="shared" si="63"/>
        <v>45.360000000000007</v>
      </c>
      <c r="H527" s="226">
        <v>0.12</v>
      </c>
      <c r="I527" s="46"/>
      <c r="J527" s="261">
        <v>6</v>
      </c>
      <c r="K527" s="46"/>
      <c r="L527" s="19">
        <f t="shared" si="58"/>
        <v>0</v>
      </c>
      <c r="M527" s="23">
        <f t="shared" si="60"/>
        <v>0</v>
      </c>
      <c r="N527" s="19">
        <f t="shared" si="61"/>
        <v>0</v>
      </c>
      <c r="O527" s="19">
        <f t="shared" si="62"/>
        <v>45.360000000000007</v>
      </c>
      <c r="P527" s="53"/>
    </row>
    <row r="528" spans="1:16" x14ac:dyDescent="0.3">
      <c r="A528" s="40">
        <v>6310</v>
      </c>
      <c r="B528" s="40" t="s">
        <v>23</v>
      </c>
      <c r="C528" s="16" t="s">
        <v>406</v>
      </c>
      <c r="D528" s="52" t="s">
        <v>1164</v>
      </c>
      <c r="E528" s="253">
        <v>40.5</v>
      </c>
      <c r="F528" s="17">
        <f t="shared" si="59"/>
        <v>1.5891701000588583</v>
      </c>
      <c r="G528" s="17">
        <f t="shared" si="63"/>
        <v>45.360000000000007</v>
      </c>
      <c r="H528" s="226">
        <v>0.12</v>
      </c>
      <c r="I528" s="46"/>
      <c r="J528" s="261">
        <v>6</v>
      </c>
      <c r="K528" s="46"/>
      <c r="L528" s="19">
        <f t="shared" si="58"/>
        <v>0</v>
      </c>
      <c r="M528" s="23">
        <f t="shared" si="60"/>
        <v>0</v>
      </c>
      <c r="N528" s="19">
        <f t="shared" si="61"/>
        <v>0</v>
      </c>
      <c r="O528" s="19">
        <f t="shared" si="62"/>
        <v>45.360000000000007</v>
      </c>
      <c r="P528" s="53"/>
    </row>
    <row r="529" spans="1:16" x14ac:dyDescent="0.3">
      <c r="A529" s="40">
        <v>6320</v>
      </c>
      <c r="B529" s="40" t="s">
        <v>23</v>
      </c>
      <c r="C529" s="16" t="s">
        <v>407</v>
      </c>
      <c r="D529" s="52" t="s">
        <v>1165</v>
      </c>
      <c r="E529" s="253">
        <v>34.700000000000003</v>
      </c>
      <c r="F529" s="17">
        <f t="shared" si="59"/>
        <v>1.3615852462232687</v>
      </c>
      <c r="G529" s="17">
        <f t="shared" si="63"/>
        <v>38.864000000000004</v>
      </c>
      <c r="H529" s="226">
        <v>0.12</v>
      </c>
      <c r="I529" s="46"/>
      <c r="J529" s="18">
        <v>10</v>
      </c>
      <c r="K529" s="46"/>
      <c r="L529" s="19">
        <f t="shared" si="58"/>
        <v>0</v>
      </c>
      <c r="M529" s="23">
        <f t="shared" si="60"/>
        <v>0</v>
      </c>
      <c r="N529" s="19">
        <f t="shared" si="61"/>
        <v>0</v>
      </c>
      <c r="O529" s="19">
        <f t="shared" si="62"/>
        <v>38.864000000000004</v>
      </c>
      <c r="P529" s="53"/>
    </row>
    <row r="530" spans="1:16" x14ac:dyDescent="0.3">
      <c r="A530" s="40">
        <v>6352</v>
      </c>
      <c r="B530" s="40" t="s">
        <v>23</v>
      </c>
      <c r="C530" s="16" t="s">
        <v>408</v>
      </c>
      <c r="D530" s="52" t="s">
        <v>1166</v>
      </c>
      <c r="E530" s="253">
        <v>31.6</v>
      </c>
      <c r="F530" s="17">
        <f t="shared" si="59"/>
        <v>1.2399450657249362</v>
      </c>
      <c r="G530" s="17">
        <f t="shared" si="63"/>
        <v>35.392000000000003</v>
      </c>
      <c r="H530" s="226">
        <v>0.12</v>
      </c>
      <c r="I530" s="46"/>
      <c r="J530" s="18">
        <v>6</v>
      </c>
      <c r="K530" s="46"/>
      <c r="L530" s="19">
        <f t="shared" si="58"/>
        <v>0</v>
      </c>
      <c r="M530" s="23">
        <f t="shared" si="60"/>
        <v>0</v>
      </c>
      <c r="N530" s="19">
        <f t="shared" si="61"/>
        <v>0</v>
      </c>
      <c r="O530" s="19">
        <f t="shared" si="62"/>
        <v>35.392000000000003</v>
      </c>
      <c r="P530" s="53"/>
    </row>
    <row r="531" spans="1:16" x14ac:dyDescent="0.3">
      <c r="A531" s="40">
        <v>6358</v>
      </c>
      <c r="B531" s="40" t="s">
        <v>23</v>
      </c>
      <c r="C531" s="16" t="s">
        <v>409</v>
      </c>
      <c r="D531" s="52" t="s">
        <v>1167</v>
      </c>
      <c r="E531" s="253">
        <v>24.2</v>
      </c>
      <c r="F531" s="17">
        <f t="shared" si="59"/>
        <v>0.94957818324504606</v>
      </c>
      <c r="G531" s="17">
        <f t="shared" si="63"/>
        <v>27.104000000000003</v>
      </c>
      <c r="H531" s="226">
        <v>0.12</v>
      </c>
      <c r="I531" s="46"/>
      <c r="J531" s="18">
        <v>6</v>
      </c>
      <c r="K531" s="46"/>
      <c r="L531" s="19">
        <f t="shared" si="58"/>
        <v>0</v>
      </c>
      <c r="M531" s="23">
        <f t="shared" si="60"/>
        <v>0</v>
      </c>
      <c r="N531" s="19">
        <f t="shared" si="61"/>
        <v>0</v>
      </c>
      <c r="O531" s="19">
        <f t="shared" si="62"/>
        <v>27.104000000000003</v>
      </c>
      <c r="P531" s="53"/>
    </row>
    <row r="532" spans="1:16" x14ac:dyDescent="0.3">
      <c r="A532" s="40">
        <v>6359</v>
      </c>
      <c r="B532" s="40" t="s">
        <v>23</v>
      </c>
      <c r="C532" s="16" t="s">
        <v>410</v>
      </c>
      <c r="D532" s="52" t="s">
        <v>1168</v>
      </c>
      <c r="E532" s="253">
        <v>54</v>
      </c>
      <c r="F532" s="17">
        <f t="shared" si="59"/>
        <v>2.1188934667451442</v>
      </c>
      <c r="G532" s="17">
        <f t="shared" si="63"/>
        <v>60.480000000000004</v>
      </c>
      <c r="H532" s="226">
        <v>0.12</v>
      </c>
      <c r="I532" s="46"/>
      <c r="J532" s="18">
        <v>14</v>
      </c>
      <c r="K532" s="46"/>
      <c r="L532" s="19">
        <f t="shared" si="58"/>
        <v>0</v>
      </c>
      <c r="M532" s="23">
        <f t="shared" si="60"/>
        <v>0</v>
      </c>
      <c r="N532" s="19">
        <f t="shared" si="61"/>
        <v>0</v>
      </c>
      <c r="O532" s="19">
        <f t="shared" si="62"/>
        <v>60.480000000000004</v>
      </c>
      <c r="P532" s="53"/>
    </row>
    <row r="533" spans="1:16" x14ac:dyDescent="0.3">
      <c r="A533" s="40">
        <v>6410</v>
      </c>
      <c r="B533" s="40" t="s">
        <v>23</v>
      </c>
      <c r="C533" s="16" t="s">
        <v>411</v>
      </c>
      <c r="D533" s="52" t="s">
        <v>1169</v>
      </c>
      <c r="E533" s="253">
        <v>49.7</v>
      </c>
      <c r="F533" s="17">
        <f t="shared" si="59"/>
        <v>1.9501667647635865</v>
      </c>
      <c r="G533" s="17">
        <f t="shared" si="63"/>
        <v>55.664000000000009</v>
      </c>
      <c r="H533" s="226">
        <v>0.12</v>
      </c>
      <c r="I533" s="46"/>
      <c r="J533" s="18">
        <v>8</v>
      </c>
      <c r="K533" s="46"/>
      <c r="L533" s="19">
        <f t="shared" si="58"/>
        <v>0</v>
      </c>
      <c r="M533" s="23">
        <f t="shared" si="60"/>
        <v>0</v>
      </c>
      <c r="N533" s="19">
        <f t="shared" si="61"/>
        <v>0</v>
      </c>
      <c r="O533" s="19">
        <f t="shared" si="62"/>
        <v>55.664000000000009</v>
      </c>
      <c r="P533" s="53"/>
    </row>
    <row r="534" spans="1:16" x14ac:dyDescent="0.3">
      <c r="A534" s="40">
        <v>6415</v>
      </c>
      <c r="B534" s="40" t="s">
        <v>23</v>
      </c>
      <c r="C534" s="16" t="s">
        <v>412</v>
      </c>
      <c r="D534" s="52" t="s">
        <v>1170</v>
      </c>
      <c r="E534" s="253">
        <v>28.2</v>
      </c>
      <c r="F534" s="17">
        <f t="shared" si="59"/>
        <v>1.1065332548557976</v>
      </c>
      <c r="G534" s="17">
        <f t="shared" si="63"/>
        <v>31.584000000000003</v>
      </c>
      <c r="H534" s="226">
        <v>0.12</v>
      </c>
      <c r="I534" s="46"/>
      <c r="J534" s="261">
        <v>10</v>
      </c>
      <c r="K534" s="46"/>
      <c r="L534" s="19">
        <f t="shared" si="58"/>
        <v>0</v>
      </c>
      <c r="M534" s="23">
        <f t="shared" si="60"/>
        <v>0</v>
      </c>
      <c r="N534" s="19">
        <f t="shared" si="61"/>
        <v>0</v>
      </c>
      <c r="O534" s="19">
        <f t="shared" si="62"/>
        <v>31.584000000000003</v>
      </c>
      <c r="P534" s="53"/>
    </row>
    <row r="535" spans="1:16" x14ac:dyDescent="0.3">
      <c r="A535" s="40">
        <v>6416</v>
      </c>
      <c r="B535" s="40" t="s">
        <v>23</v>
      </c>
      <c r="C535" s="16" t="s">
        <v>413</v>
      </c>
      <c r="D535" s="52" t="s">
        <v>1171</v>
      </c>
      <c r="E535" s="253">
        <v>94.1</v>
      </c>
      <c r="F535" s="17">
        <f t="shared" si="59"/>
        <v>3.6923680596429271</v>
      </c>
      <c r="G535" s="17">
        <f t="shared" si="63"/>
        <v>105.39200000000001</v>
      </c>
      <c r="H535" s="226">
        <v>0.12</v>
      </c>
      <c r="I535" s="46"/>
      <c r="J535" s="18">
        <v>16</v>
      </c>
      <c r="K535" s="46"/>
      <c r="L535" s="19">
        <f t="shared" si="58"/>
        <v>0</v>
      </c>
      <c r="M535" s="23">
        <f t="shared" si="60"/>
        <v>0</v>
      </c>
      <c r="N535" s="19">
        <f t="shared" si="61"/>
        <v>0</v>
      </c>
      <c r="O535" s="19">
        <f t="shared" si="62"/>
        <v>105.39200000000001</v>
      </c>
      <c r="P535" s="53"/>
    </row>
    <row r="536" spans="1:16" x14ac:dyDescent="0.3">
      <c r="A536" s="40">
        <v>6420</v>
      </c>
      <c r="B536" s="40" t="s">
        <v>23</v>
      </c>
      <c r="C536" s="16" t="s">
        <v>414</v>
      </c>
      <c r="D536" s="52" t="s">
        <v>1172</v>
      </c>
      <c r="E536" s="253">
        <v>44.5</v>
      </c>
      <c r="F536" s="17">
        <f t="shared" si="59"/>
        <v>1.7461251716696096</v>
      </c>
      <c r="G536" s="17">
        <f t="shared" si="63"/>
        <v>49.84</v>
      </c>
      <c r="H536" s="226">
        <v>0.12</v>
      </c>
      <c r="I536" s="46"/>
      <c r="J536" s="18">
        <v>10</v>
      </c>
      <c r="K536" s="46"/>
      <c r="L536" s="19">
        <f t="shared" ref="L536:L611" si="64">PRODUCT(E536,SUM(I536,PRODUCT(ABS(K536),J536)))</f>
        <v>0</v>
      </c>
      <c r="M536" s="23">
        <f t="shared" si="60"/>
        <v>0</v>
      </c>
      <c r="N536" s="19">
        <f t="shared" si="61"/>
        <v>0</v>
      </c>
      <c r="O536" s="19">
        <f t="shared" si="62"/>
        <v>49.84</v>
      </c>
      <c r="P536" s="53"/>
    </row>
    <row r="537" spans="1:16" x14ac:dyDescent="0.3">
      <c r="A537" s="40">
        <v>6450</v>
      </c>
      <c r="B537" s="40" t="s">
        <v>23</v>
      </c>
      <c r="C537" s="16" t="s">
        <v>415</v>
      </c>
      <c r="D537" s="52" t="s">
        <v>1173</v>
      </c>
      <c r="E537" s="253">
        <v>46.5</v>
      </c>
      <c r="F537" s="17">
        <f t="shared" si="59"/>
        <v>1.8246027074749853</v>
      </c>
      <c r="G537" s="17">
        <f t="shared" si="63"/>
        <v>52.080000000000005</v>
      </c>
      <c r="H537" s="226">
        <v>0.12</v>
      </c>
      <c r="I537" s="46"/>
      <c r="J537" s="18">
        <v>10</v>
      </c>
      <c r="K537" s="46"/>
      <c r="L537" s="19">
        <f t="shared" si="64"/>
        <v>0</v>
      </c>
      <c r="M537" s="23">
        <f t="shared" si="60"/>
        <v>0</v>
      </c>
      <c r="N537" s="19">
        <f t="shared" si="61"/>
        <v>0</v>
      </c>
      <c r="O537" s="19">
        <f t="shared" si="62"/>
        <v>52.080000000000005</v>
      </c>
      <c r="P537" s="53"/>
    </row>
    <row r="538" spans="1:16" x14ac:dyDescent="0.3">
      <c r="A538" s="40">
        <v>6460</v>
      </c>
      <c r="B538" s="40" t="s">
        <v>23</v>
      </c>
      <c r="C538" s="16" t="s">
        <v>416</v>
      </c>
      <c r="D538" s="52" t="s">
        <v>1174</v>
      </c>
      <c r="E538" s="253">
        <v>36.200000000000003</v>
      </c>
      <c r="F538" s="17">
        <f t="shared" si="59"/>
        <v>1.4204433980773006</v>
      </c>
      <c r="G538" s="17">
        <f t="shared" si="63"/>
        <v>40.544000000000004</v>
      </c>
      <c r="H538" s="226">
        <v>0.12</v>
      </c>
      <c r="I538" s="46"/>
      <c r="J538" s="18">
        <v>10</v>
      </c>
      <c r="K538" s="46"/>
      <c r="L538" s="19">
        <f t="shared" si="64"/>
        <v>0</v>
      </c>
      <c r="M538" s="23">
        <f t="shared" si="60"/>
        <v>0</v>
      </c>
      <c r="N538" s="19">
        <f t="shared" si="61"/>
        <v>0</v>
      </c>
      <c r="O538" s="19">
        <f t="shared" si="62"/>
        <v>40.544000000000004</v>
      </c>
      <c r="P538" s="53"/>
    </row>
    <row r="539" spans="1:16" x14ac:dyDescent="0.3">
      <c r="A539" s="40">
        <v>6461</v>
      </c>
      <c r="B539" s="40" t="s">
        <v>23</v>
      </c>
      <c r="C539" s="16" t="s">
        <v>417</v>
      </c>
      <c r="D539" s="52" t="s">
        <v>1175</v>
      </c>
      <c r="E539" s="253">
        <v>156.6</v>
      </c>
      <c r="F539" s="17">
        <f t="shared" si="59"/>
        <v>6.144791053560918</v>
      </c>
      <c r="G539" s="17">
        <f t="shared" si="63"/>
        <v>175.39200000000002</v>
      </c>
      <c r="H539" s="226">
        <v>0.12</v>
      </c>
      <c r="I539" s="46"/>
      <c r="J539" s="18">
        <v>20</v>
      </c>
      <c r="K539" s="46"/>
      <c r="L539" s="19">
        <f t="shared" si="64"/>
        <v>0</v>
      </c>
      <c r="M539" s="23">
        <f t="shared" si="60"/>
        <v>0</v>
      </c>
      <c r="N539" s="19">
        <f t="shared" si="61"/>
        <v>0</v>
      </c>
      <c r="O539" s="19">
        <f t="shared" si="62"/>
        <v>175.39200000000002</v>
      </c>
      <c r="P539" s="53"/>
    </row>
    <row r="540" spans="1:16" x14ac:dyDescent="0.3">
      <c r="A540" s="40">
        <v>6462</v>
      </c>
      <c r="B540" s="40" t="s">
        <v>23</v>
      </c>
      <c r="C540" s="16" t="s">
        <v>418</v>
      </c>
      <c r="D540" s="52" t="s">
        <v>1176</v>
      </c>
      <c r="E540" s="253">
        <v>60.3</v>
      </c>
      <c r="F540" s="17">
        <f t="shared" si="59"/>
        <v>2.3660977045320775</v>
      </c>
      <c r="G540" s="17">
        <f t="shared" si="63"/>
        <v>67.536000000000001</v>
      </c>
      <c r="H540" s="226">
        <v>0.12</v>
      </c>
      <c r="I540" s="46"/>
      <c r="J540" s="18">
        <v>8</v>
      </c>
      <c r="K540" s="46"/>
      <c r="L540" s="19">
        <f t="shared" si="64"/>
        <v>0</v>
      </c>
      <c r="M540" s="23">
        <f t="shared" si="60"/>
        <v>0</v>
      </c>
      <c r="N540" s="19">
        <f t="shared" si="61"/>
        <v>0</v>
      </c>
      <c r="O540" s="19">
        <f t="shared" si="62"/>
        <v>67.536000000000001</v>
      </c>
      <c r="P540" s="53"/>
    </row>
    <row r="541" spans="1:16" x14ac:dyDescent="0.3">
      <c r="A541" s="40">
        <v>6470</v>
      </c>
      <c r="B541" s="40" t="s">
        <v>15</v>
      </c>
      <c r="C541" s="16" t="s">
        <v>1832</v>
      </c>
      <c r="D541" s="52">
        <v>8594052884401</v>
      </c>
      <c r="E541" s="253">
        <v>111.4</v>
      </c>
      <c r="F541" s="17">
        <f t="shared" si="59"/>
        <v>4.3711987443594271</v>
      </c>
      <c r="G541" s="17">
        <f t="shared" si="63"/>
        <v>124.76800000000001</v>
      </c>
      <c r="H541" s="226">
        <v>0.12</v>
      </c>
      <c r="I541" s="46"/>
      <c r="J541" s="18">
        <v>1</v>
      </c>
      <c r="K541" s="46"/>
      <c r="L541" s="19">
        <f t="shared" si="64"/>
        <v>0</v>
      </c>
      <c r="M541" s="23">
        <f t="shared" si="60"/>
        <v>0</v>
      </c>
      <c r="N541" s="19">
        <f t="shared" si="61"/>
        <v>0</v>
      </c>
      <c r="O541" s="19">
        <f t="shared" si="62"/>
        <v>124.76800000000001</v>
      </c>
      <c r="P541" s="53"/>
    </row>
    <row r="542" spans="1:16" x14ac:dyDescent="0.3">
      <c r="A542" s="40">
        <v>6480</v>
      </c>
      <c r="B542" s="40" t="s">
        <v>23</v>
      </c>
      <c r="C542" s="16" t="s">
        <v>419</v>
      </c>
      <c r="D542" s="52" t="s">
        <v>1177</v>
      </c>
      <c r="E542" s="253">
        <v>52.3</v>
      </c>
      <c r="F542" s="17">
        <f t="shared" si="59"/>
        <v>2.0521875613105749</v>
      </c>
      <c r="G542" s="17">
        <f t="shared" si="63"/>
        <v>58.576000000000001</v>
      </c>
      <c r="H542" s="226">
        <v>0.12</v>
      </c>
      <c r="I542" s="46"/>
      <c r="J542" s="18">
        <v>6</v>
      </c>
      <c r="K542" s="46"/>
      <c r="L542" s="19">
        <f t="shared" si="64"/>
        <v>0</v>
      </c>
      <c r="M542" s="23">
        <f t="shared" si="60"/>
        <v>0</v>
      </c>
      <c r="N542" s="19">
        <f t="shared" si="61"/>
        <v>0</v>
      </c>
      <c r="O542" s="19">
        <f t="shared" si="62"/>
        <v>58.576000000000001</v>
      </c>
      <c r="P542" s="53"/>
    </row>
    <row r="543" spans="1:16" x14ac:dyDescent="0.3">
      <c r="A543" s="40">
        <v>6481</v>
      </c>
      <c r="B543" s="40" t="s">
        <v>23</v>
      </c>
      <c r="C543" s="16" t="s">
        <v>2045</v>
      </c>
      <c r="D543" s="52">
        <v>4003740033358</v>
      </c>
      <c r="E543" s="253">
        <v>44</v>
      </c>
      <c r="F543" s="17">
        <f t="shared" si="59"/>
        <v>1.7265057877182657</v>
      </c>
      <c r="G543" s="17">
        <f t="shared" si="63"/>
        <v>49.28</v>
      </c>
      <c r="H543" s="226">
        <v>0.12</v>
      </c>
      <c r="I543" s="46"/>
      <c r="J543" s="18">
        <v>6</v>
      </c>
      <c r="K543" s="46"/>
      <c r="L543" s="19">
        <f t="shared" si="64"/>
        <v>0</v>
      </c>
      <c r="M543" s="23">
        <f t="shared" si="60"/>
        <v>0</v>
      </c>
      <c r="N543" s="19">
        <f t="shared" si="61"/>
        <v>0</v>
      </c>
      <c r="O543" s="19">
        <f t="shared" si="62"/>
        <v>49.28</v>
      </c>
      <c r="P543" s="53"/>
    </row>
    <row r="544" spans="1:16" x14ac:dyDescent="0.3">
      <c r="A544" s="40">
        <v>6482</v>
      </c>
      <c r="B544" s="40" t="s">
        <v>23</v>
      </c>
      <c r="C544" s="16" t="s">
        <v>2046</v>
      </c>
      <c r="D544" s="52">
        <v>4003740033266</v>
      </c>
      <c r="E544" s="253">
        <v>42.7</v>
      </c>
      <c r="F544" s="17">
        <f t="shared" si="59"/>
        <v>1.6754953894447715</v>
      </c>
      <c r="G544" s="17">
        <f t="shared" si="63"/>
        <v>47.824000000000005</v>
      </c>
      <c r="H544" s="226">
        <v>0.12</v>
      </c>
      <c r="I544" s="46"/>
      <c r="J544" s="18">
        <v>6</v>
      </c>
      <c r="K544" s="46"/>
      <c r="L544" s="19">
        <f t="shared" si="64"/>
        <v>0</v>
      </c>
      <c r="M544" s="23">
        <f t="shared" si="60"/>
        <v>0</v>
      </c>
      <c r="N544" s="19">
        <f t="shared" si="61"/>
        <v>0</v>
      </c>
      <c r="O544" s="19">
        <f t="shared" si="62"/>
        <v>47.824000000000005</v>
      </c>
      <c r="P544" s="53"/>
    </row>
    <row r="545" spans="1:16" x14ac:dyDescent="0.3">
      <c r="A545" s="40">
        <v>6483</v>
      </c>
      <c r="B545" s="40" t="s">
        <v>23</v>
      </c>
      <c r="C545" s="16" t="s">
        <v>2047</v>
      </c>
      <c r="D545" s="52">
        <v>4003740032702</v>
      </c>
      <c r="E545" s="253">
        <v>50.2</v>
      </c>
      <c r="F545" s="17">
        <f t="shared" si="59"/>
        <v>1.9697861487149304</v>
      </c>
      <c r="G545" s="17">
        <f t="shared" si="63"/>
        <v>56.224000000000011</v>
      </c>
      <c r="H545" s="226">
        <v>0.12</v>
      </c>
      <c r="I545" s="46"/>
      <c r="J545" s="18">
        <v>6</v>
      </c>
      <c r="K545" s="46"/>
      <c r="L545" s="19">
        <f t="shared" si="64"/>
        <v>0</v>
      </c>
      <c r="M545" s="23">
        <f t="shared" si="60"/>
        <v>0</v>
      </c>
      <c r="N545" s="19">
        <f t="shared" si="61"/>
        <v>0</v>
      </c>
      <c r="O545" s="19">
        <f t="shared" si="62"/>
        <v>56.224000000000011</v>
      </c>
      <c r="P545" s="53"/>
    </row>
    <row r="546" spans="1:16" x14ac:dyDescent="0.3">
      <c r="A546" s="40">
        <v>6484</v>
      </c>
      <c r="B546" s="40" t="s">
        <v>23</v>
      </c>
      <c r="C546" s="16" t="s">
        <v>420</v>
      </c>
      <c r="D546" s="52" t="s">
        <v>1178</v>
      </c>
      <c r="E546" s="253">
        <v>42</v>
      </c>
      <c r="F546" s="17">
        <f t="shared" si="59"/>
        <v>1.6480282519128899</v>
      </c>
      <c r="G546" s="17">
        <f t="shared" si="63"/>
        <v>47.040000000000006</v>
      </c>
      <c r="H546" s="226">
        <v>0.12</v>
      </c>
      <c r="I546" s="46"/>
      <c r="J546" s="18">
        <v>6</v>
      </c>
      <c r="K546" s="46"/>
      <c r="L546" s="19">
        <f t="shared" si="64"/>
        <v>0</v>
      </c>
      <c r="M546" s="23">
        <f t="shared" si="60"/>
        <v>0</v>
      </c>
      <c r="N546" s="19">
        <f t="shared" si="61"/>
        <v>0</v>
      </c>
      <c r="O546" s="19">
        <f t="shared" si="62"/>
        <v>47.040000000000006</v>
      </c>
      <c r="P546" s="53"/>
    </row>
    <row r="547" spans="1:16" x14ac:dyDescent="0.3">
      <c r="A547" s="40">
        <v>6485</v>
      </c>
      <c r="B547" s="40" t="s">
        <v>23</v>
      </c>
      <c r="C547" s="16" t="s">
        <v>2048</v>
      </c>
      <c r="D547" s="52">
        <v>4003740032689</v>
      </c>
      <c r="E547" s="253">
        <v>51.3</v>
      </c>
      <c r="F547" s="17">
        <f t="shared" si="59"/>
        <v>2.0129487934078871</v>
      </c>
      <c r="G547" s="17">
        <f t="shared" si="63"/>
        <v>57.456000000000003</v>
      </c>
      <c r="H547" s="226">
        <v>0.12</v>
      </c>
      <c r="I547" s="46"/>
      <c r="J547" s="18">
        <v>6</v>
      </c>
      <c r="K547" s="46"/>
      <c r="L547" s="19">
        <f t="shared" si="64"/>
        <v>0</v>
      </c>
      <c r="M547" s="23">
        <f t="shared" si="60"/>
        <v>0</v>
      </c>
      <c r="N547" s="19">
        <f t="shared" si="61"/>
        <v>0</v>
      </c>
      <c r="O547" s="19">
        <f t="shared" si="62"/>
        <v>57.456000000000003</v>
      </c>
      <c r="P547" s="53"/>
    </row>
    <row r="548" spans="1:16" x14ac:dyDescent="0.3">
      <c r="A548" s="40">
        <v>6486</v>
      </c>
      <c r="B548" s="40" t="s">
        <v>23</v>
      </c>
      <c r="C548" s="16" t="s">
        <v>2049</v>
      </c>
      <c r="D548" s="52">
        <v>4003740032726</v>
      </c>
      <c r="E548" s="253">
        <v>53.7</v>
      </c>
      <c r="F548" s="17">
        <f t="shared" si="59"/>
        <v>2.107121836374338</v>
      </c>
      <c r="G548" s="17">
        <f t="shared" si="63"/>
        <v>60.144000000000005</v>
      </c>
      <c r="H548" s="226">
        <v>0.12</v>
      </c>
      <c r="I548" s="46"/>
      <c r="J548" s="18">
        <v>6</v>
      </c>
      <c r="K548" s="46"/>
      <c r="L548" s="19">
        <f t="shared" si="64"/>
        <v>0</v>
      </c>
      <c r="M548" s="23">
        <f t="shared" si="60"/>
        <v>0</v>
      </c>
      <c r="N548" s="19">
        <f t="shared" si="61"/>
        <v>0</v>
      </c>
      <c r="O548" s="19">
        <f t="shared" si="62"/>
        <v>60.144000000000005</v>
      </c>
      <c r="P548" s="53"/>
    </row>
    <row r="549" spans="1:16" x14ac:dyDescent="0.3">
      <c r="A549" s="40">
        <v>6487</v>
      </c>
      <c r="B549" s="40" t="s">
        <v>23</v>
      </c>
      <c r="C549" s="16" t="s">
        <v>2050</v>
      </c>
      <c r="D549" s="52">
        <v>4003740032740</v>
      </c>
      <c r="E549" s="253">
        <v>46.8</v>
      </c>
      <c r="F549" s="17">
        <f t="shared" si="59"/>
        <v>1.8363743378457915</v>
      </c>
      <c r="G549" s="17">
        <f t="shared" si="63"/>
        <v>52.416000000000004</v>
      </c>
      <c r="H549" s="226">
        <v>0.12</v>
      </c>
      <c r="I549" s="46"/>
      <c r="J549" s="18">
        <v>6</v>
      </c>
      <c r="K549" s="46"/>
      <c r="L549" s="19">
        <f t="shared" si="64"/>
        <v>0</v>
      </c>
      <c r="M549" s="23">
        <f t="shared" si="60"/>
        <v>0</v>
      </c>
      <c r="N549" s="19">
        <f t="shared" si="61"/>
        <v>0</v>
      </c>
      <c r="O549" s="19">
        <f t="shared" si="62"/>
        <v>52.416000000000004</v>
      </c>
      <c r="P549" s="53"/>
    </row>
    <row r="550" spans="1:16" x14ac:dyDescent="0.3">
      <c r="A550" s="40">
        <v>6488</v>
      </c>
      <c r="B550" s="40" t="s">
        <v>23</v>
      </c>
      <c r="C550" s="16" t="s">
        <v>421</v>
      </c>
      <c r="D550" s="52" t="s">
        <v>1179</v>
      </c>
      <c r="E550" s="253">
        <v>43.3</v>
      </c>
      <c r="F550" s="17">
        <f t="shared" si="59"/>
        <v>1.6990386501863841</v>
      </c>
      <c r="G550" s="17">
        <f t="shared" si="63"/>
        <v>48.496000000000002</v>
      </c>
      <c r="H550" s="226">
        <v>0.12</v>
      </c>
      <c r="I550" s="46"/>
      <c r="J550" s="18">
        <v>6</v>
      </c>
      <c r="K550" s="46"/>
      <c r="L550" s="19">
        <f t="shared" si="64"/>
        <v>0</v>
      </c>
      <c r="M550" s="23">
        <f t="shared" si="60"/>
        <v>0</v>
      </c>
      <c r="N550" s="19">
        <f t="shared" si="61"/>
        <v>0</v>
      </c>
      <c r="O550" s="19">
        <f t="shared" si="62"/>
        <v>48.496000000000002</v>
      </c>
      <c r="P550" s="53"/>
    </row>
    <row r="551" spans="1:16" x14ac:dyDescent="0.3">
      <c r="A551" s="40">
        <v>6489</v>
      </c>
      <c r="B551" s="40" t="s">
        <v>23</v>
      </c>
      <c r="C551" s="16" t="s">
        <v>2051</v>
      </c>
      <c r="D551" s="52">
        <v>4003740032733</v>
      </c>
      <c r="E551" s="253">
        <v>40.6</v>
      </c>
      <c r="F551" s="17">
        <f t="shared" si="59"/>
        <v>1.593093976849127</v>
      </c>
      <c r="G551" s="17">
        <f t="shared" si="63"/>
        <v>45.472000000000008</v>
      </c>
      <c r="H551" s="226">
        <v>0.12</v>
      </c>
      <c r="I551" s="46"/>
      <c r="J551" s="18">
        <v>6</v>
      </c>
      <c r="K551" s="46"/>
      <c r="L551" s="19">
        <f t="shared" si="64"/>
        <v>0</v>
      </c>
      <c r="M551" s="23">
        <f t="shared" si="60"/>
        <v>0</v>
      </c>
      <c r="N551" s="19">
        <f t="shared" si="61"/>
        <v>0</v>
      </c>
      <c r="O551" s="19">
        <f t="shared" si="62"/>
        <v>45.472000000000008</v>
      </c>
      <c r="P551" s="53"/>
    </row>
    <row r="552" spans="1:16" x14ac:dyDescent="0.3">
      <c r="A552" s="40">
        <v>6493</v>
      </c>
      <c r="B552" s="40" t="s">
        <v>23</v>
      </c>
      <c r="C552" s="16" t="s">
        <v>2052</v>
      </c>
      <c r="D552" s="52">
        <v>4003740037714</v>
      </c>
      <c r="E552" s="253">
        <v>56.8</v>
      </c>
      <c r="F552" s="17">
        <f t="shared" si="59"/>
        <v>2.2287620168726701</v>
      </c>
      <c r="G552" s="17">
        <f t="shared" si="63"/>
        <v>63.616</v>
      </c>
      <c r="H552" s="226">
        <v>0.12</v>
      </c>
      <c r="I552" s="46"/>
      <c r="J552" s="18">
        <v>6</v>
      </c>
      <c r="K552" s="46"/>
      <c r="L552" s="19">
        <f t="shared" si="64"/>
        <v>0</v>
      </c>
      <c r="M552" s="23">
        <f t="shared" si="60"/>
        <v>0</v>
      </c>
      <c r="N552" s="19">
        <f t="shared" si="61"/>
        <v>0</v>
      </c>
      <c r="O552" s="19">
        <f t="shared" si="62"/>
        <v>63.616</v>
      </c>
      <c r="P552" s="53"/>
    </row>
    <row r="553" spans="1:16" x14ac:dyDescent="0.3">
      <c r="A553" s="40">
        <v>6494</v>
      </c>
      <c r="B553" s="40" t="s">
        <v>23</v>
      </c>
      <c r="C553" s="16" t="s">
        <v>2053</v>
      </c>
      <c r="D553" s="52">
        <v>4003740037721</v>
      </c>
      <c r="E553" s="253">
        <v>46.4</v>
      </c>
      <c r="F553" s="17">
        <f t="shared" si="59"/>
        <v>1.8206788306847166</v>
      </c>
      <c r="G553" s="17">
        <f t="shared" si="63"/>
        <v>51.968000000000004</v>
      </c>
      <c r="H553" s="226">
        <v>0.12</v>
      </c>
      <c r="I553" s="46"/>
      <c r="J553" s="18">
        <v>6</v>
      </c>
      <c r="K553" s="46"/>
      <c r="L553" s="19">
        <f t="shared" si="64"/>
        <v>0</v>
      </c>
      <c r="M553" s="23">
        <f t="shared" si="60"/>
        <v>0</v>
      </c>
      <c r="N553" s="19">
        <f t="shared" si="61"/>
        <v>0</v>
      </c>
      <c r="O553" s="19">
        <f t="shared" si="62"/>
        <v>51.968000000000004</v>
      </c>
      <c r="P553" s="53"/>
    </row>
    <row r="554" spans="1:16" x14ac:dyDescent="0.3">
      <c r="A554" s="40">
        <v>6495</v>
      </c>
      <c r="B554" s="40" t="s">
        <v>23</v>
      </c>
      <c r="C554" s="16" t="s">
        <v>2054</v>
      </c>
      <c r="D554" s="52">
        <v>4003740037745</v>
      </c>
      <c r="E554" s="253">
        <v>52</v>
      </c>
      <c r="F554" s="17">
        <f t="shared" si="59"/>
        <v>2.0404159309397687</v>
      </c>
      <c r="G554" s="17">
        <f t="shared" si="63"/>
        <v>58.240000000000009</v>
      </c>
      <c r="H554" s="226">
        <v>0.12</v>
      </c>
      <c r="I554" s="46"/>
      <c r="J554" s="18">
        <v>6</v>
      </c>
      <c r="K554" s="46"/>
      <c r="L554" s="19">
        <f t="shared" si="64"/>
        <v>0</v>
      </c>
      <c r="M554" s="23">
        <f t="shared" si="60"/>
        <v>0</v>
      </c>
      <c r="N554" s="19">
        <f t="shared" si="61"/>
        <v>0</v>
      </c>
      <c r="O554" s="19">
        <f t="shared" si="62"/>
        <v>58.240000000000009</v>
      </c>
      <c r="P554" s="53"/>
    </row>
    <row r="555" spans="1:16" x14ac:dyDescent="0.3">
      <c r="A555" s="40">
        <v>6496</v>
      </c>
      <c r="B555" s="40" t="s">
        <v>23</v>
      </c>
      <c r="C555" s="16" t="s">
        <v>422</v>
      </c>
      <c r="D555" s="52" t="s">
        <v>1180</v>
      </c>
      <c r="E555" s="253">
        <v>61.6</v>
      </c>
      <c r="F555" s="17">
        <f t="shared" si="59"/>
        <v>2.4171081028055719</v>
      </c>
      <c r="G555" s="17">
        <f t="shared" si="63"/>
        <v>68.992000000000004</v>
      </c>
      <c r="H555" s="226">
        <v>0.12</v>
      </c>
      <c r="I555" s="46"/>
      <c r="J555" s="18">
        <v>6</v>
      </c>
      <c r="K555" s="46"/>
      <c r="L555" s="19">
        <f t="shared" si="64"/>
        <v>0</v>
      </c>
      <c r="M555" s="23">
        <f t="shared" si="60"/>
        <v>0</v>
      </c>
      <c r="N555" s="19">
        <f t="shared" si="61"/>
        <v>0</v>
      </c>
      <c r="O555" s="19">
        <f t="shared" si="62"/>
        <v>68.992000000000004</v>
      </c>
      <c r="P555" s="53"/>
    </row>
    <row r="556" spans="1:16" x14ac:dyDescent="0.3">
      <c r="A556" s="40">
        <v>6498</v>
      </c>
      <c r="B556" s="40" t="s">
        <v>23</v>
      </c>
      <c r="C556" s="16" t="s">
        <v>1795</v>
      </c>
      <c r="D556" s="52">
        <v>4003740033372</v>
      </c>
      <c r="E556" s="253">
        <v>45.8</v>
      </c>
      <c r="F556" s="17">
        <f t="shared" si="59"/>
        <v>1.7971355699431038</v>
      </c>
      <c r="G556" s="17">
        <f t="shared" si="63"/>
        <v>51.295999999999999</v>
      </c>
      <c r="H556" s="226">
        <v>0.12</v>
      </c>
      <c r="I556" s="46"/>
      <c r="J556" s="18">
        <v>6</v>
      </c>
      <c r="K556" s="46"/>
      <c r="L556" s="19">
        <f t="shared" si="64"/>
        <v>0</v>
      </c>
      <c r="M556" s="23">
        <f t="shared" si="60"/>
        <v>0</v>
      </c>
      <c r="N556" s="19">
        <f t="shared" si="61"/>
        <v>0</v>
      </c>
      <c r="O556" s="19">
        <f t="shared" si="62"/>
        <v>51.295999999999999</v>
      </c>
      <c r="P556" s="53"/>
    </row>
    <row r="557" spans="1:16" x14ac:dyDescent="0.3">
      <c r="A557" s="40">
        <v>6530</v>
      </c>
      <c r="B557" s="40" t="s">
        <v>23</v>
      </c>
      <c r="C557" s="16" t="s">
        <v>1894</v>
      </c>
      <c r="D557" s="52">
        <v>4006040034247</v>
      </c>
      <c r="E557" s="253">
        <v>95.2</v>
      </c>
      <c r="F557" s="17">
        <f t="shared" si="59"/>
        <v>3.7355307043358841</v>
      </c>
      <c r="G557" s="17">
        <f t="shared" si="63"/>
        <v>106.62400000000001</v>
      </c>
      <c r="H557" s="226">
        <v>0.12</v>
      </c>
      <c r="I557" s="46"/>
      <c r="J557" s="18">
        <v>6</v>
      </c>
      <c r="K557" s="46"/>
      <c r="L557" s="19">
        <f t="shared" si="64"/>
        <v>0</v>
      </c>
      <c r="M557" s="23">
        <f t="shared" si="60"/>
        <v>0</v>
      </c>
      <c r="N557" s="19">
        <f t="shared" si="61"/>
        <v>0</v>
      </c>
      <c r="O557" s="19">
        <f t="shared" si="62"/>
        <v>106.62400000000001</v>
      </c>
      <c r="P557" s="53"/>
    </row>
    <row r="558" spans="1:16" x14ac:dyDescent="0.3">
      <c r="A558" s="40">
        <v>6800</v>
      </c>
      <c r="B558" s="40" t="s">
        <v>23</v>
      </c>
      <c r="C558" s="16" t="s">
        <v>2143</v>
      </c>
      <c r="D558" s="52" t="s">
        <v>1181</v>
      </c>
      <c r="E558" s="253">
        <v>48.2</v>
      </c>
      <c r="F558" s="17">
        <f t="shared" si="59"/>
        <v>1.8913086129095549</v>
      </c>
      <c r="G558" s="17">
        <f t="shared" si="63"/>
        <v>53.984000000000009</v>
      </c>
      <c r="H558" s="226">
        <v>0.12</v>
      </c>
      <c r="I558" s="46"/>
      <c r="J558" s="18">
        <v>15</v>
      </c>
      <c r="K558" s="46"/>
      <c r="L558" s="19">
        <f t="shared" si="64"/>
        <v>0</v>
      </c>
      <c r="M558" s="23">
        <f t="shared" si="60"/>
        <v>0</v>
      </c>
      <c r="N558" s="19">
        <f t="shared" si="61"/>
        <v>0</v>
      </c>
      <c r="O558" s="19">
        <f t="shared" si="62"/>
        <v>53.984000000000009</v>
      </c>
      <c r="P558" s="53"/>
    </row>
    <row r="559" spans="1:16" x14ac:dyDescent="0.3">
      <c r="A559" s="40">
        <v>7100</v>
      </c>
      <c r="B559" s="40" t="s">
        <v>23</v>
      </c>
      <c r="C559" s="16" t="s">
        <v>423</v>
      </c>
      <c r="D559" s="52" t="s">
        <v>1182</v>
      </c>
      <c r="E559" s="253">
        <v>27.4</v>
      </c>
      <c r="F559" s="17">
        <f t="shared" si="59"/>
        <v>1.0751422405336473</v>
      </c>
      <c r="G559" s="17">
        <f t="shared" si="63"/>
        <v>30.688000000000002</v>
      </c>
      <c r="H559" s="226">
        <v>0.12</v>
      </c>
      <c r="I559" s="46"/>
      <c r="J559" s="18">
        <v>7</v>
      </c>
      <c r="K559" s="46"/>
      <c r="L559" s="19">
        <f t="shared" si="64"/>
        <v>0</v>
      </c>
      <c r="M559" s="23">
        <f t="shared" si="60"/>
        <v>0</v>
      </c>
      <c r="N559" s="19">
        <f t="shared" si="61"/>
        <v>0</v>
      </c>
      <c r="O559" s="19">
        <f t="shared" si="62"/>
        <v>30.688000000000002</v>
      </c>
      <c r="P559" s="53"/>
    </row>
    <row r="560" spans="1:16" x14ac:dyDescent="0.3">
      <c r="A560" s="40">
        <v>7105</v>
      </c>
      <c r="B560" s="40" t="s">
        <v>23</v>
      </c>
      <c r="C560" s="16" t="s">
        <v>424</v>
      </c>
      <c r="D560" s="52" t="s">
        <v>1183</v>
      </c>
      <c r="E560" s="253">
        <v>26.3</v>
      </c>
      <c r="F560" s="17">
        <f t="shared" si="59"/>
        <v>1.0319795958406905</v>
      </c>
      <c r="G560" s="17">
        <f t="shared" si="63"/>
        <v>29.456000000000003</v>
      </c>
      <c r="H560" s="226">
        <v>0.12</v>
      </c>
      <c r="I560" s="46"/>
      <c r="J560" s="18">
        <v>8</v>
      </c>
      <c r="K560" s="46"/>
      <c r="L560" s="19">
        <f t="shared" si="64"/>
        <v>0</v>
      </c>
      <c r="M560" s="23">
        <f t="shared" si="60"/>
        <v>0</v>
      </c>
      <c r="N560" s="19">
        <f t="shared" si="61"/>
        <v>0</v>
      </c>
      <c r="O560" s="19">
        <f t="shared" si="62"/>
        <v>29.456000000000003</v>
      </c>
      <c r="P560" s="53"/>
    </row>
    <row r="561" spans="1:16" x14ac:dyDescent="0.3">
      <c r="A561" s="40">
        <v>7110</v>
      </c>
      <c r="B561" s="40" t="s">
        <v>23</v>
      </c>
      <c r="C561" s="16" t="s">
        <v>425</v>
      </c>
      <c r="D561" s="52" t="s">
        <v>1184</v>
      </c>
      <c r="E561" s="253">
        <v>51.3</v>
      </c>
      <c r="F561" s="17">
        <f t="shared" si="59"/>
        <v>2.0129487934078871</v>
      </c>
      <c r="G561" s="17">
        <f t="shared" si="63"/>
        <v>57.456000000000003</v>
      </c>
      <c r="H561" s="226">
        <v>0.12</v>
      </c>
      <c r="I561" s="46"/>
      <c r="J561" s="18">
        <v>25</v>
      </c>
      <c r="K561" s="46"/>
      <c r="L561" s="19">
        <f t="shared" si="64"/>
        <v>0</v>
      </c>
      <c r="M561" s="23">
        <f t="shared" si="60"/>
        <v>0</v>
      </c>
      <c r="N561" s="19">
        <f t="shared" si="61"/>
        <v>0</v>
      </c>
      <c r="O561" s="19">
        <f t="shared" si="62"/>
        <v>57.456000000000003</v>
      </c>
      <c r="P561" s="53"/>
    </row>
    <row r="562" spans="1:16" x14ac:dyDescent="0.3">
      <c r="A562" s="40">
        <v>7117</v>
      </c>
      <c r="B562" s="40" t="s">
        <v>23</v>
      </c>
      <c r="C562" s="16" t="s">
        <v>426</v>
      </c>
      <c r="D562" s="52" t="s">
        <v>1185</v>
      </c>
      <c r="E562" s="253">
        <v>28.6</v>
      </c>
      <c r="F562" s="17">
        <f t="shared" si="59"/>
        <v>1.1222287620168727</v>
      </c>
      <c r="G562" s="17">
        <f t="shared" si="63"/>
        <v>32.032000000000004</v>
      </c>
      <c r="H562" s="226">
        <v>0.12</v>
      </c>
      <c r="I562" s="46"/>
      <c r="J562" s="18">
        <v>8</v>
      </c>
      <c r="K562" s="46"/>
      <c r="L562" s="19">
        <f t="shared" si="64"/>
        <v>0</v>
      </c>
      <c r="M562" s="23">
        <f t="shared" si="60"/>
        <v>0</v>
      </c>
      <c r="N562" s="19">
        <f t="shared" si="61"/>
        <v>0</v>
      </c>
      <c r="O562" s="19">
        <f t="shared" si="62"/>
        <v>32.032000000000004</v>
      </c>
      <c r="P562" s="53"/>
    </row>
    <row r="563" spans="1:16" x14ac:dyDescent="0.3">
      <c r="A563" s="40">
        <v>7118</v>
      </c>
      <c r="B563" s="40" t="s">
        <v>23</v>
      </c>
      <c r="C563" s="16" t="s">
        <v>427</v>
      </c>
      <c r="D563" s="52" t="s">
        <v>1186</v>
      </c>
      <c r="E563" s="253">
        <v>51.9</v>
      </c>
      <c r="F563" s="17">
        <f t="shared" si="59"/>
        <v>2.0364920541494995</v>
      </c>
      <c r="G563" s="17">
        <f t="shared" si="63"/>
        <v>58.128000000000007</v>
      </c>
      <c r="H563" s="226">
        <v>0.12</v>
      </c>
      <c r="I563" s="46"/>
      <c r="J563" s="18">
        <v>12</v>
      </c>
      <c r="K563" s="46"/>
      <c r="L563" s="19">
        <f t="shared" si="64"/>
        <v>0</v>
      </c>
      <c r="M563" s="23">
        <f t="shared" si="60"/>
        <v>0</v>
      </c>
      <c r="N563" s="19">
        <f t="shared" si="61"/>
        <v>0</v>
      </c>
      <c r="O563" s="19">
        <f t="shared" si="62"/>
        <v>58.128000000000007</v>
      </c>
      <c r="P563" s="53"/>
    </row>
    <row r="564" spans="1:16" x14ac:dyDescent="0.3">
      <c r="A564" s="40">
        <v>7120</v>
      </c>
      <c r="B564" s="40" t="s">
        <v>23</v>
      </c>
      <c r="C564" s="16" t="s">
        <v>428</v>
      </c>
      <c r="D564" s="52" t="s">
        <v>1187</v>
      </c>
      <c r="E564" s="253">
        <v>30.6</v>
      </c>
      <c r="F564" s="17">
        <f t="shared" ref="F564:F638" si="65">E564/$E$3</f>
        <v>1.2007062978222485</v>
      </c>
      <c r="G564" s="17">
        <f t="shared" si="63"/>
        <v>34.272000000000006</v>
      </c>
      <c r="H564" s="226">
        <v>0.12</v>
      </c>
      <c r="I564" s="46"/>
      <c r="J564" s="18">
        <v>7</v>
      </c>
      <c r="K564" s="46"/>
      <c r="L564" s="19">
        <f t="shared" si="64"/>
        <v>0</v>
      </c>
      <c r="M564" s="23">
        <f t="shared" ref="M564:M638" si="66">L564/$E$3</f>
        <v>0</v>
      </c>
      <c r="N564" s="19">
        <f t="shared" ref="N564:N638" si="67">PRODUCT(G564,SUM(I564,PRODUCT(ABS(K564),J564)))</f>
        <v>0</v>
      </c>
      <c r="O564" s="19">
        <f t="shared" ref="O564:O638" si="68">PRODUCT(G564,(1+$P$6/100))</f>
        <v>34.272000000000006</v>
      </c>
      <c r="P564" s="53"/>
    </row>
    <row r="565" spans="1:16" x14ac:dyDescent="0.3">
      <c r="A565" s="40">
        <v>7122</v>
      </c>
      <c r="B565" s="40" t="s">
        <v>23</v>
      </c>
      <c r="C565" s="16" t="s">
        <v>429</v>
      </c>
      <c r="D565" s="52" t="s">
        <v>1188</v>
      </c>
      <c r="E565" s="253">
        <v>16.7</v>
      </c>
      <c r="F565" s="17">
        <f t="shared" si="65"/>
        <v>0.65528742397488715</v>
      </c>
      <c r="G565" s="17">
        <f t="shared" si="63"/>
        <v>18.704000000000001</v>
      </c>
      <c r="H565" s="226">
        <v>0.12</v>
      </c>
      <c r="I565" s="46"/>
      <c r="J565" s="18">
        <v>10</v>
      </c>
      <c r="K565" s="46"/>
      <c r="L565" s="19">
        <f t="shared" si="64"/>
        <v>0</v>
      </c>
      <c r="M565" s="23">
        <f t="shared" si="66"/>
        <v>0</v>
      </c>
      <c r="N565" s="19">
        <f t="shared" si="67"/>
        <v>0</v>
      </c>
      <c r="O565" s="19">
        <f t="shared" si="68"/>
        <v>18.704000000000001</v>
      </c>
      <c r="P565" s="53"/>
    </row>
    <row r="566" spans="1:16" x14ac:dyDescent="0.3">
      <c r="A566" s="40">
        <v>7125</v>
      </c>
      <c r="B566" s="40" t="s">
        <v>23</v>
      </c>
      <c r="C566" s="16" t="s">
        <v>430</v>
      </c>
      <c r="D566" s="52" t="s">
        <v>1189</v>
      </c>
      <c r="E566" s="253">
        <v>26</v>
      </c>
      <c r="F566" s="17">
        <f t="shared" si="65"/>
        <v>1.0202079654698843</v>
      </c>
      <c r="G566" s="17">
        <f t="shared" si="63"/>
        <v>29.120000000000005</v>
      </c>
      <c r="H566" s="226">
        <v>0.12</v>
      </c>
      <c r="I566" s="46"/>
      <c r="J566" s="18">
        <v>6</v>
      </c>
      <c r="K566" s="46"/>
      <c r="L566" s="19">
        <f t="shared" si="64"/>
        <v>0</v>
      </c>
      <c r="M566" s="23">
        <f t="shared" si="66"/>
        <v>0</v>
      </c>
      <c r="N566" s="19">
        <f t="shared" si="67"/>
        <v>0</v>
      </c>
      <c r="O566" s="19">
        <f t="shared" si="68"/>
        <v>29.120000000000005</v>
      </c>
      <c r="P566" s="53"/>
    </row>
    <row r="567" spans="1:16" x14ac:dyDescent="0.3">
      <c r="A567" s="40">
        <v>7127</v>
      </c>
      <c r="B567" s="40" t="s">
        <v>77</v>
      </c>
      <c r="C567" s="16" t="s">
        <v>431</v>
      </c>
      <c r="D567" s="52" t="s">
        <v>1190</v>
      </c>
      <c r="E567" s="253">
        <v>23.4</v>
      </c>
      <c r="F567" s="17">
        <f t="shared" si="65"/>
        <v>0.91818716892289576</v>
      </c>
      <c r="G567" s="17">
        <f t="shared" si="63"/>
        <v>26.208000000000002</v>
      </c>
      <c r="H567" s="226">
        <v>0.12</v>
      </c>
      <c r="I567" s="46"/>
      <c r="J567" s="18">
        <v>7</v>
      </c>
      <c r="K567" s="46"/>
      <c r="L567" s="19">
        <f t="shared" si="64"/>
        <v>0</v>
      </c>
      <c r="M567" s="23">
        <f t="shared" si="66"/>
        <v>0</v>
      </c>
      <c r="N567" s="19">
        <f t="shared" si="67"/>
        <v>0</v>
      </c>
      <c r="O567" s="19">
        <f t="shared" si="68"/>
        <v>26.208000000000002</v>
      </c>
      <c r="P567" s="53"/>
    </row>
    <row r="568" spans="1:16" x14ac:dyDescent="0.3">
      <c r="A568" s="40">
        <v>7128</v>
      </c>
      <c r="B568" s="40" t="s">
        <v>23</v>
      </c>
      <c r="C568" s="16" t="s">
        <v>432</v>
      </c>
      <c r="D568" s="52" t="s">
        <v>1191</v>
      </c>
      <c r="E568" s="253">
        <v>31.3</v>
      </c>
      <c r="F568" s="17">
        <f t="shared" si="65"/>
        <v>1.22817343535413</v>
      </c>
      <c r="G568" s="17">
        <f t="shared" si="63"/>
        <v>35.056000000000004</v>
      </c>
      <c r="H568" s="226">
        <v>0.12</v>
      </c>
      <c r="I568" s="46"/>
      <c r="J568" s="18">
        <v>6</v>
      </c>
      <c r="K568" s="46"/>
      <c r="L568" s="19">
        <f t="shared" si="64"/>
        <v>0</v>
      </c>
      <c r="M568" s="23">
        <f t="shared" si="66"/>
        <v>0</v>
      </c>
      <c r="N568" s="19">
        <f t="shared" si="67"/>
        <v>0</v>
      </c>
      <c r="O568" s="19">
        <f t="shared" si="68"/>
        <v>35.056000000000004</v>
      </c>
      <c r="P568" s="53"/>
    </row>
    <row r="569" spans="1:16" x14ac:dyDescent="0.3">
      <c r="A569" s="40">
        <v>7129</v>
      </c>
      <c r="B569" s="40" t="s">
        <v>23</v>
      </c>
      <c r="C569" s="16" t="s">
        <v>433</v>
      </c>
      <c r="D569" s="52" t="s">
        <v>1192</v>
      </c>
      <c r="E569" s="253">
        <v>31.2</v>
      </c>
      <c r="F569" s="17">
        <f t="shared" si="65"/>
        <v>1.2242495585638611</v>
      </c>
      <c r="G569" s="17">
        <f t="shared" si="63"/>
        <v>34.944000000000003</v>
      </c>
      <c r="H569" s="226">
        <v>0.12</v>
      </c>
      <c r="I569" s="46"/>
      <c r="J569" s="18">
        <v>6</v>
      </c>
      <c r="K569" s="46"/>
      <c r="L569" s="19">
        <f t="shared" si="64"/>
        <v>0</v>
      </c>
      <c r="M569" s="23">
        <f t="shared" si="66"/>
        <v>0</v>
      </c>
      <c r="N569" s="19">
        <f t="shared" si="67"/>
        <v>0</v>
      </c>
      <c r="O569" s="19">
        <f t="shared" si="68"/>
        <v>34.944000000000003</v>
      </c>
      <c r="P569" s="53"/>
    </row>
    <row r="570" spans="1:16" x14ac:dyDescent="0.3">
      <c r="A570" s="40">
        <v>7130</v>
      </c>
      <c r="B570" s="40" t="s">
        <v>23</v>
      </c>
      <c r="C570" s="16" t="s">
        <v>434</v>
      </c>
      <c r="D570" s="52" t="s">
        <v>1193</v>
      </c>
      <c r="E570" s="253">
        <v>48.3</v>
      </c>
      <c r="F570" s="17">
        <f t="shared" si="65"/>
        <v>1.8952324896998234</v>
      </c>
      <c r="G570" s="17">
        <f t="shared" si="63"/>
        <v>54.096000000000004</v>
      </c>
      <c r="H570" s="226">
        <v>0.12</v>
      </c>
      <c r="I570" s="46"/>
      <c r="J570" s="18">
        <v>4</v>
      </c>
      <c r="K570" s="46"/>
      <c r="L570" s="19">
        <f t="shared" si="64"/>
        <v>0</v>
      </c>
      <c r="M570" s="23">
        <f t="shared" si="66"/>
        <v>0</v>
      </c>
      <c r="N570" s="19">
        <f t="shared" si="67"/>
        <v>0</v>
      </c>
      <c r="O570" s="19">
        <f t="shared" si="68"/>
        <v>54.096000000000004</v>
      </c>
      <c r="P570" s="53"/>
    </row>
    <row r="571" spans="1:16" x14ac:dyDescent="0.3">
      <c r="A571" s="40">
        <v>7132</v>
      </c>
      <c r="B571" s="40" t="s">
        <v>23</v>
      </c>
      <c r="C571" s="16" t="s">
        <v>435</v>
      </c>
      <c r="D571" s="52" t="s">
        <v>1194</v>
      </c>
      <c r="E571" s="253">
        <v>62.8</v>
      </c>
      <c r="F571" s="17">
        <f t="shared" si="65"/>
        <v>2.4641946242887971</v>
      </c>
      <c r="G571" s="17">
        <f t="shared" si="63"/>
        <v>70.335999999999999</v>
      </c>
      <c r="H571" s="226">
        <v>0.12</v>
      </c>
      <c r="I571" s="46"/>
      <c r="J571" s="18">
        <v>7</v>
      </c>
      <c r="K571" s="46"/>
      <c r="L571" s="19">
        <f t="shared" si="64"/>
        <v>0</v>
      </c>
      <c r="M571" s="23">
        <f t="shared" si="66"/>
        <v>0</v>
      </c>
      <c r="N571" s="19">
        <f t="shared" si="67"/>
        <v>0</v>
      </c>
      <c r="O571" s="19">
        <f t="shared" si="68"/>
        <v>70.335999999999999</v>
      </c>
      <c r="P571" s="53"/>
    </row>
    <row r="572" spans="1:16" x14ac:dyDescent="0.3">
      <c r="A572" s="40">
        <v>7136</v>
      </c>
      <c r="B572" s="40" t="s">
        <v>23</v>
      </c>
      <c r="C572" s="16" t="s">
        <v>436</v>
      </c>
      <c r="D572" s="52" t="s">
        <v>1195</v>
      </c>
      <c r="E572" s="253">
        <v>43.7</v>
      </c>
      <c r="F572" s="17">
        <f t="shared" si="65"/>
        <v>1.7147341573474595</v>
      </c>
      <c r="G572" s="17">
        <f t="shared" si="63"/>
        <v>48.94400000000001</v>
      </c>
      <c r="H572" s="226">
        <v>0.12</v>
      </c>
      <c r="I572" s="46"/>
      <c r="J572" s="18">
        <v>15</v>
      </c>
      <c r="K572" s="46"/>
      <c r="L572" s="19">
        <f t="shared" si="64"/>
        <v>0</v>
      </c>
      <c r="M572" s="23">
        <f t="shared" si="66"/>
        <v>0</v>
      </c>
      <c r="N572" s="19">
        <f t="shared" si="67"/>
        <v>0</v>
      </c>
      <c r="O572" s="19">
        <f t="shared" si="68"/>
        <v>48.94400000000001</v>
      </c>
      <c r="P572" s="53"/>
    </row>
    <row r="573" spans="1:16" x14ac:dyDescent="0.3">
      <c r="A573" s="40">
        <v>7138</v>
      </c>
      <c r="B573" s="40" t="s">
        <v>23</v>
      </c>
      <c r="C573" s="16" t="s">
        <v>437</v>
      </c>
      <c r="D573" s="52" t="s">
        <v>1196</v>
      </c>
      <c r="E573" s="253">
        <v>124.5</v>
      </c>
      <c r="F573" s="17">
        <f t="shared" si="65"/>
        <v>4.8852266038846377</v>
      </c>
      <c r="G573" s="17">
        <f t="shared" si="63"/>
        <v>139.44000000000003</v>
      </c>
      <c r="H573" s="226">
        <v>0.12</v>
      </c>
      <c r="I573" s="46"/>
      <c r="J573" s="18">
        <v>1</v>
      </c>
      <c r="K573" s="46"/>
      <c r="L573" s="19">
        <f t="shared" si="64"/>
        <v>0</v>
      </c>
      <c r="M573" s="23">
        <f t="shared" si="66"/>
        <v>0</v>
      </c>
      <c r="N573" s="19">
        <f t="shared" si="67"/>
        <v>0</v>
      </c>
      <c r="O573" s="19">
        <f t="shared" si="68"/>
        <v>139.44000000000003</v>
      </c>
      <c r="P573" s="53"/>
    </row>
    <row r="574" spans="1:16" x14ac:dyDescent="0.3">
      <c r="A574" s="40">
        <v>7142</v>
      </c>
      <c r="B574" s="40" t="s">
        <v>23</v>
      </c>
      <c r="C574" s="16" t="s">
        <v>438</v>
      </c>
      <c r="D574" s="52" t="s">
        <v>1197</v>
      </c>
      <c r="E574" s="253">
        <v>24.9</v>
      </c>
      <c r="F574" s="17">
        <f t="shared" si="65"/>
        <v>0.97704532077692752</v>
      </c>
      <c r="G574" s="17">
        <f t="shared" si="63"/>
        <v>27.888000000000002</v>
      </c>
      <c r="H574" s="226">
        <v>0.12</v>
      </c>
      <c r="I574" s="46"/>
      <c r="J574" s="18">
        <v>6</v>
      </c>
      <c r="K574" s="46"/>
      <c r="L574" s="19">
        <f t="shared" si="64"/>
        <v>0</v>
      </c>
      <c r="M574" s="23">
        <f t="shared" si="66"/>
        <v>0</v>
      </c>
      <c r="N574" s="19">
        <f t="shared" si="67"/>
        <v>0</v>
      </c>
      <c r="O574" s="19">
        <f t="shared" si="68"/>
        <v>27.888000000000002</v>
      </c>
      <c r="P574" s="53"/>
    </row>
    <row r="575" spans="1:16" x14ac:dyDescent="0.3">
      <c r="A575" s="40">
        <v>7150</v>
      </c>
      <c r="B575" s="40" t="s">
        <v>23</v>
      </c>
      <c r="C575" s="16" t="s">
        <v>439</v>
      </c>
      <c r="D575" s="52" t="s">
        <v>1198</v>
      </c>
      <c r="E575" s="253">
        <v>55</v>
      </c>
      <c r="F575" s="17">
        <f t="shared" si="65"/>
        <v>2.158132234647832</v>
      </c>
      <c r="G575" s="17">
        <f t="shared" si="63"/>
        <v>61.600000000000009</v>
      </c>
      <c r="H575" s="226">
        <v>0.12</v>
      </c>
      <c r="I575" s="46"/>
      <c r="J575" s="18">
        <v>7</v>
      </c>
      <c r="K575" s="46"/>
      <c r="L575" s="19">
        <f t="shared" si="64"/>
        <v>0</v>
      </c>
      <c r="M575" s="23">
        <f t="shared" si="66"/>
        <v>0</v>
      </c>
      <c r="N575" s="19">
        <f t="shared" si="67"/>
        <v>0</v>
      </c>
      <c r="O575" s="19">
        <f t="shared" si="68"/>
        <v>61.600000000000009</v>
      </c>
      <c r="P575" s="53"/>
    </row>
    <row r="576" spans="1:16" x14ac:dyDescent="0.3">
      <c r="A576" s="40">
        <v>7151</v>
      </c>
      <c r="B576" s="40" t="s">
        <v>23</v>
      </c>
      <c r="C576" s="16" t="s">
        <v>440</v>
      </c>
      <c r="D576" s="52" t="s">
        <v>1199</v>
      </c>
      <c r="E576" s="253">
        <v>105</v>
      </c>
      <c r="F576" s="17">
        <f t="shared" si="65"/>
        <v>4.1200706297822247</v>
      </c>
      <c r="G576" s="17">
        <f t="shared" si="63"/>
        <v>117.60000000000001</v>
      </c>
      <c r="H576" s="226">
        <v>0.12</v>
      </c>
      <c r="I576" s="46"/>
      <c r="J576" s="18">
        <v>20</v>
      </c>
      <c r="K576" s="46"/>
      <c r="L576" s="19">
        <f t="shared" si="64"/>
        <v>0</v>
      </c>
      <c r="M576" s="23">
        <f t="shared" si="66"/>
        <v>0</v>
      </c>
      <c r="N576" s="19">
        <f t="shared" si="67"/>
        <v>0</v>
      </c>
      <c r="O576" s="19">
        <f t="shared" si="68"/>
        <v>117.60000000000001</v>
      </c>
      <c r="P576" s="53"/>
    </row>
    <row r="577" spans="1:16" x14ac:dyDescent="0.3">
      <c r="A577" s="40">
        <v>7154</v>
      </c>
      <c r="B577" s="40" t="s">
        <v>15</v>
      </c>
      <c r="C577" s="16" t="s">
        <v>441</v>
      </c>
      <c r="D577" s="52" t="s">
        <v>1200</v>
      </c>
      <c r="E577" s="253">
        <v>27.6</v>
      </c>
      <c r="F577" s="17">
        <f t="shared" si="65"/>
        <v>1.082989994114185</v>
      </c>
      <c r="G577" s="17">
        <f t="shared" si="63"/>
        <v>30.912000000000006</v>
      </c>
      <c r="H577" s="226">
        <v>0.12</v>
      </c>
      <c r="I577" s="46"/>
      <c r="J577" s="18">
        <v>8</v>
      </c>
      <c r="K577" s="46"/>
      <c r="L577" s="19">
        <f t="shared" si="64"/>
        <v>0</v>
      </c>
      <c r="M577" s="23">
        <f t="shared" si="66"/>
        <v>0</v>
      </c>
      <c r="N577" s="19">
        <f t="shared" si="67"/>
        <v>0</v>
      </c>
      <c r="O577" s="19">
        <f t="shared" si="68"/>
        <v>30.912000000000006</v>
      </c>
      <c r="P577" s="53"/>
    </row>
    <row r="578" spans="1:16" x14ac:dyDescent="0.3">
      <c r="A578" s="40">
        <v>7250</v>
      </c>
      <c r="B578" s="40" t="s">
        <v>23</v>
      </c>
      <c r="C578" s="16" t="s">
        <v>442</v>
      </c>
      <c r="D578" s="52" t="s">
        <v>1201</v>
      </c>
      <c r="E578" s="253">
        <v>46.7</v>
      </c>
      <c r="F578" s="17">
        <f t="shared" si="65"/>
        <v>1.832450461055523</v>
      </c>
      <c r="G578" s="17">
        <f t="shared" si="63"/>
        <v>52.304000000000009</v>
      </c>
      <c r="H578" s="226">
        <v>0.12</v>
      </c>
      <c r="I578" s="46"/>
      <c r="J578" s="18">
        <v>12</v>
      </c>
      <c r="K578" s="46"/>
      <c r="L578" s="19">
        <f t="shared" si="64"/>
        <v>0</v>
      </c>
      <c r="M578" s="23">
        <f t="shared" si="66"/>
        <v>0</v>
      </c>
      <c r="N578" s="19">
        <f t="shared" si="67"/>
        <v>0</v>
      </c>
      <c r="O578" s="19">
        <f t="shared" si="68"/>
        <v>52.304000000000009</v>
      </c>
      <c r="P578" s="53"/>
    </row>
    <row r="579" spans="1:16" x14ac:dyDescent="0.3">
      <c r="A579" s="40">
        <v>7252</v>
      </c>
      <c r="B579" s="40" t="s">
        <v>23</v>
      </c>
      <c r="C579" s="16" t="s">
        <v>1841</v>
      </c>
      <c r="D579" s="52">
        <v>8594052880601</v>
      </c>
      <c r="E579" s="253">
        <v>222.2</v>
      </c>
      <c r="F579" s="17">
        <f t="shared" si="65"/>
        <v>8.718854227977241</v>
      </c>
      <c r="G579" s="17">
        <f t="shared" si="63"/>
        <v>248.864</v>
      </c>
      <c r="H579" s="226">
        <v>0.12</v>
      </c>
      <c r="I579" s="46"/>
      <c r="J579" s="18">
        <v>1</v>
      </c>
      <c r="K579" s="46"/>
      <c r="L579" s="19">
        <f t="shared" si="64"/>
        <v>0</v>
      </c>
      <c r="M579" s="23">
        <f t="shared" si="66"/>
        <v>0</v>
      </c>
      <c r="N579" s="19">
        <f t="shared" si="67"/>
        <v>0</v>
      </c>
      <c r="O579" s="19">
        <f t="shared" si="68"/>
        <v>248.864</v>
      </c>
      <c r="P579" s="53"/>
    </row>
    <row r="580" spans="1:16" x14ac:dyDescent="0.3">
      <c r="A580" s="40">
        <v>7256</v>
      </c>
      <c r="B580" s="40" t="s">
        <v>23</v>
      </c>
      <c r="C580" s="16" t="s">
        <v>443</v>
      </c>
      <c r="D580" s="52" t="s">
        <v>1202</v>
      </c>
      <c r="E580" s="253">
        <v>51.5</v>
      </c>
      <c r="F580" s="17">
        <f t="shared" si="65"/>
        <v>2.0207965469884246</v>
      </c>
      <c r="G580" s="17">
        <f t="shared" si="63"/>
        <v>57.680000000000007</v>
      </c>
      <c r="H580" s="226">
        <v>0.12</v>
      </c>
      <c r="I580" s="46"/>
      <c r="J580" s="18">
        <v>7</v>
      </c>
      <c r="K580" s="46"/>
      <c r="L580" s="19">
        <f t="shared" si="64"/>
        <v>0</v>
      </c>
      <c r="M580" s="23">
        <f t="shared" si="66"/>
        <v>0</v>
      </c>
      <c r="N580" s="19">
        <f t="shared" si="67"/>
        <v>0</v>
      </c>
      <c r="O580" s="19">
        <f t="shared" si="68"/>
        <v>57.680000000000007</v>
      </c>
      <c r="P580" s="53"/>
    </row>
    <row r="581" spans="1:16" x14ac:dyDescent="0.3">
      <c r="A581" s="40">
        <v>7300</v>
      </c>
      <c r="B581" s="40" t="s">
        <v>23</v>
      </c>
      <c r="C581" s="16" t="s">
        <v>444</v>
      </c>
      <c r="D581" s="52" t="s">
        <v>1203</v>
      </c>
      <c r="E581" s="253">
        <v>57.6</v>
      </c>
      <c r="F581" s="17">
        <f t="shared" si="65"/>
        <v>2.2601530311948208</v>
      </c>
      <c r="G581" s="17">
        <f t="shared" si="63"/>
        <v>64.512000000000015</v>
      </c>
      <c r="H581" s="226">
        <v>0.12</v>
      </c>
      <c r="I581" s="46"/>
      <c r="J581" s="18">
        <v>12</v>
      </c>
      <c r="K581" s="46"/>
      <c r="L581" s="19">
        <f t="shared" si="64"/>
        <v>0</v>
      </c>
      <c r="M581" s="23">
        <f t="shared" si="66"/>
        <v>0</v>
      </c>
      <c r="N581" s="19">
        <f t="shared" si="67"/>
        <v>0</v>
      </c>
      <c r="O581" s="19">
        <f t="shared" si="68"/>
        <v>64.512000000000015</v>
      </c>
      <c r="P581" s="53"/>
    </row>
    <row r="582" spans="1:16" x14ac:dyDescent="0.3">
      <c r="A582" s="40">
        <v>7390</v>
      </c>
      <c r="B582" s="40" t="s">
        <v>23</v>
      </c>
      <c r="C582" s="16" t="s">
        <v>445</v>
      </c>
      <c r="D582" s="52" t="s">
        <v>1204</v>
      </c>
      <c r="E582" s="253">
        <v>62.5</v>
      </c>
      <c r="F582" s="17">
        <f t="shared" si="65"/>
        <v>2.4524229939179909</v>
      </c>
      <c r="G582" s="17">
        <f t="shared" si="63"/>
        <v>70</v>
      </c>
      <c r="H582" s="226">
        <v>0.12</v>
      </c>
      <c r="I582" s="46"/>
      <c r="J582" s="18">
        <v>12</v>
      </c>
      <c r="K582" s="46"/>
      <c r="L582" s="19">
        <f t="shared" si="64"/>
        <v>0</v>
      </c>
      <c r="M582" s="23">
        <f t="shared" si="66"/>
        <v>0</v>
      </c>
      <c r="N582" s="19">
        <f t="shared" si="67"/>
        <v>0</v>
      </c>
      <c r="O582" s="19">
        <f t="shared" si="68"/>
        <v>70</v>
      </c>
      <c r="P582" s="53"/>
    </row>
    <row r="583" spans="1:16" x14ac:dyDescent="0.3">
      <c r="A583" s="40">
        <v>7400</v>
      </c>
      <c r="B583" s="40" t="s">
        <v>23</v>
      </c>
      <c r="C583" s="16" t="s">
        <v>446</v>
      </c>
      <c r="D583" s="52" t="s">
        <v>1205</v>
      </c>
      <c r="E583" s="253">
        <v>42.6</v>
      </c>
      <c r="F583" s="17">
        <f t="shared" si="65"/>
        <v>1.6715715126545028</v>
      </c>
      <c r="G583" s="17">
        <f t="shared" si="63"/>
        <v>47.712000000000003</v>
      </c>
      <c r="H583" s="226">
        <v>0.12</v>
      </c>
      <c r="I583" s="46"/>
      <c r="J583" s="18">
        <v>10</v>
      </c>
      <c r="K583" s="46"/>
      <c r="L583" s="19">
        <f t="shared" si="64"/>
        <v>0</v>
      </c>
      <c r="M583" s="23">
        <f t="shared" si="66"/>
        <v>0</v>
      </c>
      <c r="N583" s="19">
        <f t="shared" si="67"/>
        <v>0</v>
      </c>
      <c r="O583" s="19">
        <f t="shared" si="68"/>
        <v>47.712000000000003</v>
      </c>
      <c r="P583" s="53"/>
    </row>
    <row r="584" spans="1:16" x14ac:dyDescent="0.3">
      <c r="A584" s="40">
        <v>7404</v>
      </c>
      <c r="B584" s="40" t="s">
        <v>23</v>
      </c>
      <c r="C584" s="16" t="s">
        <v>447</v>
      </c>
      <c r="D584" s="52" t="s">
        <v>1206</v>
      </c>
      <c r="E584" s="253">
        <v>40.4</v>
      </c>
      <c r="F584" s="17">
        <f t="shared" si="65"/>
        <v>1.5852462232685893</v>
      </c>
      <c r="G584" s="17">
        <f t="shared" si="63"/>
        <v>45.248000000000005</v>
      </c>
      <c r="H584" s="226">
        <v>0.12</v>
      </c>
      <c r="I584" s="46"/>
      <c r="J584" s="18">
        <v>10</v>
      </c>
      <c r="K584" s="46"/>
      <c r="L584" s="19">
        <f t="shared" si="64"/>
        <v>0</v>
      </c>
      <c r="M584" s="23">
        <f t="shared" si="66"/>
        <v>0</v>
      </c>
      <c r="N584" s="19">
        <f t="shared" si="67"/>
        <v>0</v>
      </c>
      <c r="O584" s="19">
        <f t="shared" si="68"/>
        <v>45.248000000000005</v>
      </c>
      <c r="P584" s="53"/>
    </row>
    <row r="585" spans="1:16" x14ac:dyDescent="0.3">
      <c r="A585" s="235">
        <v>7410</v>
      </c>
      <c r="B585" s="235" t="s">
        <v>23</v>
      </c>
      <c r="C585" s="236" t="s">
        <v>448</v>
      </c>
      <c r="D585" s="237" t="s">
        <v>1207</v>
      </c>
      <c r="E585" s="255">
        <v>28</v>
      </c>
      <c r="F585" s="238">
        <f t="shared" si="65"/>
        <v>1.0986855012752599</v>
      </c>
      <c r="G585" s="238">
        <f t="shared" ref="G585:G652" si="69">PRODUCT(E585,1.12)</f>
        <v>31.360000000000003</v>
      </c>
      <c r="H585" s="246">
        <v>0.12</v>
      </c>
      <c r="I585" s="241"/>
      <c r="J585" s="242">
        <v>6</v>
      </c>
      <c r="K585" s="241"/>
      <c r="L585" s="243">
        <f t="shared" si="64"/>
        <v>0</v>
      </c>
      <c r="M585" s="244">
        <f t="shared" si="66"/>
        <v>0</v>
      </c>
      <c r="N585" s="243">
        <f t="shared" si="67"/>
        <v>0</v>
      </c>
      <c r="O585" s="243">
        <f t="shared" si="68"/>
        <v>31.360000000000003</v>
      </c>
      <c r="P585" s="245" t="s">
        <v>2101</v>
      </c>
    </row>
    <row r="586" spans="1:16" x14ac:dyDescent="0.3">
      <c r="A586" s="40">
        <v>7412</v>
      </c>
      <c r="B586" s="40" t="s">
        <v>23</v>
      </c>
      <c r="C586" s="16" t="s">
        <v>449</v>
      </c>
      <c r="D586" s="52" t="s">
        <v>1208</v>
      </c>
      <c r="E586" s="254">
        <v>39.4</v>
      </c>
      <c r="F586" s="17">
        <f t="shared" si="65"/>
        <v>1.5460074553659016</v>
      </c>
      <c r="G586" s="17">
        <f t="shared" si="69"/>
        <v>44.128</v>
      </c>
      <c r="H586" s="226">
        <v>0.12</v>
      </c>
      <c r="I586" s="46"/>
      <c r="J586" s="18">
        <v>6</v>
      </c>
      <c r="K586" s="46"/>
      <c r="L586" s="19">
        <f t="shared" si="64"/>
        <v>0</v>
      </c>
      <c r="M586" s="23">
        <f t="shared" si="66"/>
        <v>0</v>
      </c>
      <c r="N586" s="19">
        <f t="shared" si="67"/>
        <v>0</v>
      </c>
      <c r="O586" s="19">
        <f t="shared" si="68"/>
        <v>44.128</v>
      </c>
      <c r="P586" s="53"/>
    </row>
    <row r="587" spans="1:16" x14ac:dyDescent="0.3">
      <c r="A587" s="40">
        <v>7415</v>
      </c>
      <c r="B587" s="40" t="s">
        <v>23</v>
      </c>
      <c r="C587" s="16" t="s">
        <v>450</v>
      </c>
      <c r="D587" s="52" t="s">
        <v>1209</v>
      </c>
      <c r="E587" s="254">
        <v>39.4</v>
      </c>
      <c r="F587" s="17">
        <f t="shared" si="65"/>
        <v>1.5460074553659016</v>
      </c>
      <c r="G587" s="17">
        <f t="shared" si="69"/>
        <v>44.128</v>
      </c>
      <c r="H587" s="226">
        <v>0.12</v>
      </c>
      <c r="I587" s="46"/>
      <c r="J587" s="18">
        <v>6</v>
      </c>
      <c r="K587" s="46"/>
      <c r="L587" s="19">
        <f t="shared" si="64"/>
        <v>0</v>
      </c>
      <c r="M587" s="23">
        <f t="shared" si="66"/>
        <v>0</v>
      </c>
      <c r="N587" s="19">
        <f t="shared" si="67"/>
        <v>0</v>
      </c>
      <c r="O587" s="19">
        <f t="shared" si="68"/>
        <v>44.128</v>
      </c>
      <c r="P587" s="53"/>
    </row>
    <row r="588" spans="1:16" x14ac:dyDescent="0.3">
      <c r="A588" s="40">
        <v>7419</v>
      </c>
      <c r="B588" s="40" t="s">
        <v>23</v>
      </c>
      <c r="C588" s="16" t="s">
        <v>2162</v>
      </c>
      <c r="D588" s="52">
        <v>4006040150534</v>
      </c>
      <c r="E588" s="254">
        <v>39.4</v>
      </c>
      <c r="F588" s="17"/>
      <c r="G588" s="17"/>
      <c r="H588" s="226">
        <v>0.12</v>
      </c>
      <c r="I588" s="46"/>
      <c r="J588" s="18">
        <v>6</v>
      </c>
      <c r="K588" s="46"/>
      <c r="L588" s="19">
        <f t="shared" si="64"/>
        <v>0</v>
      </c>
      <c r="M588" s="23">
        <f t="shared" si="66"/>
        <v>0</v>
      </c>
      <c r="N588" s="19"/>
      <c r="O588" s="19"/>
      <c r="P588" s="53"/>
    </row>
    <row r="589" spans="1:16" x14ac:dyDescent="0.3">
      <c r="A589" s="235">
        <v>7420</v>
      </c>
      <c r="B589" s="235" t="s">
        <v>23</v>
      </c>
      <c r="C589" s="236" t="s">
        <v>451</v>
      </c>
      <c r="D589" s="237" t="s">
        <v>1210</v>
      </c>
      <c r="E589" s="255">
        <v>28</v>
      </c>
      <c r="F589" s="238">
        <f t="shared" si="65"/>
        <v>1.0986855012752599</v>
      </c>
      <c r="G589" s="238">
        <f t="shared" si="69"/>
        <v>31.360000000000003</v>
      </c>
      <c r="H589" s="246">
        <v>0.12</v>
      </c>
      <c r="I589" s="241"/>
      <c r="J589" s="242">
        <v>6</v>
      </c>
      <c r="K589" s="241"/>
      <c r="L589" s="243">
        <f t="shared" si="64"/>
        <v>0</v>
      </c>
      <c r="M589" s="244">
        <f t="shared" si="66"/>
        <v>0</v>
      </c>
      <c r="N589" s="243">
        <f t="shared" si="67"/>
        <v>0</v>
      </c>
      <c r="O589" s="243">
        <f t="shared" si="68"/>
        <v>31.360000000000003</v>
      </c>
      <c r="P589" s="245" t="s">
        <v>2101</v>
      </c>
    </row>
    <row r="590" spans="1:16" x14ac:dyDescent="0.3">
      <c r="A590" s="40">
        <v>7421</v>
      </c>
      <c r="B590" s="40" t="s">
        <v>23</v>
      </c>
      <c r="C590" s="16" t="s">
        <v>1753</v>
      </c>
      <c r="D590" s="188">
        <v>4006040012061</v>
      </c>
      <c r="E590" s="254">
        <v>39.4</v>
      </c>
      <c r="F590" s="17">
        <f t="shared" si="65"/>
        <v>1.5460074553659016</v>
      </c>
      <c r="G590" s="17">
        <f t="shared" si="69"/>
        <v>44.128</v>
      </c>
      <c r="H590" s="226">
        <v>0.12</v>
      </c>
      <c r="I590" s="46"/>
      <c r="J590" s="18">
        <v>6</v>
      </c>
      <c r="K590" s="46"/>
      <c r="L590" s="19">
        <f t="shared" si="64"/>
        <v>0</v>
      </c>
      <c r="M590" s="23">
        <f t="shared" si="66"/>
        <v>0</v>
      </c>
      <c r="N590" s="19">
        <f t="shared" si="67"/>
        <v>0</v>
      </c>
      <c r="O590" s="19">
        <f t="shared" si="68"/>
        <v>44.128</v>
      </c>
      <c r="P590" s="53"/>
    </row>
    <row r="591" spans="1:16" x14ac:dyDescent="0.3">
      <c r="A591" s="40">
        <v>7422</v>
      </c>
      <c r="B591" s="40" t="s">
        <v>23</v>
      </c>
      <c r="C591" s="16" t="s">
        <v>452</v>
      </c>
      <c r="D591" s="52" t="s">
        <v>1211</v>
      </c>
      <c r="E591" s="254">
        <v>29.8</v>
      </c>
      <c r="F591" s="17">
        <f t="shared" si="65"/>
        <v>1.1693152835000982</v>
      </c>
      <c r="G591" s="17">
        <f t="shared" si="69"/>
        <v>33.376000000000005</v>
      </c>
      <c r="H591" s="226">
        <v>0.12</v>
      </c>
      <c r="I591" s="46"/>
      <c r="J591" s="18">
        <v>6</v>
      </c>
      <c r="K591" s="46"/>
      <c r="L591" s="19">
        <f t="shared" si="64"/>
        <v>0</v>
      </c>
      <c r="M591" s="23">
        <f t="shared" si="66"/>
        <v>0</v>
      </c>
      <c r="N591" s="19">
        <f t="shared" si="67"/>
        <v>0</v>
      </c>
      <c r="O591" s="19">
        <f t="shared" si="68"/>
        <v>33.376000000000005</v>
      </c>
      <c r="P591" s="53"/>
    </row>
    <row r="592" spans="1:16" x14ac:dyDescent="0.3">
      <c r="A592" s="40">
        <v>7423</v>
      </c>
      <c r="B592" s="40" t="s">
        <v>23</v>
      </c>
      <c r="C592" s="16" t="s">
        <v>2055</v>
      </c>
      <c r="D592" s="52">
        <v>4006040011156</v>
      </c>
      <c r="E592" s="254">
        <v>34.5</v>
      </c>
      <c r="F592" s="17">
        <f t="shared" si="65"/>
        <v>1.353737492642731</v>
      </c>
      <c r="G592" s="17">
        <f t="shared" si="69"/>
        <v>38.64</v>
      </c>
      <c r="H592" s="226">
        <v>0.12</v>
      </c>
      <c r="I592" s="46"/>
      <c r="J592" s="18">
        <v>6</v>
      </c>
      <c r="K592" s="46"/>
      <c r="L592" s="19">
        <f t="shared" si="64"/>
        <v>0</v>
      </c>
      <c r="M592" s="23">
        <f t="shared" si="66"/>
        <v>0</v>
      </c>
      <c r="N592" s="19">
        <f t="shared" si="67"/>
        <v>0</v>
      </c>
      <c r="O592" s="19">
        <f t="shared" si="68"/>
        <v>38.64</v>
      </c>
      <c r="P592" s="53"/>
    </row>
    <row r="593" spans="1:16" x14ac:dyDescent="0.3">
      <c r="A593" s="40">
        <v>7424</v>
      </c>
      <c r="B593" s="40" t="s">
        <v>23</v>
      </c>
      <c r="C593" s="16" t="s">
        <v>453</v>
      </c>
      <c r="D593" s="52" t="s">
        <v>1212</v>
      </c>
      <c r="E593" s="254">
        <v>29.8</v>
      </c>
      <c r="F593" s="17">
        <f t="shared" si="65"/>
        <v>1.1693152835000982</v>
      </c>
      <c r="G593" s="17">
        <f t="shared" si="69"/>
        <v>33.376000000000005</v>
      </c>
      <c r="H593" s="226">
        <v>0.12</v>
      </c>
      <c r="I593" s="46"/>
      <c r="J593" s="18">
        <v>6</v>
      </c>
      <c r="K593" s="46"/>
      <c r="L593" s="19">
        <f t="shared" si="64"/>
        <v>0</v>
      </c>
      <c r="M593" s="23">
        <f t="shared" si="66"/>
        <v>0</v>
      </c>
      <c r="N593" s="19">
        <f t="shared" si="67"/>
        <v>0</v>
      </c>
      <c r="O593" s="19">
        <f t="shared" si="68"/>
        <v>33.376000000000005</v>
      </c>
      <c r="P593" s="53"/>
    </row>
    <row r="594" spans="1:16" x14ac:dyDescent="0.3">
      <c r="A594" s="40">
        <v>7426</v>
      </c>
      <c r="B594" s="40" t="s">
        <v>23</v>
      </c>
      <c r="C594" s="16" t="s">
        <v>454</v>
      </c>
      <c r="D594" s="52" t="s">
        <v>1213</v>
      </c>
      <c r="E594" s="254">
        <v>34.200000000000003</v>
      </c>
      <c r="F594" s="17">
        <f t="shared" si="65"/>
        <v>1.3419658622719248</v>
      </c>
      <c r="G594" s="17">
        <f t="shared" si="69"/>
        <v>38.304000000000009</v>
      </c>
      <c r="H594" s="226">
        <v>0.12</v>
      </c>
      <c r="I594" s="46"/>
      <c r="J594" s="18">
        <v>6</v>
      </c>
      <c r="K594" s="46"/>
      <c r="L594" s="19">
        <f t="shared" si="64"/>
        <v>0</v>
      </c>
      <c r="M594" s="23">
        <f t="shared" si="66"/>
        <v>0</v>
      </c>
      <c r="N594" s="19">
        <f t="shared" si="67"/>
        <v>0</v>
      </c>
      <c r="O594" s="19">
        <f t="shared" si="68"/>
        <v>38.304000000000009</v>
      </c>
      <c r="P594" s="53"/>
    </row>
    <row r="595" spans="1:16" x14ac:dyDescent="0.3">
      <c r="A595" s="40">
        <v>7428</v>
      </c>
      <c r="B595" s="40" t="s">
        <v>23</v>
      </c>
      <c r="C595" s="16" t="s">
        <v>455</v>
      </c>
      <c r="D595" s="52" t="s">
        <v>1214</v>
      </c>
      <c r="E595" s="254">
        <v>29.8</v>
      </c>
      <c r="F595" s="17">
        <f t="shared" si="65"/>
        <v>1.1693152835000982</v>
      </c>
      <c r="G595" s="17">
        <f t="shared" si="69"/>
        <v>33.376000000000005</v>
      </c>
      <c r="H595" s="226">
        <v>0.12</v>
      </c>
      <c r="I595" s="46"/>
      <c r="J595" s="18">
        <v>6</v>
      </c>
      <c r="K595" s="46"/>
      <c r="L595" s="19">
        <f t="shared" si="64"/>
        <v>0</v>
      </c>
      <c r="M595" s="23">
        <f t="shared" si="66"/>
        <v>0</v>
      </c>
      <c r="N595" s="19">
        <f t="shared" si="67"/>
        <v>0</v>
      </c>
      <c r="O595" s="19">
        <f t="shared" si="68"/>
        <v>33.376000000000005</v>
      </c>
      <c r="P595" s="53"/>
    </row>
    <row r="596" spans="1:16" x14ac:dyDescent="0.3">
      <c r="A596" s="40">
        <v>7430</v>
      </c>
      <c r="B596" s="40" t="s">
        <v>23</v>
      </c>
      <c r="C596" s="16" t="s">
        <v>456</v>
      </c>
      <c r="D596" s="52" t="s">
        <v>1215</v>
      </c>
      <c r="E596" s="254">
        <v>29.8</v>
      </c>
      <c r="F596" s="17">
        <f t="shared" si="65"/>
        <v>1.1693152835000982</v>
      </c>
      <c r="G596" s="17">
        <f t="shared" si="69"/>
        <v>33.376000000000005</v>
      </c>
      <c r="H596" s="226">
        <v>0.12</v>
      </c>
      <c r="I596" s="46"/>
      <c r="J596" s="18">
        <v>6</v>
      </c>
      <c r="K596" s="46"/>
      <c r="L596" s="19">
        <f t="shared" si="64"/>
        <v>0</v>
      </c>
      <c r="M596" s="23">
        <f t="shared" si="66"/>
        <v>0</v>
      </c>
      <c r="N596" s="19">
        <f t="shared" si="67"/>
        <v>0</v>
      </c>
      <c r="O596" s="19">
        <f t="shared" si="68"/>
        <v>33.376000000000005</v>
      </c>
      <c r="P596" s="53"/>
    </row>
    <row r="597" spans="1:16" x14ac:dyDescent="0.3">
      <c r="A597" s="40">
        <v>7432</v>
      </c>
      <c r="B597" s="40" t="s">
        <v>23</v>
      </c>
      <c r="C597" s="16" t="s">
        <v>457</v>
      </c>
      <c r="D597" s="52" t="s">
        <v>1216</v>
      </c>
      <c r="E597" s="254">
        <v>43</v>
      </c>
      <c r="F597" s="17">
        <f t="shared" si="65"/>
        <v>1.6872670198155779</v>
      </c>
      <c r="G597" s="17">
        <f t="shared" si="69"/>
        <v>48.160000000000004</v>
      </c>
      <c r="H597" s="226">
        <v>0.12</v>
      </c>
      <c r="I597" s="46"/>
      <c r="J597" s="18">
        <v>6</v>
      </c>
      <c r="K597" s="46"/>
      <c r="L597" s="19">
        <f t="shared" si="64"/>
        <v>0</v>
      </c>
      <c r="M597" s="23">
        <f t="shared" si="66"/>
        <v>0</v>
      </c>
      <c r="N597" s="19">
        <f t="shared" si="67"/>
        <v>0</v>
      </c>
      <c r="O597" s="19">
        <f t="shared" si="68"/>
        <v>48.160000000000004</v>
      </c>
      <c r="P597" s="53"/>
    </row>
    <row r="598" spans="1:16" x14ac:dyDescent="0.3">
      <c r="A598" s="40">
        <v>7434</v>
      </c>
      <c r="B598" s="40" t="s">
        <v>23</v>
      </c>
      <c r="C598" s="16" t="s">
        <v>458</v>
      </c>
      <c r="D598" s="52" t="s">
        <v>1217</v>
      </c>
      <c r="E598" s="254">
        <v>43</v>
      </c>
      <c r="F598" s="17">
        <f t="shared" si="65"/>
        <v>1.6872670198155779</v>
      </c>
      <c r="G598" s="17">
        <f t="shared" si="69"/>
        <v>48.160000000000004</v>
      </c>
      <c r="H598" s="226">
        <v>0.12</v>
      </c>
      <c r="I598" s="46"/>
      <c r="J598" s="18">
        <v>6</v>
      </c>
      <c r="K598" s="46"/>
      <c r="L598" s="19">
        <f t="shared" si="64"/>
        <v>0</v>
      </c>
      <c r="M598" s="23">
        <f t="shared" si="66"/>
        <v>0</v>
      </c>
      <c r="N598" s="19">
        <f t="shared" si="67"/>
        <v>0</v>
      </c>
      <c r="O598" s="19">
        <f t="shared" si="68"/>
        <v>48.160000000000004</v>
      </c>
      <c r="P598" s="53"/>
    </row>
    <row r="599" spans="1:16" x14ac:dyDescent="0.3">
      <c r="A599" s="40">
        <v>7460</v>
      </c>
      <c r="B599" s="40" t="s">
        <v>23</v>
      </c>
      <c r="C599" s="16" t="s">
        <v>1918</v>
      </c>
      <c r="D599" s="52">
        <v>8594052884531</v>
      </c>
      <c r="E599" s="253">
        <v>149.9</v>
      </c>
      <c r="F599" s="17">
        <f t="shared" si="65"/>
        <v>5.8818913086129099</v>
      </c>
      <c r="G599" s="17">
        <f t="shared" si="69"/>
        <v>167.88800000000003</v>
      </c>
      <c r="H599" s="226">
        <v>0.12</v>
      </c>
      <c r="I599" s="46"/>
      <c r="J599" s="18">
        <v>1</v>
      </c>
      <c r="K599" s="46"/>
      <c r="L599" s="19">
        <f t="shared" si="64"/>
        <v>0</v>
      </c>
      <c r="M599" s="23">
        <f t="shared" si="66"/>
        <v>0</v>
      </c>
      <c r="N599" s="19">
        <f t="shared" si="67"/>
        <v>0</v>
      </c>
      <c r="O599" s="19">
        <f t="shared" si="68"/>
        <v>167.88800000000003</v>
      </c>
      <c r="P599" s="53"/>
    </row>
    <row r="600" spans="1:16" x14ac:dyDescent="0.3">
      <c r="A600" s="40">
        <v>7480</v>
      </c>
      <c r="B600" s="40" t="s">
        <v>23</v>
      </c>
      <c r="C600" s="16" t="s">
        <v>1919</v>
      </c>
      <c r="D600" s="52">
        <v>8594052884548</v>
      </c>
      <c r="E600" s="253">
        <v>131</v>
      </c>
      <c r="F600" s="17">
        <f t="shared" si="65"/>
        <v>5.1402785952521093</v>
      </c>
      <c r="G600" s="17">
        <f t="shared" si="69"/>
        <v>146.72000000000003</v>
      </c>
      <c r="H600" s="226">
        <v>0.12</v>
      </c>
      <c r="I600" s="46"/>
      <c r="J600" s="18">
        <v>1</v>
      </c>
      <c r="K600" s="46"/>
      <c r="L600" s="19">
        <f t="shared" si="64"/>
        <v>0</v>
      </c>
      <c r="M600" s="23">
        <f t="shared" si="66"/>
        <v>0</v>
      </c>
      <c r="N600" s="19">
        <f t="shared" si="67"/>
        <v>0</v>
      </c>
      <c r="O600" s="19">
        <f t="shared" si="68"/>
        <v>146.72000000000003</v>
      </c>
      <c r="P600" s="53"/>
    </row>
    <row r="601" spans="1:16" x14ac:dyDescent="0.3">
      <c r="A601" s="40">
        <v>7500</v>
      </c>
      <c r="B601" s="40" t="s">
        <v>23</v>
      </c>
      <c r="C601" s="16" t="s">
        <v>459</v>
      </c>
      <c r="D601" s="52" t="s">
        <v>1218</v>
      </c>
      <c r="E601" s="253">
        <v>43.9</v>
      </c>
      <c r="F601" s="17">
        <f t="shared" si="65"/>
        <v>1.722581910927997</v>
      </c>
      <c r="G601" s="17">
        <f t="shared" si="69"/>
        <v>49.168000000000006</v>
      </c>
      <c r="H601" s="226">
        <v>0.12</v>
      </c>
      <c r="I601" s="46"/>
      <c r="J601" s="18">
        <v>10</v>
      </c>
      <c r="K601" s="46"/>
      <c r="L601" s="19">
        <f t="shared" si="64"/>
        <v>0</v>
      </c>
      <c r="M601" s="23">
        <f t="shared" si="66"/>
        <v>0</v>
      </c>
      <c r="N601" s="19">
        <f t="shared" si="67"/>
        <v>0</v>
      </c>
      <c r="O601" s="19">
        <f t="shared" si="68"/>
        <v>49.168000000000006</v>
      </c>
      <c r="P601" s="53"/>
    </row>
    <row r="602" spans="1:16" x14ac:dyDescent="0.3">
      <c r="A602" s="40">
        <v>7501</v>
      </c>
      <c r="B602" s="40" t="s">
        <v>23</v>
      </c>
      <c r="C602" s="16" t="s">
        <v>2174</v>
      </c>
      <c r="D602" s="52">
        <v>8594052889406</v>
      </c>
      <c r="E602" s="253">
        <v>706.2</v>
      </c>
      <c r="F602" s="17">
        <f t="shared" si="65"/>
        <v>27.710417892878166</v>
      </c>
      <c r="G602" s="17">
        <f t="shared" si="69"/>
        <v>790.94400000000007</v>
      </c>
      <c r="H602" s="226">
        <v>0.12</v>
      </c>
      <c r="I602" s="46"/>
      <c r="J602" s="18">
        <v>1</v>
      </c>
      <c r="K602" s="46"/>
      <c r="L602" s="19">
        <f t="shared" si="64"/>
        <v>0</v>
      </c>
      <c r="M602" s="23">
        <f t="shared" si="66"/>
        <v>0</v>
      </c>
      <c r="N602" s="19">
        <f t="shared" si="67"/>
        <v>0</v>
      </c>
      <c r="O602" s="19">
        <f t="shared" si="68"/>
        <v>790.94400000000007</v>
      </c>
      <c r="P602" s="53"/>
    </row>
    <row r="603" spans="1:16" x14ac:dyDescent="0.3">
      <c r="A603" s="40">
        <v>7504</v>
      </c>
      <c r="B603" s="40" t="s">
        <v>23</v>
      </c>
      <c r="C603" s="16" t="s">
        <v>460</v>
      </c>
      <c r="D603" s="52" t="s">
        <v>1219</v>
      </c>
      <c r="E603" s="253">
        <v>44.7</v>
      </c>
      <c r="F603" s="17">
        <f t="shared" si="65"/>
        <v>1.7539729252501473</v>
      </c>
      <c r="G603" s="17">
        <f t="shared" si="69"/>
        <v>50.064000000000007</v>
      </c>
      <c r="H603" s="226">
        <v>0.12</v>
      </c>
      <c r="I603" s="46"/>
      <c r="J603" s="18">
        <v>10</v>
      </c>
      <c r="K603" s="46"/>
      <c r="L603" s="19">
        <f t="shared" si="64"/>
        <v>0</v>
      </c>
      <c r="M603" s="23">
        <f t="shared" si="66"/>
        <v>0</v>
      </c>
      <c r="N603" s="19">
        <f t="shared" si="67"/>
        <v>0</v>
      </c>
      <c r="O603" s="19">
        <f t="shared" si="68"/>
        <v>50.064000000000007</v>
      </c>
      <c r="P603" s="53"/>
    </row>
    <row r="604" spans="1:16" x14ac:dyDescent="0.3">
      <c r="A604" s="40">
        <v>7506</v>
      </c>
      <c r="B604" s="40" t="s">
        <v>23</v>
      </c>
      <c r="C604" s="16" t="s">
        <v>461</v>
      </c>
      <c r="D604" s="52" t="s">
        <v>1220</v>
      </c>
      <c r="E604" s="253">
        <v>50.6</v>
      </c>
      <c r="F604" s="17">
        <f t="shared" si="65"/>
        <v>1.9854816558760056</v>
      </c>
      <c r="G604" s="17">
        <f t="shared" si="69"/>
        <v>56.672000000000004</v>
      </c>
      <c r="H604" s="226">
        <v>0.12</v>
      </c>
      <c r="I604" s="46"/>
      <c r="J604" s="18">
        <v>10</v>
      </c>
      <c r="K604" s="46"/>
      <c r="L604" s="19">
        <f t="shared" si="64"/>
        <v>0</v>
      </c>
      <c r="M604" s="23">
        <f t="shared" si="66"/>
        <v>0</v>
      </c>
      <c r="N604" s="19">
        <f t="shared" si="67"/>
        <v>0</v>
      </c>
      <c r="O604" s="19">
        <f t="shared" si="68"/>
        <v>56.672000000000004</v>
      </c>
      <c r="P604" s="53"/>
    </row>
    <row r="605" spans="1:16" x14ac:dyDescent="0.3">
      <c r="A605" s="40">
        <v>7512</v>
      </c>
      <c r="B605" s="40" t="s">
        <v>23</v>
      </c>
      <c r="C605" s="16" t="s">
        <v>462</v>
      </c>
      <c r="D605" s="52" t="s">
        <v>1221</v>
      </c>
      <c r="E605" s="17">
        <v>43.9</v>
      </c>
      <c r="F605" s="17">
        <f t="shared" si="65"/>
        <v>1.722581910927997</v>
      </c>
      <c r="G605" s="17">
        <f t="shared" si="69"/>
        <v>49.168000000000006</v>
      </c>
      <c r="H605" s="226">
        <v>0.12</v>
      </c>
      <c r="I605" s="46"/>
      <c r="J605" s="18">
        <v>10</v>
      </c>
      <c r="K605" s="46"/>
      <c r="L605" s="19">
        <f t="shared" si="64"/>
        <v>0</v>
      </c>
      <c r="M605" s="23">
        <f t="shared" si="66"/>
        <v>0</v>
      </c>
      <c r="N605" s="19">
        <f t="shared" si="67"/>
        <v>0</v>
      </c>
      <c r="O605" s="19">
        <f t="shared" si="68"/>
        <v>49.168000000000006</v>
      </c>
      <c r="P605" s="53"/>
    </row>
    <row r="606" spans="1:16" x14ac:dyDescent="0.3">
      <c r="A606" s="40">
        <v>7514</v>
      </c>
      <c r="B606" s="40" t="s">
        <v>23</v>
      </c>
      <c r="C606" s="16" t="s">
        <v>463</v>
      </c>
      <c r="D606" s="52" t="s">
        <v>1222</v>
      </c>
      <c r="E606" s="253">
        <v>42.3</v>
      </c>
      <c r="F606" s="17">
        <f t="shared" si="65"/>
        <v>1.6597998822836961</v>
      </c>
      <c r="G606" s="17">
        <f t="shared" si="69"/>
        <v>47.376000000000005</v>
      </c>
      <c r="H606" s="226">
        <v>0.12</v>
      </c>
      <c r="I606" s="46"/>
      <c r="J606" s="18">
        <v>10</v>
      </c>
      <c r="K606" s="46"/>
      <c r="L606" s="19">
        <f t="shared" si="64"/>
        <v>0</v>
      </c>
      <c r="M606" s="23">
        <f t="shared" si="66"/>
        <v>0</v>
      </c>
      <c r="N606" s="19">
        <f t="shared" si="67"/>
        <v>0</v>
      </c>
      <c r="O606" s="19">
        <f t="shared" si="68"/>
        <v>47.376000000000005</v>
      </c>
      <c r="P606" s="53"/>
    </row>
    <row r="607" spans="1:16" x14ac:dyDescent="0.3">
      <c r="A607" s="40">
        <v>7522</v>
      </c>
      <c r="B607" s="40" t="s">
        <v>23</v>
      </c>
      <c r="C607" s="16" t="s">
        <v>464</v>
      </c>
      <c r="D607" s="52" t="s">
        <v>1223</v>
      </c>
      <c r="E607" s="253">
        <v>32</v>
      </c>
      <c r="F607" s="17">
        <f t="shared" si="65"/>
        <v>1.2556405728860114</v>
      </c>
      <c r="G607" s="17">
        <f t="shared" si="69"/>
        <v>35.840000000000003</v>
      </c>
      <c r="H607" s="226">
        <v>0.12</v>
      </c>
      <c r="I607" s="46"/>
      <c r="J607" s="18">
        <v>10</v>
      </c>
      <c r="K607" s="46"/>
      <c r="L607" s="19">
        <f t="shared" si="64"/>
        <v>0</v>
      </c>
      <c r="M607" s="23">
        <f t="shared" si="66"/>
        <v>0</v>
      </c>
      <c r="N607" s="19">
        <f t="shared" si="67"/>
        <v>0</v>
      </c>
      <c r="O607" s="19">
        <f t="shared" si="68"/>
        <v>35.840000000000003</v>
      </c>
      <c r="P607" s="53"/>
    </row>
    <row r="608" spans="1:16" x14ac:dyDescent="0.3">
      <c r="A608" s="40">
        <v>7530</v>
      </c>
      <c r="B608" s="40" t="s">
        <v>23</v>
      </c>
      <c r="C608" s="16" t="s">
        <v>465</v>
      </c>
      <c r="D608" s="52" t="s">
        <v>1224</v>
      </c>
      <c r="E608" s="253">
        <v>34.5</v>
      </c>
      <c r="F608" s="17">
        <f t="shared" si="65"/>
        <v>1.353737492642731</v>
      </c>
      <c r="G608" s="17">
        <f t="shared" si="69"/>
        <v>38.64</v>
      </c>
      <c r="H608" s="226">
        <v>0.12</v>
      </c>
      <c r="I608" s="46"/>
      <c r="J608" s="18">
        <v>10</v>
      </c>
      <c r="K608" s="46"/>
      <c r="L608" s="19">
        <f t="shared" si="64"/>
        <v>0</v>
      </c>
      <c r="M608" s="23">
        <f t="shared" si="66"/>
        <v>0</v>
      </c>
      <c r="N608" s="19">
        <f t="shared" si="67"/>
        <v>0</v>
      </c>
      <c r="O608" s="19">
        <f t="shared" si="68"/>
        <v>38.64</v>
      </c>
      <c r="P608" s="53"/>
    </row>
    <row r="609" spans="1:16" x14ac:dyDescent="0.3">
      <c r="A609" s="40">
        <v>7600</v>
      </c>
      <c r="B609" s="40" t="s">
        <v>23</v>
      </c>
      <c r="C609" s="16" t="s">
        <v>466</v>
      </c>
      <c r="D609" s="52" t="s">
        <v>1225</v>
      </c>
      <c r="E609" s="253">
        <v>28</v>
      </c>
      <c r="F609" s="17">
        <f t="shared" si="65"/>
        <v>1.0986855012752599</v>
      </c>
      <c r="G609" s="17">
        <f t="shared" si="69"/>
        <v>31.360000000000003</v>
      </c>
      <c r="H609" s="226">
        <v>0.12</v>
      </c>
      <c r="I609" s="46"/>
      <c r="J609" s="18">
        <v>8</v>
      </c>
      <c r="K609" s="46"/>
      <c r="L609" s="19">
        <f t="shared" si="64"/>
        <v>0</v>
      </c>
      <c r="M609" s="23">
        <f t="shared" si="66"/>
        <v>0</v>
      </c>
      <c r="N609" s="19">
        <f t="shared" si="67"/>
        <v>0</v>
      </c>
      <c r="O609" s="19">
        <f t="shared" si="68"/>
        <v>31.360000000000003</v>
      </c>
      <c r="P609" s="53"/>
    </row>
    <row r="610" spans="1:16" x14ac:dyDescent="0.3">
      <c r="A610" s="40">
        <v>7646</v>
      </c>
      <c r="B610" s="40" t="s">
        <v>23</v>
      </c>
      <c r="C610" s="16" t="s">
        <v>467</v>
      </c>
      <c r="D610" s="52" t="s">
        <v>1226</v>
      </c>
      <c r="E610" s="253">
        <v>46.2</v>
      </c>
      <c r="F610" s="17">
        <f t="shared" si="65"/>
        <v>1.8128310771041791</v>
      </c>
      <c r="G610" s="17">
        <f t="shared" si="69"/>
        <v>51.744000000000007</v>
      </c>
      <c r="H610" s="226">
        <v>0.12</v>
      </c>
      <c r="I610" s="46"/>
      <c r="J610" s="18">
        <v>12</v>
      </c>
      <c r="K610" s="46"/>
      <c r="L610" s="19">
        <f t="shared" si="64"/>
        <v>0</v>
      </c>
      <c r="M610" s="23">
        <f t="shared" si="66"/>
        <v>0</v>
      </c>
      <c r="N610" s="19">
        <f t="shared" si="67"/>
        <v>0</v>
      </c>
      <c r="O610" s="19">
        <f t="shared" si="68"/>
        <v>51.744000000000007</v>
      </c>
      <c r="P610" s="53"/>
    </row>
    <row r="611" spans="1:16" x14ac:dyDescent="0.3">
      <c r="A611" s="40">
        <v>7648</v>
      </c>
      <c r="B611" s="40" t="s">
        <v>23</v>
      </c>
      <c r="C611" s="16" t="s">
        <v>468</v>
      </c>
      <c r="D611" s="52" t="s">
        <v>1227</v>
      </c>
      <c r="E611" s="253">
        <v>26.5</v>
      </c>
      <c r="F611" s="17">
        <f t="shared" si="65"/>
        <v>1.0398273494212282</v>
      </c>
      <c r="G611" s="17">
        <f t="shared" si="69"/>
        <v>29.680000000000003</v>
      </c>
      <c r="H611" s="226">
        <v>0.12</v>
      </c>
      <c r="I611" s="46"/>
      <c r="J611" s="18">
        <v>12</v>
      </c>
      <c r="K611" s="46"/>
      <c r="L611" s="19">
        <f t="shared" si="64"/>
        <v>0</v>
      </c>
      <c r="M611" s="23">
        <f t="shared" si="66"/>
        <v>0</v>
      </c>
      <c r="N611" s="19">
        <f t="shared" si="67"/>
        <v>0</v>
      </c>
      <c r="O611" s="19">
        <f t="shared" si="68"/>
        <v>29.680000000000003</v>
      </c>
      <c r="P611" s="53"/>
    </row>
    <row r="612" spans="1:16" x14ac:dyDescent="0.3">
      <c r="A612" s="40">
        <v>7650</v>
      </c>
      <c r="B612" s="40" t="s">
        <v>23</v>
      </c>
      <c r="C612" s="16" t="s">
        <v>469</v>
      </c>
      <c r="D612" s="52" t="s">
        <v>1228</v>
      </c>
      <c r="E612" s="253">
        <v>38.700000000000003</v>
      </c>
      <c r="F612" s="17">
        <f t="shared" si="65"/>
        <v>1.5185403178340202</v>
      </c>
      <c r="G612" s="17">
        <f t="shared" si="69"/>
        <v>43.344000000000008</v>
      </c>
      <c r="H612" s="226">
        <v>0.12</v>
      </c>
      <c r="I612" s="46"/>
      <c r="J612" s="18">
        <v>7</v>
      </c>
      <c r="K612" s="46"/>
      <c r="L612" s="19">
        <f t="shared" ref="L612:L675" si="70">PRODUCT(E612,SUM(I612,PRODUCT(ABS(K612),J612)))</f>
        <v>0</v>
      </c>
      <c r="M612" s="23">
        <f t="shared" si="66"/>
        <v>0</v>
      </c>
      <c r="N612" s="19">
        <f t="shared" si="67"/>
        <v>0</v>
      </c>
      <c r="O612" s="19">
        <f t="shared" si="68"/>
        <v>43.344000000000008</v>
      </c>
      <c r="P612" s="53"/>
    </row>
    <row r="613" spans="1:16" x14ac:dyDescent="0.3">
      <c r="A613" s="40">
        <v>7652</v>
      </c>
      <c r="B613" s="40" t="s">
        <v>23</v>
      </c>
      <c r="C613" s="16" t="s">
        <v>470</v>
      </c>
      <c r="D613" s="52" t="s">
        <v>1229</v>
      </c>
      <c r="E613" s="253">
        <v>39.700000000000003</v>
      </c>
      <c r="F613" s="17">
        <f t="shared" si="65"/>
        <v>1.557779085736708</v>
      </c>
      <c r="G613" s="17">
        <f t="shared" si="69"/>
        <v>44.464000000000006</v>
      </c>
      <c r="H613" s="226">
        <v>0.12</v>
      </c>
      <c r="I613" s="46"/>
      <c r="J613" s="18">
        <v>7</v>
      </c>
      <c r="K613" s="46"/>
      <c r="L613" s="19">
        <f t="shared" si="70"/>
        <v>0</v>
      </c>
      <c r="M613" s="23">
        <f t="shared" si="66"/>
        <v>0</v>
      </c>
      <c r="N613" s="19">
        <f t="shared" si="67"/>
        <v>0</v>
      </c>
      <c r="O613" s="19">
        <f t="shared" si="68"/>
        <v>44.464000000000006</v>
      </c>
      <c r="P613" s="53"/>
    </row>
    <row r="614" spans="1:16" x14ac:dyDescent="0.3">
      <c r="A614" s="40">
        <v>7654</v>
      </c>
      <c r="B614" s="40" t="s">
        <v>23</v>
      </c>
      <c r="C614" s="16" t="s">
        <v>471</v>
      </c>
      <c r="D614" s="52" t="s">
        <v>1230</v>
      </c>
      <c r="E614" s="253">
        <v>38.700000000000003</v>
      </c>
      <c r="F614" s="17">
        <f t="shared" si="65"/>
        <v>1.5185403178340202</v>
      </c>
      <c r="G614" s="17">
        <f t="shared" si="69"/>
        <v>43.344000000000008</v>
      </c>
      <c r="H614" s="226">
        <v>0.12</v>
      </c>
      <c r="I614" s="46"/>
      <c r="J614" s="18">
        <v>7</v>
      </c>
      <c r="K614" s="46"/>
      <c r="L614" s="19">
        <f t="shared" si="70"/>
        <v>0</v>
      </c>
      <c r="M614" s="23">
        <f t="shared" si="66"/>
        <v>0</v>
      </c>
      <c r="N614" s="19">
        <f t="shared" si="67"/>
        <v>0</v>
      </c>
      <c r="O614" s="19">
        <f t="shared" si="68"/>
        <v>43.344000000000008</v>
      </c>
      <c r="P614" s="53"/>
    </row>
    <row r="615" spans="1:16" x14ac:dyDescent="0.3">
      <c r="A615" s="40">
        <v>7660</v>
      </c>
      <c r="B615" s="40" t="s">
        <v>23</v>
      </c>
      <c r="C615" s="16" t="s">
        <v>472</v>
      </c>
      <c r="D615" s="52" t="s">
        <v>1231</v>
      </c>
      <c r="E615" s="253">
        <v>43.3</v>
      </c>
      <c r="F615" s="17">
        <f t="shared" si="65"/>
        <v>1.6990386501863841</v>
      </c>
      <c r="G615" s="17">
        <f t="shared" si="69"/>
        <v>48.496000000000002</v>
      </c>
      <c r="H615" s="226">
        <v>0.12</v>
      </c>
      <c r="I615" s="46"/>
      <c r="J615" s="18">
        <v>12</v>
      </c>
      <c r="K615" s="46"/>
      <c r="L615" s="19">
        <f t="shared" si="70"/>
        <v>0</v>
      </c>
      <c r="M615" s="23">
        <f t="shared" si="66"/>
        <v>0</v>
      </c>
      <c r="N615" s="19">
        <f t="shared" si="67"/>
        <v>0</v>
      </c>
      <c r="O615" s="19">
        <f t="shared" si="68"/>
        <v>48.496000000000002</v>
      </c>
      <c r="P615" s="53"/>
    </row>
    <row r="616" spans="1:16" x14ac:dyDescent="0.3">
      <c r="A616" s="40">
        <v>7670</v>
      </c>
      <c r="B616" s="40" t="s">
        <v>23</v>
      </c>
      <c r="C616" s="16" t="s">
        <v>1976</v>
      </c>
      <c r="D616" s="52">
        <v>8594052884562</v>
      </c>
      <c r="E616" s="253">
        <v>32.1</v>
      </c>
      <c r="F616" s="17">
        <f t="shared" si="65"/>
        <v>1.2595644496762803</v>
      </c>
      <c r="G616" s="17">
        <f t="shared" si="69"/>
        <v>35.952000000000005</v>
      </c>
      <c r="H616" s="226">
        <v>0.12</v>
      </c>
      <c r="I616" s="46"/>
      <c r="J616" s="18">
        <v>10</v>
      </c>
      <c r="K616" s="46"/>
      <c r="L616" s="19">
        <f t="shared" si="70"/>
        <v>0</v>
      </c>
      <c r="M616" s="23">
        <f t="shared" si="66"/>
        <v>0</v>
      </c>
      <c r="N616" s="19">
        <f t="shared" si="67"/>
        <v>0</v>
      </c>
      <c r="O616" s="19">
        <f t="shared" si="68"/>
        <v>35.952000000000005</v>
      </c>
      <c r="P616" s="53"/>
    </row>
    <row r="617" spans="1:16" x14ac:dyDescent="0.3">
      <c r="A617" s="40">
        <v>7704</v>
      </c>
      <c r="B617" s="40" t="s">
        <v>23</v>
      </c>
      <c r="C617" s="16" t="s">
        <v>1977</v>
      </c>
      <c r="D617" s="52">
        <v>8594052884579</v>
      </c>
      <c r="E617" s="253">
        <v>52.3</v>
      </c>
      <c r="F617" s="17">
        <f t="shared" si="65"/>
        <v>2.0521875613105749</v>
      </c>
      <c r="G617" s="17">
        <f t="shared" si="69"/>
        <v>58.576000000000001</v>
      </c>
      <c r="H617" s="226">
        <v>0.12</v>
      </c>
      <c r="I617" s="46"/>
      <c r="J617" s="18">
        <v>10</v>
      </c>
      <c r="K617" s="46"/>
      <c r="L617" s="19">
        <f t="shared" si="70"/>
        <v>0</v>
      </c>
      <c r="M617" s="23">
        <f t="shared" si="66"/>
        <v>0</v>
      </c>
      <c r="N617" s="19">
        <f t="shared" si="67"/>
        <v>0</v>
      </c>
      <c r="O617" s="19">
        <f t="shared" si="68"/>
        <v>58.576000000000001</v>
      </c>
      <c r="P617" s="53"/>
    </row>
    <row r="618" spans="1:16" x14ac:dyDescent="0.3">
      <c r="A618" s="40">
        <v>7750</v>
      </c>
      <c r="B618" s="40" t="s">
        <v>23</v>
      </c>
      <c r="C618" s="16" t="s">
        <v>473</v>
      </c>
      <c r="D618" s="52" t="s">
        <v>1232</v>
      </c>
      <c r="E618" s="253">
        <v>34.1</v>
      </c>
      <c r="F618" s="17">
        <f t="shared" si="65"/>
        <v>1.3380419854816559</v>
      </c>
      <c r="G618" s="17">
        <f t="shared" si="69"/>
        <v>38.192000000000007</v>
      </c>
      <c r="H618" s="226">
        <v>0.12</v>
      </c>
      <c r="I618" s="46"/>
      <c r="J618" s="18">
        <v>6</v>
      </c>
      <c r="K618" s="46"/>
      <c r="L618" s="19">
        <f t="shared" si="70"/>
        <v>0</v>
      </c>
      <c r="M618" s="23">
        <f t="shared" si="66"/>
        <v>0</v>
      </c>
      <c r="N618" s="19">
        <f t="shared" si="67"/>
        <v>0</v>
      </c>
      <c r="O618" s="19">
        <f t="shared" si="68"/>
        <v>38.192000000000007</v>
      </c>
      <c r="P618" s="53"/>
    </row>
    <row r="619" spans="1:16" x14ac:dyDescent="0.3">
      <c r="A619" s="40">
        <v>7752</v>
      </c>
      <c r="B619" s="40" t="s">
        <v>23</v>
      </c>
      <c r="C619" s="16" t="s">
        <v>2198</v>
      </c>
      <c r="D619" s="52">
        <v>8595016502928</v>
      </c>
      <c r="E619" s="253">
        <v>36.9</v>
      </c>
      <c r="F619" s="17">
        <f t="shared" si="65"/>
        <v>1.4479105356091819</v>
      </c>
      <c r="G619" s="17">
        <f t="shared" si="69"/>
        <v>41.328000000000003</v>
      </c>
      <c r="H619" s="226">
        <v>0.12</v>
      </c>
      <c r="I619" s="46"/>
      <c r="J619" s="18">
        <v>14</v>
      </c>
      <c r="K619" s="46"/>
      <c r="L619" s="19">
        <f t="shared" si="70"/>
        <v>0</v>
      </c>
      <c r="M619" s="23">
        <f t="shared" si="66"/>
        <v>0</v>
      </c>
      <c r="N619" s="19">
        <f t="shared" si="67"/>
        <v>0</v>
      </c>
      <c r="O619" s="19">
        <f t="shared" si="68"/>
        <v>41.328000000000003</v>
      </c>
      <c r="P619" s="53"/>
    </row>
    <row r="620" spans="1:16" x14ac:dyDescent="0.3">
      <c r="A620" s="40">
        <v>7754</v>
      </c>
      <c r="B620" s="40" t="s">
        <v>23</v>
      </c>
      <c r="C620" s="16" t="s">
        <v>474</v>
      </c>
      <c r="D620" s="52" t="s">
        <v>1233</v>
      </c>
      <c r="E620" s="253">
        <v>37.4</v>
      </c>
      <c r="F620" s="17">
        <f t="shared" si="65"/>
        <v>1.4675299195605258</v>
      </c>
      <c r="G620" s="17">
        <f t="shared" si="69"/>
        <v>41.888000000000005</v>
      </c>
      <c r="H620" s="226">
        <v>0.12</v>
      </c>
      <c r="I620" s="46"/>
      <c r="J620" s="18">
        <v>14</v>
      </c>
      <c r="K620" s="46"/>
      <c r="L620" s="19">
        <f t="shared" si="70"/>
        <v>0</v>
      </c>
      <c r="M620" s="23">
        <f t="shared" si="66"/>
        <v>0</v>
      </c>
      <c r="N620" s="19">
        <f t="shared" si="67"/>
        <v>0</v>
      </c>
      <c r="O620" s="19">
        <f t="shared" si="68"/>
        <v>41.888000000000005</v>
      </c>
      <c r="P620" s="53"/>
    </row>
    <row r="621" spans="1:16" x14ac:dyDescent="0.3">
      <c r="A621" s="40">
        <v>7756</v>
      </c>
      <c r="B621" s="40" t="s">
        <v>23</v>
      </c>
      <c r="C621" s="16" t="s">
        <v>1826</v>
      </c>
      <c r="D621" s="52">
        <v>8594052883428</v>
      </c>
      <c r="E621" s="253">
        <v>171.9</v>
      </c>
      <c r="F621" s="17">
        <f t="shared" si="65"/>
        <v>6.7451442024720425</v>
      </c>
      <c r="G621" s="17">
        <f t="shared" si="69"/>
        <v>192.52800000000002</v>
      </c>
      <c r="H621" s="226">
        <v>0.12</v>
      </c>
      <c r="I621" s="46"/>
      <c r="J621" s="18">
        <v>1</v>
      </c>
      <c r="K621" s="46"/>
      <c r="L621" s="19">
        <f t="shared" si="70"/>
        <v>0</v>
      </c>
      <c r="M621" s="23">
        <f t="shared" si="66"/>
        <v>0</v>
      </c>
      <c r="N621" s="19">
        <f t="shared" si="67"/>
        <v>0</v>
      </c>
      <c r="O621" s="19">
        <f t="shared" si="68"/>
        <v>192.52800000000002</v>
      </c>
      <c r="P621" s="53"/>
    </row>
    <row r="622" spans="1:16" x14ac:dyDescent="0.3">
      <c r="A622" s="40">
        <v>7760</v>
      </c>
      <c r="B622" s="40" t="s">
        <v>23</v>
      </c>
      <c r="C622" s="16" t="s">
        <v>475</v>
      </c>
      <c r="D622" s="52" t="s">
        <v>1234</v>
      </c>
      <c r="E622" s="253">
        <v>43.1</v>
      </c>
      <c r="F622" s="17">
        <f t="shared" si="65"/>
        <v>1.6911908966058466</v>
      </c>
      <c r="G622" s="17">
        <f t="shared" si="69"/>
        <v>48.272000000000006</v>
      </c>
      <c r="H622" s="226">
        <v>0.12</v>
      </c>
      <c r="I622" s="46"/>
      <c r="J622" s="18">
        <v>14</v>
      </c>
      <c r="K622" s="46"/>
      <c r="L622" s="19">
        <f t="shared" si="70"/>
        <v>0</v>
      </c>
      <c r="M622" s="23">
        <f t="shared" si="66"/>
        <v>0</v>
      </c>
      <c r="N622" s="19">
        <f t="shared" si="67"/>
        <v>0</v>
      </c>
      <c r="O622" s="19">
        <f t="shared" si="68"/>
        <v>48.272000000000006</v>
      </c>
      <c r="P622" s="53"/>
    </row>
    <row r="623" spans="1:16" x14ac:dyDescent="0.3">
      <c r="A623" s="40">
        <v>7762</v>
      </c>
      <c r="B623" s="40" t="s">
        <v>23</v>
      </c>
      <c r="C623" s="16" t="s">
        <v>1827</v>
      </c>
      <c r="D623" s="52">
        <v>8594052883435</v>
      </c>
      <c r="E623" s="253">
        <v>200.5</v>
      </c>
      <c r="F623" s="17">
        <f t="shared" si="65"/>
        <v>7.867372964488915</v>
      </c>
      <c r="G623" s="17">
        <f t="shared" si="69"/>
        <v>224.56000000000003</v>
      </c>
      <c r="H623" s="226">
        <v>0.12</v>
      </c>
      <c r="I623" s="46"/>
      <c r="J623" s="18">
        <v>1</v>
      </c>
      <c r="K623" s="46"/>
      <c r="L623" s="19">
        <f t="shared" si="70"/>
        <v>0</v>
      </c>
      <c r="M623" s="23">
        <f t="shared" si="66"/>
        <v>0</v>
      </c>
      <c r="N623" s="19">
        <f t="shared" si="67"/>
        <v>0</v>
      </c>
      <c r="O623" s="19">
        <f t="shared" si="68"/>
        <v>224.56000000000003</v>
      </c>
      <c r="P623" s="53"/>
    </row>
    <row r="624" spans="1:16" x14ac:dyDescent="0.3">
      <c r="A624" s="40">
        <v>7764</v>
      </c>
      <c r="B624" s="40" t="s">
        <v>23</v>
      </c>
      <c r="C624" s="16" t="s">
        <v>1846</v>
      </c>
      <c r="D624" s="52">
        <v>8594052884456</v>
      </c>
      <c r="E624" s="253">
        <v>26</v>
      </c>
      <c r="F624" s="17">
        <f t="shared" si="65"/>
        <v>1.0202079654698843</v>
      </c>
      <c r="G624" s="17">
        <f t="shared" si="69"/>
        <v>29.120000000000005</v>
      </c>
      <c r="H624" s="226">
        <v>0.12</v>
      </c>
      <c r="I624" s="46"/>
      <c r="J624" s="18">
        <v>14</v>
      </c>
      <c r="K624" s="46"/>
      <c r="L624" s="19">
        <f t="shared" si="70"/>
        <v>0</v>
      </c>
      <c r="M624" s="23">
        <f t="shared" si="66"/>
        <v>0</v>
      </c>
      <c r="N624" s="19">
        <f t="shared" si="67"/>
        <v>0</v>
      </c>
      <c r="O624" s="19">
        <f t="shared" si="68"/>
        <v>29.120000000000005</v>
      </c>
      <c r="P624" s="53"/>
    </row>
    <row r="625" spans="1:16" x14ac:dyDescent="0.3">
      <c r="A625" s="40">
        <v>8001</v>
      </c>
      <c r="B625" s="40" t="s">
        <v>23</v>
      </c>
      <c r="C625" s="16" t="s">
        <v>476</v>
      </c>
      <c r="D625" s="52" t="s">
        <v>1235</v>
      </c>
      <c r="E625" s="253">
        <v>47.6</v>
      </c>
      <c r="F625" s="17">
        <f t="shared" si="65"/>
        <v>1.867765352167942</v>
      </c>
      <c r="G625" s="17">
        <f t="shared" si="69"/>
        <v>53.312000000000005</v>
      </c>
      <c r="H625" s="226">
        <v>0.12</v>
      </c>
      <c r="I625" s="46"/>
      <c r="J625" s="18">
        <v>15</v>
      </c>
      <c r="K625" s="46"/>
      <c r="L625" s="19">
        <f t="shared" si="70"/>
        <v>0</v>
      </c>
      <c r="M625" s="23">
        <f t="shared" si="66"/>
        <v>0</v>
      </c>
      <c r="N625" s="19">
        <f t="shared" si="67"/>
        <v>0</v>
      </c>
      <c r="O625" s="19">
        <f t="shared" si="68"/>
        <v>53.312000000000005</v>
      </c>
      <c r="P625" s="53"/>
    </row>
    <row r="626" spans="1:16" x14ac:dyDescent="0.3">
      <c r="A626" s="40">
        <v>8011</v>
      </c>
      <c r="B626" s="40" t="s">
        <v>23</v>
      </c>
      <c r="C626" s="16" t="s">
        <v>477</v>
      </c>
      <c r="D626" s="52" t="s">
        <v>1236</v>
      </c>
      <c r="E626" s="253">
        <v>66.7</v>
      </c>
      <c r="F626" s="17">
        <f t="shared" si="65"/>
        <v>2.6172258191092803</v>
      </c>
      <c r="G626" s="17">
        <f t="shared" si="69"/>
        <v>74.704000000000008</v>
      </c>
      <c r="H626" s="226">
        <v>0.12</v>
      </c>
      <c r="I626" s="46"/>
      <c r="J626" s="18">
        <v>15</v>
      </c>
      <c r="K626" s="46"/>
      <c r="L626" s="19">
        <f t="shared" si="70"/>
        <v>0</v>
      </c>
      <c r="M626" s="23">
        <f t="shared" si="66"/>
        <v>0</v>
      </c>
      <c r="N626" s="19">
        <f t="shared" si="67"/>
        <v>0</v>
      </c>
      <c r="O626" s="19">
        <f t="shared" si="68"/>
        <v>74.704000000000008</v>
      </c>
      <c r="P626" s="53"/>
    </row>
    <row r="627" spans="1:16" x14ac:dyDescent="0.3">
      <c r="A627" s="40">
        <v>8021</v>
      </c>
      <c r="B627" s="40" t="s">
        <v>23</v>
      </c>
      <c r="C627" s="16" t="s">
        <v>478</v>
      </c>
      <c r="D627" s="52" t="s">
        <v>1237</v>
      </c>
      <c r="E627" s="253">
        <v>54</v>
      </c>
      <c r="F627" s="17">
        <f t="shared" si="65"/>
        <v>2.1188934667451442</v>
      </c>
      <c r="G627" s="17">
        <f t="shared" si="69"/>
        <v>60.480000000000004</v>
      </c>
      <c r="H627" s="226">
        <v>0.12</v>
      </c>
      <c r="I627" s="46"/>
      <c r="J627" s="18">
        <v>15</v>
      </c>
      <c r="K627" s="46"/>
      <c r="L627" s="19">
        <f t="shared" si="70"/>
        <v>0</v>
      </c>
      <c r="M627" s="23">
        <f t="shared" si="66"/>
        <v>0</v>
      </c>
      <c r="N627" s="19">
        <f t="shared" si="67"/>
        <v>0</v>
      </c>
      <c r="O627" s="19">
        <f t="shared" si="68"/>
        <v>60.480000000000004</v>
      </c>
      <c r="P627" s="53"/>
    </row>
    <row r="628" spans="1:16" x14ac:dyDescent="0.3">
      <c r="A628" s="40">
        <v>8025</v>
      </c>
      <c r="B628" s="40" t="s">
        <v>23</v>
      </c>
      <c r="C628" s="16" t="s">
        <v>479</v>
      </c>
      <c r="D628" s="52" t="s">
        <v>1238</v>
      </c>
      <c r="E628" s="17">
        <v>40</v>
      </c>
      <c r="F628" s="17">
        <f t="shared" si="65"/>
        <v>1.5695507161075142</v>
      </c>
      <c r="G628" s="17">
        <f t="shared" si="69"/>
        <v>44.800000000000004</v>
      </c>
      <c r="H628" s="226">
        <v>0.12</v>
      </c>
      <c r="I628" s="46"/>
      <c r="J628" s="18">
        <v>15</v>
      </c>
      <c r="K628" s="46"/>
      <c r="L628" s="19">
        <f t="shared" si="70"/>
        <v>0</v>
      </c>
      <c r="M628" s="23">
        <f t="shared" si="66"/>
        <v>0</v>
      </c>
      <c r="N628" s="19">
        <f t="shared" si="67"/>
        <v>0</v>
      </c>
      <c r="O628" s="19">
        <f t="shared" si="68"/>
        <v>44.800000000000004</v>
      </c>
      <c r="P628" s="53"/>
    </row>
    <row r="629" spans="1:16" x14ac:dyDescent="0.3">
      <c r="A629" s="40">
        <v>8028</v>
      </c>
      <c r="B629" s="40" t="s">
        <v>23</v>
      </c>
      <c r="C629" s="16" t="s">
        <v>480</v>
      </c>
      <c r="D629" s="52" t="s">
        <v>1239</v>
      </c>
      <c r="E629" s="253">
        <v>40.9</v>
      </c>
      <c r="F629" s="17">
        <f t="shared" si="65"/>
        <v>1.6048656072199332</v>
      </c>
      <c r="G629" s="17">
        <f t="shared" si="69"/>
        <v>45.808</v>
      </c>
      <c r="H629" s="226">
        <v>0.12</v>
      </c>
      <c r="I629" s="46"/>
      <c r="J629" s="18">
        <v>15</v>
      </c>
      <c r="K629" s="46"/>
      <c r="L629" s="19">
        <f t="shared" si="70"/>
        <v>0</v>
      </c>
      <c r="M629" s="23">
        <f t="shared" si="66"/>
        <v>0</v>
      </c>
      <c r="N629" s="19">
        <f t="shared" si="67"/>
        <v>0</v>
      </c>
      <c r="O629" s="19">
        <f t="shared" si="68"/>
        <v>45.808</v>
      </c>
      <c r="P629" s="53"/>
    </row>
    <row r="630" spans="1:16" x14ac:dyDescent="0.3">
      <c r="A630" s="40">
        <v>8101</v>
      </c>
      <c r="B630" s="40" t="s">
        <v>23</v>
      </c>
      <c r="C630" s="16" t="s">
        <v>481</v>
      </c>
      <c r="D630" s="52" t="s">
        <v>1240</v>
      </c>
      <c r="E630" s="253">
        <v>55.8</v>
      </c>
      <c r="F630" s="17">
        <f t="shared" si="65"/>
        <v>2.1895232489699823</v>
      </c>
      <c r="G630" s="17">
        <f t="shared" si="69"/>
        <v>62.496000000000002</v>
      </c>
      <c r="H630" s="226">
        <v>0.12</v>
      </c>
      <c r="I630" s="46"/>
      <c r="J630" s="18">
        <v>15</v>
      </c>
      <c r="K630" s="46"/>
      <c r="L630" s="19">
        <f t="shared" si="70"/>
        <v>0</v>
      </c>
      <c r="M630" s="23">
        <f t="shared" si="66"/>
        <v>0</v>
      </c>
      <c r="N630" s="19">
        <f t="shared" si="67"/>
        <v>0</v>
      </c>
      <c r="O630" s="19">
        <f t="shared" si="68"/>
        <v>62.496000000000002</v>
      </c>
      <c r="P630" s="53"/>
    </row>
    <row r="631" spans="1:16" x14ac:dyDescent="0.3">
      <c r="A631" s="40">
        <v>8103</v>
      </c>
      <c r="B631" s="40" t="s">
        <v>23</v>
      </c>
      <c r="C631" s="16" t="s">
        <v>482</v>
      </c>
      <c r="D631" s="52" t="s">
        <v>1241</v>
      </c>
      <c r="E631" s="253">
        <v>45.6</v>
      </c>
      <c r="F631" s="17">
        <f t="shared" si="65"/>
        <v>1.7892878163625663</v>
      </c>
      <c r="G631" s="17">
        <f t="shared" si="69"/>
        <v>51.07200000000001</v>
      </c>
      <c r="H631" s="226">
        <v>0.12</v>
      </c>
      <c r="I631" s="46"/>
      <c r="J631" s="18">
        <v>6</v>
      </c>
      <c r="K631" s="46"/>
      <c r="L631" s="19">
        <f t="shared" si="70"/>
        <v>0</v>
      </c>
      <c r="M631" s="23">
        <f t="shared" si="66"/>
        <v>0</v>
      </c>
      <c r="N631" s="19">
        <f t="shared" si="67"/>
        <v>0</v>
      </c>
      <c r="O631" s="19">
        <f t="shared" si="68"/>
        <v>51.07200000000001</v>
      </c>
      <c r="P631" s="53"/>
    </row>
    <row r="632" spans="1:16" x14ac:dyDescent="0.3">
      <c r="A632" s="40">
        <v>8200</v>
      </c>
      <c r="B632" s="40" t="s">
        <v>23</v>
      </c>
      <c r="C632" s="16" t="s">
        <v>483</v>
      </c>
      <c r="D632" s="52" t="s">
        <v>1242</v>
      </c>
      <c r="E632" s="253">
        <v>34.4</v>
      </c>
      <c r="F632" s="17">
        <f t="shared" si="65"/>
        <v>1.3498136158524623</v>
      </c>
      <c r="G632" s="17">
        <f t="shared" si="69"/>
        <v>38.527999999999999</v>
      </c>
      <c r="H632" s="226">
        <v>0.12</v>
      </c>
      <c r="I632" s="46"/>
      <c r="J632" s="18">
        <v>15</v>
      </c>
      <c r="K632" s="46"/>
      <c r="L632" s="19">
        <f t="shared" si="70"/>
        <v>0</v>
      </c>
      <c r="M632" s="23">
        <f t="shared" si="66"/>
        <v>0</v>
      </c>
      <c r="N632" s="19">
        <f t="shared" si="67"/>
        <v>0</v>
      </c>
      <c r="O632" s="19">
        <f t="shared" si="68"/>
        <v>38.527999999999999</v>
      </c>
      <c r="P632" s="53"/>
    </row>
    <row r="633" spans="1:16" x14ac:dyDescent="0.3">
      <c r="A633" s="40">
        <v>8202</v>
      </c>
      <c r="B633" s="40" t="s">
        <v>23</v>
      </c>
      <c r="C633" s="16" t="s">
        <v>484</v>
      </c>
      <c r="D633" s="52" t="s">
        <v>1243</v>
      </c>
      <c r="E633" s="253">
        <v>26.9</v>
      </c>
      <c r="F633" s="17">
        <f t="shared" si="65"/>
        <v>1.0555228565823034</v>
      </c>
      <c r="G633" s="17">
        <f t="shared" si="69"/>
        <v>30.128</v>
      </c>
      <c r="H633" s="226">
        <v>0.12</v>
      </c>
      <c r="I633" s="46"/>
      <c r="J633" s="18">
        <v>15</v>
      </c>
      <c r="K633" s="46"/>
      <c r="L633" s="19">
        <f t="shared" si="70"/>
        <v>0</v>
      </c>
      <c r="M633" s="23">
        <f t="shared" si="66"/>
        <v>0</v>
      </c>
      <c r="N633" s="19">
        <f t="shared" si="67"/>
        <v>0</v>
      </c>
      <c r="O633" s="19">
        <f t="shared" si="68"/>
        <v>30.128</v>
      </c>
      <c r="P633" s="53"/>
    </row>
    <row r="634" spans="1:16" x14ac:dyDescent="0.3">
      <c r="A634" s="40">
        <v>8208</v>
      </c>
      <c r="B634" s="40" t="s">
        <v>23</v>
      </c>
      <c r="C634" s="16" t="s">
        <v>1978</v>
      </c>
      <c r="D634" s="52">
        <v>8594052884609</v>
      </c>
      <c r="E634" s="253">
        <v>24</v>
      </c>
      <c r="F634" s="17">
        <f t="shared" si="65"/>
        <v>0.94173042966450859</v>
      </c>
      <c r="G634" s="17">
        <f t="shared" si="69"/>
        <v>26.880000000000003</v>
      </c>
      <c r="H634" s="226">
        <v>0.12</v>
      </c>
      <c r="I634" s="46"/>
      <c r="J634" s="18">
        <v>20</v>
      </c>
      <c r="K634" s="46"/>
      <c r="L634" s="19">
        <f t="shared" si="70"/>
        <v>0</v>
      </c>
      <c r="M634" s="23">
        <f t="shared" si="66"/>
        <v>0</v>
      </c>
      <c r="N634" s="19">
        <f t="shared" si="67"/>
        <v>0</v>
      </c>
      <c r="O634" s="19">
        <f t="shared" si="68"/>
        <v>26.880000000000003</v>
      </c>
      <c r="P634" s="53"/>
    </row>
    <row r="635" spans="1:16" x14ac:dyDescent="0.3">
      <c r="A635" s="40">
        <v>8220</v>
      </c>
      <c r="B635" s="40" t="s">
        <v>23</v>
      </c>
      <c r="C635" s="16" t="s">
        <v>1892</v>
      </c>
      <c r="D635" s="52" t="s">
        <v>1244</v>
      </c>
      <c r="E635" s="253">
        <v>33.700000000000003</v>
      </c>
      <c r="F635" s="17">
        <f t="shared" si="65"/>
        <v>1.3223464783205809</v>
      </c>
      <c r="G635" s="17">
        <f t="shared" si="69"/>
        <v>37.744000000000007</v>
      </c>
      <c r="H635" s="226">
        <v>0.12</v>
      </c>
      <c r="I635" s="46"/>
      <c r="J635" s="18">
        <v>15</v>
      </c>
      <c r="K635" s="46"/>
      <c r="L635" s="19">
        <f t="shared" si="70"/>
        <v>0</v>
      </c>
      <c r="M635" s="23">
        <f t="shared" si="66"/>
        <v>0</v>
      </c>
      <c r="N635" s="19">
        <f t="shared" si="67"/>
        <v>0</v>
      </c>
      <c r="O635" s="19">
        <f t="shared" si="68"/>
        <v>37.744000000000007</v>
      </c>
      <c r="P635" s="53"/>
    </row>
    <row r="636" spans="1:16" x14ac:dyDescent="0.3">
      <c r="A636" s="40">
        <v>8230</v>
      </c>
      <c r="B636" s="40" t="s">
        <v>23</v>
      </c>
      <c r="C636" s="16" t="s">
        <v>485</v>
      </c>
      <c r="D636" s="211" t="s">
        <v>1245</v>
      </c>
      <c r="E636" s="253">
        <v>38</v>
      </c>
      <c r="F636" s="17">
        <f t="shared" si="65"/>
        <v>1.4910731803021386</v>
      </c>
      <c r="G636" s="17">
        <f t="shared" si="69"/>
        <v>42.56</v>
      </c>
      <c r="H636" s="226">
        <v>0.12</v>
      </c>
      <c r="I636" s="46"/>
      <c r="J636" s="18">
        <v>12</v>
      </c>
      <c r="K636" s="46"/>
      <c r="L636" s="19">
        <f t="shared" si="70"/>
        <v>0</v>
      </c>
      <c r="M636" s="23">
        <f t="shared" si="66"/>
        <v>0</v>
      </c>
      <c r="N636" s="19">
        <f t="shared" si="67"/>
        <v>0</v>
      </c>
      <c r="O636" s="19">
        <f t="shared" si="68"/>
        <v>42.56</v>
      </c>
      <c r="P636" s="53"/>
    </row>
    <row r="637" spans="1:16" x14ac:dyDescent="0.3">
      <c r="A637" s="40">
        <v>8340</v>
      </c>
      <c r="B637" s="40" t="s">
        <v>23</v>
      </c>
      <c r="C637" s="16" t="s">
        <v>486</v>
      </c>
      <c r="D637" s="52" t="s">
        <v>1246</v>
      </c>
      <c r="E637" s="253">
        <v>32.700000000000003</v>
      </c>
      <c r="F637" s="17">
        <f t="shared" si="65"/>
        <v>1.283107710417893</v>
      </c>
      <c r="G637" s="17">
        <f t="shared" si="69"/>
        <v>36.624000000000009</v>
      </c>
      <c r="H637" s="226">
        <v>0.12</v>
      </c>
      <c r="I637" s="46"/>
      <c r="J637" s="18">
        <v>10</v>
      </c>
      <c r="K637" s="46"/>
      <c r="L637" s="19">
        <f t="shared" si="70"/>
        <v>0</v>
      </c>
      <c r="M637" s="23">
        <f t="shared" si="66"/>
        <v>0</v>
      </c>
      <c r="N637" s="19">
        <f t="shared" si="67"/>
        <v>0</v>
      </c>
      <c r="O637" s="19">
        <f t="shared" si="68"/>
        <v>36.624000000000009</v>
      </c>
      <c r="P637" s="53"/>
    </row>
    <row r="638" spans="1:16" x14ac:dyDescent="0.3">
      <c r="A638" s="40">
        <v>8390</v>
      </c>
      <c r="B638" s="40" t="s">
        <v>23</v>
      </c>
      <c r="C638" s="16" t="s">
        <v>487</v>
      </c>
      <c r="D638" s="52" t="s">
        <v>1247</v>
      </c>
      <c r="E638" s="253">
        <v>32.5</v>
      </c>
      <c r="F638" s="17">
        <f t="shared" si="65"/>
        <v>1.2752599568373553</v>
      </c>
      <c r="G638" s="17">
        <f t="shared" si="69"/>
        <v>36.400000000000006</v>
      </c>
      <c r="H638" s="226">
        <v>0.12</v>
      </c>
      <c r="I638" s="46"/>
      <c r="J638" s="261">
        <v>8</v>
      </c>
      <c r="K638" s="46"/>
      <c r="L638" s="19">
        <f t="shared" si="70"/>
        <v>0</v>
      </c>
      <c r="M638" s="23">
        <f t="shared" si="66"/>
        <v>0</v>
      </c>
      <c r="N638" s="19">
        <f t="shared" si="67"/>
        <v>0</v>
      </c>
      <c r="O638" s="19">
        <f t="shared" si="68"/>
        <v>36.400000000000006</v>
      </c>
      <c r="P638" s="53"/>
    </row>
    <row r="639" spans="1:16" x14ac:dyDescent="0.3">
      <c r="A639" s="40">
        <v>8400</v>
      </c>
      <c r="B639" s="40" t="s">
        <v>23</v>
      </c>
      <c r="C639" s="16" t="s">
        <v>488</v>
      </c>
      <c r="D639" s="52" t="s">
        <v>1248</v>
      </c>
      <c r="E639" s="253">
        <v>37.5</v>
      </c>
      <c r="F639" s="17">
        <f t="shared" ref="F639:F705" si="71">E639/$E$3</f>
        <v>1.4714537963507945</v>
      </c>
      <c r="G639" s="17">
        <f t="shared" si="69"/>
        <v>42.000000000000007</v>
      </c>
      <c r="H639" s="226">
        <v>0.12</v>
      </c>
      <c r="I639" s="46"/>
      <c r="J639" s="18">
        <v>10</v>
      </c>
      <c r="K639" s="46"/>
      <c r="L639" s="19">
        <f t="shared" si="70"/>
        <v>0</v>
      </c>
      <c r="M639" s="23">
        <f t="shared" ref="M639:M705" si="72">L639/$E$3</f>
        <v>0</v>
      </c>
      <c r="N639" s="19">
        <f t="shared" ref="N639:N705" si="73">PRODUCT(G639,SUM(I639,PRODUCT(ABS(K639),J639)))</f>
        <v>0</v>
      </c>
      <c r="O639" s="19">
        <f t="shared" ref="O639:O705" si="74">PRODUCT(G639,(1+$P$6/100))</f>
        <v>42.000000000000007</v>
      </c>
      <c r="P639" s="53"/>
    </row>
    <row r="640" spans="1:16" x14ac:dyDescent="0.3">
      <c r="A640" s="40">
        <v>8420</v>
      </c>
      <c r="B640" s="40" t="s">
        <v>23</v>
      </c>
      <c r="C640" s="16" t="s">
        <v>489</v>
      </c>
      <c r="D640" s="52" t="s">
        <v>1249</v>
      </c>
      <c r="E640" s="253">
        <v>14.6</v>
      </c>
      <c r="F640" s="17">
        <f t="shared" si="71"/>
        <v>0.57288601137924267</v>
      </c>
      <c r="G640" s="17">
        <f t="shared" si="69"/>
        <v>16.352</v>
      </c>
      <c r="H640" s="226">
        <v>0.12</v>
      </c>
      <c r="I640" s="46"/>
      <c r="J640" s="18">
        <v>12</v>
      </c>
      <c r="K640" s="46"/>
      <c r="L640" s="19">
        <f t="shared" si="70"/>
        <v>0</v>
      </c>
      <c r="M640" s="23">
        <f t="shared" si="72"/>
        <v>0</v>
      </c>
      <c r="N640" s="19">
        <f t="shared" si="73"/>
        <v>0</v>
      </c>
      <c r="O640" s="19">
        <f t="shared" si="74"/>
        <v>16.352</v>
      </c>
      <c r="P640" s="53"/>
    </row>
    <row r="641" spans="1:16" x14ac:dyDescent="0.3">
      <c r="A641" s="40">
        <v>8480</v>
      </c>
      <c r="B641" s="40" t="s">
        <v>23</v>
      </c>
      <c r="C641" s="16" t="s">
        <v>490</v>
      </c>
      <c r="D641" s="52" t="s">
        <v>1250</v>
      </c>
      <c r="E641" s="253">
        <v>36.1</v>
      </c>
      <c r="F641" s="17">
        <f t="shared" si="71"/>
        <v>1.4165195212870316</v>
      </c>
      <c r="G641" s="17">
        <f t="shared" si="69"/>
        <v>40.432000000000002</v>
      </c>
      <c r="H641" s="226">
        <v>0.12</v>
      </c>
      <c r="I641" s="46"/>
      <c r="J641" s="18">
        <v>10</v>
      </c>
      <c r="K641" s="46"/>
      <c r="L641" s="19">
        <f t="shared" si="70"/>
        <v>0</v>
      </c>
      <c r="M641" s="23">
        <f t="shared" si="72"/>
        <v>0</v>
      </c>
      <c r="N641" s="19">
        <f t="shared" si="73"/>
        <v>0</v>
      </c>
      <c r="O641" s="19">
        <f t="shared" si="74"/>
        <v>40.432000000000002</v>
      </c>
      <c r="P641" s="53"/>
    </row>
    <row r="642" spans="1:16" x14ac:dyDescent="0.3">
      <c r="A642" s="40">
        <v>8482</v>
      </c>
      <c r="B642" s="40" t="s">
        <v>23</v>
      </c>
      <c r="C642" s="16" t="s">
        <v>491</v>
      </c>
      <c r="D642" s="52" t="s">
        <v>1251</v>
      </c>
      <c r="E642" s="253">
        <v>36.1</v>
      </c>
      <c r="F642" s="17">
        <f t="shared" si="71"/>
        <v>1.4165195212870316</v>
      </c>
      <c r="G642" s="17">
        <f t="shared" si="69"/>
        <v>40.432000000000002</v>
      </c>
      <c r="H642" s="226">
        <v>0.12</v>
      </c>
      <c r="I642" s="46"/>
      <c r="J642" s="18">
        <v>10</v>
      </c>
      <c r="K642" s="46"/>
      <c r="L642" s="19">
        <f t="shared" si="70"/>
        <v>0</v>
      </c>
      <c r="M642" s="23">
        <f t="shared" si="72"/>
        <v>0</v>
      </c>
      <c r="N642" s="19">
        <f t="shared" si="73"/>
        <v>0</v>
      </c>
      <c r="O642" s="19">
        <f t="shared" si="74"/>
        <v>40.432000000000002</v>
      </c>
      <c r="P642" s="53"/>
    </row>
    <row r="643" spans="1:16" x14ac:dyDescent="0.3">
      <c r="A643" s="40">
        <v>8500</v>
      </c>
      <c r="B643" s="40" t="s">
        <v>23</v>
      </c>
      <c r="C643" s="16" t="s">
        <v>492</v>
      </c>
      <c r="D643" s="52" t="s">
        <v>1252</v>
      </c>
      <c r="E643" s="17">
        <v>28.7</v>
      </c>
      <c r="F643" s="17">
        <f t="shared" si="71"/>
        <v>1.1261526388071414</v>
      </c>
      <c r="G643" s="17">
        <f t="shared" si="69"/>
        <v>32.144000000000005</v>
      </c>
      <c r="H643" s="226">
        <v>0.12</v>
      </c>
      <c r="I643" s="46"/>
      <c r="J643" s="18">
        <v>12</v>
      </c>
      <c r="K643" s="46"/>
      <c r="L643" s="19">
        <f t="shared" si="70"/>
        <v>0</v>
      </c>
      <c r="M643" s="23">
        <f t="shared" si="72"/>
        <v>0</v>
      </c>
      <c r="N643" s="19">
        <f t="shared" si="73"/>
        <v>0</v>
      </c>
      <c r="O643" s="19">
        <f t="shared" si="74"/>
        <v>32.144000000000005</v>
      </c>
      <c r="P643" s="53"/>
    </row>
    <row r="644" spans="1:16" x14ac:dyDescent="0.3">
      <c r="A644" s="40">
        <v>8506</v>
      </c>
      <c r="B644" s="40" t="s">
        <v>23</v>
      </c>
      <c r="C644" s="16" t="s">
        <v>493</v>
      </c>
      <c r="D644" s="52" t="s">
        <v>1253</v>
      </c>
      <c r="E644" s="17">
        <v>38.200000000000003</v>
      </c>
      <c r="F644" s="17">
        <f t="shared" si="71"/>
        <v>1.4989209338826763</v>
      </c>
      <c r="G644" s="17">
        <f t="shared" si="69"/>
        <v>42.784000000000006</v>
      </c>
      <c r="H644" s="226">
        <v>0.12</v>
      </c>
      <c r="I644" s="46"/>
      <c r="J644" s="18">
        <v>12</v>
      </c>
      <c r="K644" s="46"/>
      <c r="L644" s="19">
        <f t="shared" si="70"/>
        <v>0</v>
      </c>
      <c r="M644" s="23">
        <f t="shared" si="72"/>
        <v>0</v>
      </c>
      <c r="N644" s="19">
        <f t="shared" si="73"/>
        <v>0</v>
      </c>
      <c r="O644" s="19">
        <f t="shared" si="74"/>
        <v>42.784000000000006</v>
      </c>
      <c r="P644" s="53"/>
    </row>
    <row r="645" spans="1:16" x14ac:dyDescent="0.3">
      <c r="A645" s="40">
        <v>8510</v>
      </c>
      <c r="B645" s="40" t="s">
        <v>23</v>
      </c>
      <c r="C645" s="16" t="s">
        <v>494</v>
      </c>
      <c r="D645" s="52" t="s">
        <v>1254</v>
      </c>
      <c r="E645" s="17">
        <v>28.7</v>
      </c>
      <c r="F645" s="17">
        <f t="shared" si="71"/>
        <v>1.1261526388071414</v>
      </c>
      <c r="G645" s="17">
        <f t="shared" si="69"/>
        <v>32.144000000000005</v>
      </c>
      <c r="H645" s="226">
        <v>0.12</v>
      </c>
      <c r="I645" s="46"/>
      <c r="J645" s="18">
        <v>12</v>
      </c>
      <c r="K645" s="46"/>
      <c r="L645" s="19">
        <f t="shared" si="70"/>
        <v>0</v>
      </c>
      <c r="M645" s="23">
        <f t="shared" si="72"/>
        <v>0</v>
      </c>
      <c r="N645" s="19">
        <f t="shared" si="73"/>
        <v>0</v>
      </c>
      <c r="O645" s="19">
        <f t="shared" si="74"/>
        <v>32.144000000000005</v>
      </c>
      <c r="P645" s="53"/>
    </row>
    <row r="646" spans="1:16" x14ac:dyDescent="0.3">
      <c r="A646" s="40">
        <v>8520</v>
      </c>
      <c r="B646" s="40" t="s">
        <v>23</v>
      </c>
      <c r="C646" s="16" t="s">
        <v>495</v>
      </c>
      <c r="D646" s="52" t="s">
        <v>1255</v>
      </c>
      <c r="E646" s="17">
        <v>38.200000000000003</v>
      </c>
      <c r="F646" s="17">
        <f t="shared" si="71"/>
        <v>1.4989209338826763</v>
      </c>
      <c r="G646" s="17">
        <f t="shared" si="69"/>
        <v>42.784000000000006</v>
      </c>
      <c r="H646" s="226">
        <v>0.12</v>
      </c>
      <c r="I646" s="46"/>
      <c r="J646" s="18">
        <v>12</v>
      </c>
      <c r="K646" s="46"/>
      <c r="L646" s="19">
        <f t="shared" si="70"/>
        <v>0</v>
      </c>
      <c r="M646" s="23">
        <f t="shared" si="72"/>
        <v>0</v>
      </c>
      <c r="N646" s="19">
        <f t="shared" si="73"/>
        <v>0</v>
      </c>
      <c r="O646" s="19">
        <f t="shared" si="74"/>
        <v>42.784000000000006</v>
      </c>
      <c r="P646" s="53"/>
    </row>
    <row r="647" spans="1:16" x14ac:dyDescent="0.3">
      <c r="A647" s="40">
        <v>8600</v>
      </c>
      <c r="B647" s="40" t="s">
        <v>23</v>
      </c>
      <c r="C647" s="16" t="s">
        <v>496</v>
      </c>
      <c r="D647" s="52" t="s">
        <v>1256</v>
      </c>
      <c r="E647" s="17">
        <v>28.7</v>
      </c>
      <c r="F647" s="17">
        <f t="shared" si="71"/>
        <v>1.1261526388071414</v>
      </c>
      <c r="G647" s="17">
        <f t="shared" si="69"/>
        <v>32.144000000000005</v>
      </c>
      <c r="H647" s="226">
        <v>0.12</v>
      </c>
      <c r="I647" s="46"/>
      <c r="J647" s="18">
        <v>12</v>
      </c>
      <c r="K647" s="46"/>
      <c r="L647" s="19">
        <f t="shared" si="70"/>
        <v>0</v>
      </c>
      <c r="M647" s="23">
        <f t="shared" si="72"/>
        <v>0</v>
      </c>
      <c r="N647" s="19">
        <f t="shared" si="73"/>
        <v>0</v>
      </c>
      <c r="O647" s="19">
        <f t="shared" si="74"/>
        <v>32.144000000000005</v>
      </c>
      <c r="P647" s="53"/>
    </row>
    <row r="648" spans="1:16" x14ac:dyDescent="0.3">
      <c r="A648" s="40">
        <v>8610</v>
      </c>
      <c r="B648" s="40" t="s">
        <v>23</v>
      </c>
      <c r="C648" s="16" t="s">
        <v>497</v>
      </c>
      <c r="D648" s="52" t="s">
        <v>1257</v>
      </c>
      <c r="E648" s="17">
        <v>28.7</v>
      </c>
      <c r="F648" s="17">
        <f t="shared" si="71"/>
        <v>1.1261526388071414</v>
      </c>
      <c r="G648" s="17">
        <f t="shared" si="69"/>
        <v>32.144000000000005</v>
      </c>
      <c r="H648" s="226">
        <v>0.12</v>
      </c>
      <c r="I648" s="46"/>
      <c r="J648" s="18">
        <v>12</v>
      </c>
      <c r="K648" s="46"/>
      <c r="L648" s="19">
        <f t="shared" si="70"/>
        <v>0</v>
      </c>
      <c r="M648" s="23">
        <f t="shared" si="72"/>
        <v>0</v>
      </c>
      <c r="N648" s="19">
        <f t="shared" si="73"/>
        <v>0</v>
      </c>
      <c r="O648" s="19">
        <f t="shared" si="74"/>
        <v>32.144000000000005</v>
      </c>
      <c r="P648" s="53"/>
    </row>
    <row r="649" spans="1:16" x14ac:dyDescent="0.3">
      <c r="A649" s="40">
        <v>8614</v>
      </c>
      <c r="B649" s="40" t="s">
        <v>23</v>
      </c>
      <c r="C649" s="16" t="s">
        <v>498</v>
      </c>
      <c r="D649" s="52" t="s">
        <v>1258</v>
      </c>
      <c r="E649" s="17">
        <v>38.200000000000003</v>
      </c>
      <c r="F649" s="17">
        <f t="shared" si="71"/>
        <v>1.4989209338826763</v>
      </c>
      <c r="G649" s="17">
        <f t="shared" si="69"/>
        <v>42.784000000000006</v>
      </c>
      <c r="H649" s="226">
        <v>0.12</v>
      </c>
      <c r="I649" s="46"/>
      <c r="J649" s="18">
        <v>12</v>
      </c>
      <c r="K649" s="46"/>
      <c r="L649" s="19">
        <f t="shared" si="70"/>
        <v>0</v>
      </c>
      <c r="M649" s="23">
        <f t="shared" si="72"/>
        <v>0</v>
      </c>
      <c r="N649" s="19">
        <f t="shared" si="73"/>
        <v>0</v>
      </c>
      <c r="O649" s="19">
        <f t="shared" si="74"/>
        <v>42.784000000000006</v>
      </c>
      <c r="P649" s="53"/>
    </row>
    <row r="650" spans="1:16" x14ac:dyDescent="0.3">
      <c r="A650" s="40">
        <v>8630</v>
      </c>
      <c r="B650" s="40" t="s">
        <v>23</v>
      </c>
      <c r="C650" s="16" t="s">
        <v>1979</v>
      </c>
      <c r="D650" s="52">
        <v>4006040008545</v>
      </c>
      <c r="E650" s="17">
        <v>53.3</v>
      </c>
      <c r="F650" s="17">
        <f t="shared" si="71"/>
        <v>2.0914263292132627</v>
      </c>
      <c r="G650" s="17">
        <f t="shared" si="69"/>
        <v>59.696000000000005</v>
      </c>
      <c r="H650" s="226">
        <v>0.12</v>
      </c>
      <c r="I650" s="46"/>
      <c r="J650" s="18">
        <v>12</v>
      </c>
      <c r="K650" s="46"/>
      <c r="L650" s="19">
        <f t="shared" si="70"/>
        <v>0</v>
      </c>
      <c r="M650" s="23">
        <f t="shared" si="72"/>
        <v>0</v>
      </c>
      <c r="N650" s="19">
        <f t="shared" si="73"/>
        <v>0</v>
      </c>
      <c r="O650" s="19">
        <f t="shared" si="74"/>
        <v>59.696000000000005</v>
      </c>
      <c r="P650" s="53"/>
    </row>
    <row r="651" spans="1:16" x14ac:dyDescent="0.3">
      <c r="A651" s="235">
        <v>8700</v>
      </c>
      <c r="B651" s="235" t="s">
        <v>23</v>
      </c>
      <c r="C651" s="236" t="s">
        <v>499</v>
      </c>
      <c r="D651" s="237" t="s">
        <v>1259</v>
      </c>
      <c r="E651" s="238">
        <v>47.2</v>
      </c>
      <c r="F651" s="238">
        <f t="shared" si="71"/>
        <v>1.8520698450068669</v>
      </c>
      <c r="G651" s="238">
        <f t="shared" si="69"/>
        <v>52.864000000000011</v>
      </c>
      <c r="H651" s="246">
        <v>0.12</v>
      </c>
      <c r="I651" s="241"/>
      <c r="J651" s="242">
        <v>12</v>
      </c>
      <c r="K651" s="241"/>
      <c r="L651" s="243">
        <f t="shared" si="70"/>
        <v>0</v>
      </c>
      <c r="M651" s="244">
        <f t="shared" si="72"/>
        <v>0</v>
      </c>
      <c r="N651" s="243">
        <f t="shared" si="73"/>
        <v>0</v>
      </c>
      <c r="O651" s="243">
        <f t="shared" si="74"/>
        <v>52.864000000000011</v>
      </c>
      <c r="P651" s="245" t="s">
        <v>2101</v>
      </c>
    </row>
    <row r="652" spans="1:16" x14ac:dyDescent="0.3">
      <c r="A652" s="40">
        <v>8702</v>
      </c>
      <c r="B652" s="40" t="s">
        <v>23</v>
      </c>
      <c r="C652" s="16" t="s">
        <v>500</v>
      </c>
      <c r="D652" s="52" t="s">
        <v>1260</v>
      </c>
      <c r="E652" s="17">
        <v>50.2</v>
      </c>
      <c r="F652" s="17">
        <f t="shared" si="71"/>
        <v>1.9697861487149304</v>
      </c>
      <c r="G652" s="17">
        <f t="shared" si="69"/>
        <v>56.224000000000011</v>
      </c>
      <c r="H652" s="226">
        <v>0.12</v>
      </c>
      <c r="I652" s="46"/>
      <c r="J652" s="18">
        <v>12</v>
      </c>
      <c r="K652" s="46"/>
      <c r="L652" s="19">
        <f t="shared" si="70"/>
        <v>0</v>
      </c>
      <c r="M652" s="23">
        <f t="shared" si="72"/>
        <v>0</v>
      </c>
      <c r="N652" s="19">
        <f t="shared" si="73"/>
        <v>0</v>
      </c>
      <c r="O652" s="19">
        <f t="shared" si="74"/>
        <v>56.224000000000011</v>
      </c>
      <c r="P652" s="53"/>
    </row>
    <row r="653" spans="1:16" x14ac:dyDescent="0.3">
      <c r="A653" s="40">
        <v>8770</v>
      </c>
      <c r="B653" s="40" t="s">
        <v>23</v>
      </c>
      <c r="C653" s="16" t="s">
        <v>501</v>
      </c>
      <c r="D653" s="52" t="s">
        <v>1261</v>
      </c>
      <c r="E653" s="17">
        <v>55.1</v>
      </c>
      <c r="F653" s="17">
        <f t="shared" si="71"/>
        <v>2.1620561114381012</v>
      </c>
      <c r="G653" s="17">
        <f t="shared" ref="G653:G718" si="75">PRODUCT(E653,1.12)</f>
        <v>61.71200000000001</v>
      </c>
      <c r="H653" s="226">
        <v>0.12</v>
      </c>
      <c r="I653" s="46"/>
      <c r="J653" s="18">
        <v>12</v>
      </c>
      <c r="K653" s="46"/>
      <c r="L653" s="19">
        <f t="shared" si="70"/>
        <v>0</v>
      </c>
      <c r="M653" s="23">
        <f t="shared" si="72"/>
        <v>0</v>
      </c>
      <c r="N653" s="19">
        <f t="shared" si="73"/>
        <v>0</v>
      </c>
      <c r="O653" s="19">
        <f t="shared" si="74"/>
        <v>61.71200000000001</v>
      </c>
      <c r="P653" s="53"/>
    </row>
    <row r="654" spans="1:16" x14ac:dyDescent="0.3">
      <c r="A654" s="40">
        <v>8950</v>
      </c>
      <c r="B654" s="40" t="s">
        <v>23</v>
      </c>
      <c r="C654" s="16" t="s">
        <v>2163</v>
      </c>
      <c r="D654" s="52">
        <v>8015197041226</v>
      </c>
      <c r="E654" s="17">
        <v>28.2</v>
      </c>
      <c r="F654" s="17">
        <f t="shared" si="71"/>
        <v>1.1065332548557976</v>
      </c>
      <c r="G654" s="17">
        <f t="shared" si="75"/>
        <v>31.584000000000003</v>
      </c>
      <c r="H654" s="226">
        <v>0.12</v>
      </c>
      <c r="I654" s="46"/>
      <c r="J654" s="18">
        <v>12</v>
      </c>
      <c r="K654" s="46"/>
      <c r="L654" s="19">
        <f t="shared" si="70"/>
        <v>0</v>
      </c>
      <c r="M654" s="23">
        <f t="shared" si="72"/>
        <v>0</v>
      </c>
      <c r="N654" s="19">
        <f t="shared" si="73"/>
        <v>0</v>
      </c>
      <c r="O654" s="19">
        <f t="shared" si="74"/>
        <v>31.584000000000003</v>
      </c>
      <c r="P654" s="53"/>
    </row>
    <row r="655" spans="1:16" x14ac:dyDescent="0.3">
      <c r="A655" s="40">
        <v>8952</v>
      </c>
      <c r="B655" s="40" t="s">
        <v>23</v>
      </c>
      <c r="C655" s="16" t="s">
        <v>2167</v>
      </c>
      <c r="D655" s="52">
        <v>8015197010017</v>
      </c>
      <c r="E655" s="17">
        <v>27.5</v>
      </c>
      <c r="F655" s="17">
        <f t="shared" si="71"/>
        <v>1.079066117323916</v>
      </c>
      <c r="G655" s="17">
        <f t="shared" si="75"/>
        <v>30.800000000000004</v>
      </c>
      <c r="H655" s="226">
        <v>0.12</v>
      </c>
      <c r="I655" s="46"/>
      <c r="J655" s="18">
        <v>12</v>
      </c>
      <c r="K655" s="46"/>
      <c r="L655" s="19">
        <f t="shared" si="70"/>
        <v>0</v>
      </c>
      <c r="M655" s="23">
        <f t="shared" si="72"/>
        <v>0</v>
      </c>
      <c r="N655" s="19">
        <f t="shared" si="73"/>
        <v>0</v>
      </c>
      <c r="O655" s="19">
        <f t="shared" si="74"/>
        <v>30.800000000000004</v>
      </c>
      <c r="P655" s="53"/>
    </row>
    <row r="656" spans="1:16" x14ac:dyDescent="0.3">
      <c r="A656" s="40">
        <v>8954</v>
      </c>
      <c r="B656" s="40" t="s">
        <v>23</v>
      </c>
      <c r="C656" s="16" t="s">
        <v>2164</v>
      </c>
      <c r="D656" s="52">
        <v>8015197041233</v>
      </c>
      <c r="E656" s="17">
        <v>28.2</v>
      </c>
      <c r="F656" s="17">
        <f t="shared" si="71"/>
        <v>1.1065332548557976</v>
      </c>
      <c r="G656" s="17">
        <f t="shared" si="75"/>
        <v>31.584000000000003</v>
      </c>
      <c r="H656" s="226">
        <v>0.12</v>
      </c>
      <c r="I656" s="46"/>
      <c r="J656" s="18">
        <v>12</v>
      </c>
      <c r="K656" s="46"/>
      <c r="L656" s="19">
        <f t="shared" si="70"/>
        <v>0</v>
      </c>
      <c r="M656" s="23">
        <f t="shared" si="72"/>
        <v>0</v>
      </c>
      <c r="N656" s="19">
        <f t="shared" si="73"/>
        <v>0</v>
      </c>
      <c r="O656" s="19">
        <f t="shared" si="74"/>
        <v>31.584000000000003</v>
      </c>
      <c r="P656" s="53"/>
    </row>
    <row r="657" spans="1:16" x14ac:dyDescent="0.3">
      <c r="A657" s="40">
        <v>8956</v>
      </c>
      <c r="B657" s="40" t="s">
        <v>23</v>
      </c>
      <c r="C657" s="16" t="s">
        <v>2165</v>
      </c>
      <c r="D657" s="52">
        <v>8015197012035</v>
      </c>
      <c r="E657" s="17">
        <v>28.2</v>
      </c>
      <c r="F657" s="17">
        <f t="shared" si="71"/>
        <v>1.1065332548557976</v>
      </c>
      <c r="G657" s="17">
        <f t="shared" si="75"/>
        <v>31.584000000000003</v>
      </c>
      <c r="H657" s="226">
        <v>0.12</v>
      </c>
      <c r="I657" s="46"/>
      <c r="J657" s="18">
        <v>12</v>
      </c>
      <c r="K657" s="46"/>
      <c r="L657" s="19">
        <f t="shared" si="70"/>
        <v>0</v>
      </c>
      <c r="M657" s="23">
        <f t="shared" si="72"/>
        <v>0</v>
      </c>
      <c r="N657" s="19">
        <f t="shared" si="73"/>
        <v>0</v>
      </c>
      <c r="O657" s="19">
        <f t="shared" si="74"/>
        <v>31.584000000000003</v>
      </c>
      <c r="P657" s="53"/>
    </row>
    <row r="658" spans="1:16" x14ac:dyDescent="0.3">
      <c r="A658" s="40">
        <v>8958</v>
      </c>
      <c r="B658" s="40" t="s">
        <v>23</v>
      </c>
      <c r="C658" s="16" t="s">
        <v>2166</v>
      </c>
      <c r="D658" s="52">
        <v>8015197010024</v>
      </c>
      <c r="E658" s="17">
        <v>27.5</v>
      </c>
      <c r="F658" s="17">
        <f t="shared" si="71"/>
        <v>1.079066117323916</v>
      </c>
      <c r="G658" s="17">
        <f t="shared" si="75"/>
        <v>30.800000000000004</v>
      </c>
      <c r="H658" s="226">
        <v>0.12</v>
      </c>
      <c r="I658" s="46"/>
      <c r="J658" s="18">
        <v>12</v>
      </c>
      <c r="K658" s="46"/>
      <c r="L658" s="19">
        <f t="shared" si="70"/>
        <v>0</v>
      </c>
      <c r="M658" s="23">
        <f t="shared" si="72"/>
        <v>0</v>
      </c>
      <c r="N658" s="19">
        <f t="shared" si="73"/>
        <v>0</v>
      </c>
      <c r="O658" s="19">
        <f t="shared" si="74"/>
        <v>30.800000000000004</v>
      </c>
      <c r="P658" s="53"/>
    </row>
    <row r="659" spans="1:16" x14ac:dyDescent="0.3">
      <c r="A659" s="40">
        <v>9110</v>
      </c>
      <c r="B659" s="40" t="s">
        <v>23</v>
      </c>
      <c r="C659" s="16" t="s">
        <v>502</v>
      </c>
      <c r="D659" s="52" t="s">
        <v>1262</v>
      </c>
      <c r="E659" s="253">
        <v>305.2</v>
      </c>
      <c r="F659" s="17">
        <f t="shared" si="71"/>
        <v>11.975671963900334</v>
      </c>
      <c r="G659" s="17">
        <f t="shared" si="75"/>
        <v>341.82400000000001</v>
      </c>
      <c r="H659" s="226">
        <v>0.12</v>
      </c>
      <c r="I659" s="46"/>
      <c r="J659" s="18">
        <v>6</v>
      </c>
      <c r="K659" s="46"/>
      <c r="L659" s="19">
        <f t="shared" si="70"/>
        <v>0</v>
      </c>
      <c r="M659" s="23">
        <f t="shared" si="72"/>
        <v>0</v>
      </c>
      <c r="N659" s="19">
        <f t="shared" si="73"/>
        <v>0</v>
      </c>
      <c r="O659" s="19">
        <f t="shared" si="74"/>
        <v>341.82400000000001</v>
      </c>
      <c r="P659" s="53"/>
    </row>
    <row r="660" spans="1:16" x14ac:dyDescent="0.3">
      <c r="A660" s="40">
        <v>9121</v>
      </c>
      <c r="B660" s="40" t="s">
        <v>23</v>
      </c>
      <c r="C660" s="16" t="s">
        <v>1903</v>
      </c>
      <c r="D660" s="52">
        <v>5200362301035</v>
      </c>
      <c r="E660" s="253">
        <v>304.8</v>
      </c>
      <c r="F660" s="17">
        <f t="shared" si="71"/>
        <v>11.959976456739259</v>
      </c>
      <c r="G660" s="17">
        <f t="shared" si="75"/>
        <v>341.37600000000003</v>
      </c>
      <c r="H660" s="226">
        <v>0.12</v>
      </c>
      <c r="I660" s="46"/>
      <c r="J660" s="18">
        <v>12</v>
      </c>
      <c r="K660" s="46"/>
      <c r="L660" s="19">
        <f t="shared" si="70"/>
        <v>0</v>
      </c>
      <c r="M660" s="23">
        <f t="shared" si="72"/>
        <v>0</v>
      </c>
      <c r="N660" s="19">
        <f t="shared" si="73"/>
        <v>0</v>
      </c>
      <c r="O660" s="19">
        <f t="shared" si="74"/>
        <v>341.37600000000003</v>
      </c>
      <c r="P660" s="53"/>
    </row>
    <row r="661" spans="1:16" x14ac:dyDescent="0.3">
      <c r="A661" s="40">
        <v>9130</v>
      </c>
      <c r="B661" s="40" t="s">
        <v>23</v>
      </c>
      <c r="C661" s="16" t="s">
        <v>503</v>
      </c>
      <c r="D661" s="52" t="s">
        <v>1263</v>
      </c>
      <c r="E661" s="253">
        <v>249</v>
      </c>
      <c r="F661" s="17">
        <f t="shared" si="71"/>
        <v>9.7704532077692754</v>
      </c>
      <c r="G661" s="17">
        <f t="shared" si="75"/>
        <v>278.88000000000005</v>
      </c>
      <c r="H661" s="226">
        <v>0.12</v>
      </c>
      <c r="I661" s="46"/>
      <c r="J661" s="18">
        <v>12</v>
      </c>
      <c r="K661" s="46"/>
      <c r="L661" s="19">
        <f t="shared" si="70"/>
        <v>0</v>
      </c>
      <c r="M661" s="23">
        <f t="shared" si="72"/>
        <v>0</v>
      </c>
      <c r="N661" s="19">
        <f t="shared" si="73"/>
        <v>0</v>
      </c>
      <c r="O661" s="19">
        <f t="shared" si="74"/>
        <v>278.88000000000005</v>
      </c>
      <c r="P661" s="53"/>
    </row>
    <row r="662" spans="1:16" x14ac:dyDescent="0.3">
      <c r="A662" s="40">
        <v>9176</v>
      </c>
      <c r="B662" s="40" t="s">
        <v>23</v>
      </c>
      <c r="C662" s="16" t="s">
        <v>504</v>
      </c>
      <c r="D662" s="52" t="s">
        <v>1264</v>
      </c>
      <c r="E662" s="253">
        <v>74.5</v>
      </c>
      <c r="F662" s="17">
        <f t="shared" si="71"/>
        <v>2.9232882087502454</v>
      </c>
      <c r="G662" s="17">
        <f t="shared" si="75"/>
        <v>83.440000000000012</v>
      </c>
      <c r="H662" s="226">
        <v>0.12</v>
      </c>
      <c r="I662" s="46"/>
      <c r="J662" s="18">
        <v>6</v>
      </c>
      <c r="K662" s="46"/>
      <c r="L662" s="19">
        <f t="shared" si="70"/>
        <v>0</v>
      </c>
      <c r="M662" s="23">
        <f t="shared" si="72"/>
        <v>0</v>
      </c>
      <c r="N662" s="19">
        <f t="shared" si="73"/>
        <v>0</v>
      </c>
      <c r="O662" s="19">
        <f t="shared" si="74"/>
        <v>83.440000000000012</v>
      </c>
      <c r="P662" s="53"/>
    </row>
    <row r="663" spans="1:16" x14ac:dyDescent="0.3">
      <c r="A663" s="40">
        <v>9179</v>
      </c>
      <c r="B663" s="40" t="s">
        <v>23</v>
      </c>
      <c r="C663" s="16" t="s">
        <v>505</v>
      </c>
      <c r="D663" s="52" t="s">
        <v>1265</v>
      </c>
      <c r="E663" s="17">
        <v>68.5</v>
      </c>
      <c r="F663" s="17">
        <f t="shared" si="71"/>
        <v>2.6878556013341184</v>
      </c>
      <c r="G663" s="17">
        <f t="shared" si="75"/>
        <v>76.720000000000013</v>
      </c>
      <c r="H663" s="226">
        <v>0.12</v>
      </c>
      <c r="I663" s="46"/>
      <c r="J663" s="18">
        <v>6</v>
      </c>
      <c r="K663" s="46"/>
      <c r="L663" s="19">
        <f t="shared" si="70"/>
        <v>0</v>
      </c>
      <c r="M663" s="23">
        <f t="shared" si="72"/>
        <v>0</v>
      </c>
      <c r="N663" s="19">
        <f t="shared" si="73"/>
        <v>0</v>
      </c>
      <c r="O663" s="19">
        <f t="shared" si="74"/>
        <v>76.720000000000013</v>
      </c>
      <c r="P663" s="53"/>
    </row>
    <row r="664" spans="1:16" x14ac:dyDescent="0.3">
      <c r="A664" s="40">
        <v>9509</v>
      </c>
      <c r="B664" s="40" t="s">
        <v>23</v>
      </c>
      <c r="C664" s="16" t="s">
        <v>506</v>
      </c>
      <c r="D664" s="52" t="s">
        <v>1266</v>
      </c>
      <c r="E664" s="17">
        <v>164.1</v>
      </c>
      <c r="F664" s="17">
        <f t="shared" si="71"/>
        <v>6.4390818128310769</v>
      </c>
      <c r="G664" s="17">
        <f t="shared" si="75"/>
        <v>183.792</v>
      </c>
      <c r="H664" s="226">
        <v>0.12</v>
      </c>
      <c r="I664" s="46"/>
      <c r="J664" s="18">
        <v>4</v>
      </c>
      <c r="K664" s="46"/>
      <c r="L664" s="19">
        <f t="shared" si="70"/>
        <v>0</v>
      </c>
      <c r="M664" s="23">
        <f t="shared" si="72"/>
        <v>0</v>
      </c>
      <c r="N664" s="19">
        <f t="shared" si="73"/>
        <v>0</v>
      </c>
      <c r="O664" s="19">
        <f t="shared" si="74"/>
        <v>183.792</v>
      </c>
      <c r="P664" s="53"/>
    </row>
    <row r="665" spans="1:16" x14ac:dyDescent="0.3">
      <c r="A665" s="40">
        <v>9510</v>
      </c>
      <c r="B665" s="40" t="s">
        <v>23</v>
      </c>
      <c r="C665" s="16" t="s">
        <v>507</v>
      </c>
      <c r="D665" s="52" t="s">
        <v>1267</v>
      </c>
      <c r="E665" s="17">
        <v>97.4</v>
      </c>
      <c r="F665" s="17">
        <f t="shared" si="71"/>
        <v>3.8218559937217975</v>
      </c>
      <c r="G665" s="17">
        <f t="shared" si="75"/>
        <v>109.08800000000002</v>
      </c>
      <c r="H665" s="226">
        <v>0.12</v>
      </c>
      <c r="I665" s="46"/>
      <c r="J665" s="18">
        <v>4</v>
      </c>
      <c r="K665" s="46"/>
      <c r="L665" s="19">
        <f t="shared" si="70"/>
        <v>0</v>
      </c>
      <c r="M665" s="23">
        <f t="shared" si="72"/>
        <v>0</v>
      </c>
      <c r="N665" s="19">
        <f t="shared" si="73"/>
        <v>0</v>
      </c>
      <c r="O665" s="19">
        <f t="shared" si="74"/>
        <v>109.08800000000002</v>
      </c>
      <c r="P665" s="53"/>
    </row>
    <row r="666" spans="1:16" x14ac:dyDescent="0.3">
      <c r="A666" s="40">
        <v>9520</v>
      </c>
      <c r="B666" s="40" t="s">
        <v>23</v>
      </c>
      <c r="C666" s="16" t="s">
        <v>508</v>
      </c>
      <c r="D666" s="52" t="s">
        <v>1268</v>
      </c>
      <c r="E666" s="253">
        <v>187.4</v>
      </c>
      <c r="F666" s="17">
        <f t="shared" si="71"/>
        <v>7.3533451049637044</v>
      </c>
      <c r="G666" s="17">
        <f t="shared" si="75"/>
        <v>209.88800000000003</v>
      </c>
      <c r="H666" s="226">
        <v>0.12</v>
      </c>
      <c r="I666" s="46"/>
      <c r="J666" s="18">
        <v>6</v>
      </c>
      <c r="K666" s="46"/>
      <c r="L666" s="19">
        <f t="shared" si="70"/>
        <v>0</v>
      </c>
      <c r="M666" s="23">
        <f t="shared" si="72"/>
        <v>0</v>
      </c>
      <c r="N666" s="19">
        <f t="shared" si="73"/>
        <v>0</v>
      </c>
      <c r="O666" s="19">
        <f t="shared" si="74"/>
        <v>209.88800000000003</v>
      </c>
      <c r="P666" s="53"/>
    </row>
    <row r="667" spans="1:16" x14ac:dyDescent="0.3">
      <c r="A667" s="40">
        <v>9528</v>
      </c>
      <c r="B667" s="40" t="s">
        <v>23</v>
      </c>
      <c r="C667" s="16" t="s">
        <v>2097</v>
      </c>
      <c r="D667" s="52" t="s">
        <v>1269</v>
      </c>
      <c r="E667" s="253">
        <v>105.5</v>
      </c>
      <c r="F667" s="17">
        <f t="shared" si="71"/>
        <v>4.1396900137335688</v>
      </c>
      <c r="G667" s="17">
        <f t="shared" si="75"/>
        <v>118.16000000000001</v>
      </c>
      <c r="H667" s="226">
        <v>0.12</v>
      </c>
      <c r="I667" s="46"/>
      <c r="J667" s="261">
        <v>10</v>
      </c>
      <c r="K667" s="46"/>
      <c r="L667" s="19">
        <f t="shared" si="70"/>
        <v>0</v>
      </c>
      <c r="M667" s="23">
        <f t="shared" si="72"/>
        <v>0</v>
      </c>
      <c r="N667" s="19">
        <f t="shared" si="73"/>
        <v>0</v>
      </c>
      <c r="O667" s="19">
        <f t="shared" si="74"/>
        <v>118.16000000000001</v>
      </c>
      <c r="P667" s="53"/>
    </row>
    <row r="668" spans="1:16" x14ac:dyDescent="0.3">
      <c r="A668" s="40">
        <v>9530</v>
      </c>
      <c r="B668" s="40" t="s">
        <v>23</v>
      </c>
      <c r="C668" s="16" t="s">
        <v>509</v>
      </c>
      <c r="D668" s="52" t="s">
        <v>1270</v>
      </c>
      <c r="E668" s="253">
        <v>65</v>
      </c>
      <c r="F668" s="17">
        <f t="shared" si="71"/>
        <v>2.5505199136747105</v>
      </c>
      <c r="G668" s="17">
        <f t="shared" si="75"/>
        <v>72.800000000000011</v>
      </c>
      <c r="H668" s="226">
        <v>0.12</v>
      </c>
      <c r="I668" s="46"/>
      <c r="J668" s="18">
        <v>12</v>
      </c>
      <c r="K668" s="46"/>
      <c r="L668" s="19">
        <f t="shared" si="70"/>
        <v>0</v>
      </c>
      <c r="M668" s="23">
        <f t="shared" si="72"/>
        <v>0</v>
      </c>
      <c r="N668" s="19">
        <f t="shared" si="73"/>
        <v>0</v>
      </c>
      <c r="O668" s="19">
        <f t="shared" si="74"/>
        <v>72.800000000000011</v>
      </c>
      <c r="P668" s="53"/>
    </row>
    <row r="669" spans="1:16" x14ac:dyDescent="0.3">
      <c r="A669" s="40">
        <v>9532</v>
      </c>
      <c r="B669" s="40" t="s">
        <v>23</v>
      </c>
      <c r="C669" s="16" t="s">
        <v>510</v>
      </c>
      <c r="D669" s="52" t="s">
        <v>1271</v>
      </c>
      <c r="E669" s="17">
        <v>62.9</v>
      </c>
      <c r="F669" s="17">
        <f t="shared" si="71"/>
        <v>2.4681185010790663</v>
      </c>
      <c r="G669" s="17">
        <f t="shared" si="75"/>
        <v>70.448000000000008</v>
      </c>
      <c r="H669" s="226">
        <v>0.12</v>
      </c>
      <c r="I669" s="46"/>
      <c r="J669" s="18">
        <v>6</v>
      </c>
      <c r="K669" s="46"/>
      <c r="L669" s="19">
        <f t="shared" si="70"/>
        <v>0</v>
      </c>
      <c r="M669" s="23">
        <f t="shared" si="72"/>
        <v>0</v>
      </c>
      <c r="N669" s="19">
        <f t="shared" si="73"/>
        <v>0</v>
      </c>
      <c r="O669" s="19">
        <f t="shared" si="74"/>
        <v>70.448000000000008</v>
      </c>
      <c r="P669" s="53"/>
    </row>
    <row r="670" spans="1:16" x14ac:dyDescent="0.3">
      <c r="A670" s="40">
        <v>9533</v>
      </c>
      <c r="B670" s="40" t="s">
        <v>23</v>
      </c>
      <c r="C670" s="16" t="s">
        <v>511</v>
      </c>
      <c r="D670" s="52" t="s">
        <v>1272</v>
      </c>
      <c r="E670" s="17">
        <v>99.6</v>
      </c>
      <c r="F670" s="17">
        <f t="shared" si="71"/>
        <v>3.9081812831077101</v>
      </c>
      <c r="G670" s="17">
        <f t="shared" si="75"/>
        <v>111.55200000000001</v>
      </c>
      <c r="H670" s="226">
        <v>0.12</v>
      </c>
      <c r="I670" s="46"/>
      <c r="J670" s="18">
        <v>6</v>
      </c>
      <c r="K670" s="46"/>
      <c r="L670" s="19">
        <f t="shared" si="70"/>
        <v>0</v>
      </c>
      <c r="M670" s="23">
        <f t="shared" si="72"/>
        <v>0</v>
      </c>
      <c r="N670" s="19">
        <f t="shared" si="73"/>
        <v>0</v>
      </c>
      <c r="O670" s="19">
        <f t="shared" si="74"/>
        <v>111.55200000000001</v>
      </c>
      <c r="P670" s="53"/>
    </row>
    <row r="671" spans="1:16" x14ac:dyDescent="0.3">
      <c r="A671" s="40">
        <v>9534</v>
      </c>
      <c r="B671" s="40" t="s">
        <v>23</v>
      </c>
      <c r="C671" s="16" t="s">
        <v>1822</v>
      </c>
      <c r="D671" s="52">
        <v>4006040215301</v>
      </c>
      <c r="E671" s="17">
        <v>125.8</v>
      </c>
      <c r="F671" s="17">
        <f t="shared" si="71"/>
        <v>4.9362370021581325</v>
      </c>
      <c r="G671" s="17">
        <f t="shared" si="75"/>
        <v>140.89600000000002</v>
      </c>
      <c r="H671" s="226">
        <v>0.12</v>
      </c>
      <c r="I671" s="46"/>
      <c r="J671" s="18">
        <v>6</v>
      </c>
      <c r="K671" s="46"/>
      <c r="L671" s="19">
        <f t="shared" si="70"/>
        <v>0</v>
      </c>
      <c r="M671" s="23">
        <f t="shared" si="72"/>
        <v>0</v>
      </c>
      <c r="N671" s="19">
        <f t="shared" si="73"/>
        <v>0</v>
      </c>
      <c r="O671" s="19">
        <f t="shared" si="74"/>
        <v>140.89600000000002</v>
      </c>
      <c r="P671" s="53"/>
    </row>
    <row r="672" spans="1:16" x14ac:dyDescent="0.3">
      <c r="A672" s="40">
        <v>9536</v>
      </c>
      <c r="B672" s="40" t="s">
        <v>77</v>
      </c>
      <c r="C672" s="16" t="s">
        <v>512</v>
      </c>
      <c r="D672" s="52" t="s">
        <v>1273</v>
      </c>
      <c r="E672" s="253">
        <v>303</v>
      </c>
      <c r="F672" s="17">
        <f t="shared" si="71"/>
        <v>11.889346674514421</v>
      </c>
      <c r="G672" s="17">
        <f t="shared" si="75"/>
        <v>339.36</v>
      </c>
      <c r="H672" s="226">
        <v>0.12</v>
      </c>
      <c r="I672" s="46"/>
      <c r="J672" s="18">
        <v>6</v>
      </c>
      <c r="K672" s="46"/>
      <c r="L672" s="19">
        <f t="shared" si="70"/>
        <v>0</v>
      </c>
      <c r="M672" s="23">
        <f t="shared" si="72"/>
        <v>0</v>
      </c>
      <c r="N672" s="19">
        <f t="shared" si="73"/>
        <v>0</v>
      </c>
      <c r="O672" s="19">
        <f t="shared" si="74"/>
        <v>339.36</v>
      </c>
      <c r="P672" s="53"/>
    </row>
    <row r="673" spans="1:16" x14ac:dyDescent="0.3">
      <c r="A673" s="40">
        <v>9538</v>
      </c>
      <c r="B673" s="40" t="s">
        <v>23</v>
      </c>
      <c r="C673" s="16" t="s">
        <v>513</v>
      </c>
      <c r="D673" s="52" t="s">
        <v>1274</v>
      </c>
      <c r="E673" s="253">
        <v>146</v>
      </c>
      <c r="F673" s="17">
        <f t="shared" si="71"/>
        <v>5.7288601137924271</v>
      </c>
      <c r="G673" s="17">
        <f t="shared" si="75"/>
        <v>163.52000000000001</v>
      </c>
      <c r="H673" s="226">
        <v>0.12</v>
      </c>
      <c r="I673" s="46"/>
      <c r="J673" s="18">
        <v>12</v>
      </c>
      <c r="K673" s="46"/>
      <c r="L673" s="19">
        <f t="shared" si="70"/>
        <v>0</v>
      </c>
      <c r="M673" s="23">
        <f t="shared" si="72"/>
        <v>0</v>
      </c>
      <c r="N673" s="19">
        <f t="shared" si="73"/>
        <v>0</v>
      </c>
      <c r="O673" s="19">
        <f t="shared" si="74"/>
        <v>163.52000000000001</v>
      </c>
      <c r="P673" s="53"/>
    </row>
    <row r="674" spans="1:16" x14ac:dyDescent="0.3">
      <c r="A674" s="40">
        <v>9700</v>
      </c>
      <c r="B674" s="40" t="s">
        <v>23</v>
      </c>
      <c r="C674" s="16" t="s">
        <v>514</v>
      </c>
      <c r="D674" s="52" t="s">
        <v>1275</v>
      </c>
      <c r="E674" s="17">
        <v>89.1</v>
      </c>
      <c r="F674" s="17">
        <f t="shared" si="71"/>
        <v>3.4961742201294879</v>
      </c>
      <c r="G674" s="17">
        <f t="shared" si="75"/>
        <v>99.792000000000002</v>
      </c>
      <c r="H674" s="226">
        <v>0.12</v>
      </c>
      <c r="I674" s="46"/>
      <c r="J674" s="18">
        <v>6</v>
      </c>
      <c r="K674" s="46"/>
      <c r="L674" s="19">
        <f t="shared" si="70"/>
        <v>0</v>
      </c>
      <c r="M674" s="23">
        <f t="shared" si="72"/>
        <v>0</v>
      </c>
      <c r="N674" s="19">
        <f t="shared" si="73"/>
        <v>0</v>
      </c>
      <c r="O674" s="19">
        <f t="shared" si="74"/>
        <v>99.792000000000002</v>
      </c>
      <c r="P674" s="53"/>
    </row>
    <row r="675" spans="1:16" x14ac:dyDescent="0.3">
      <c r="A675" s="40">
        <v>9710</v>
      </c>
      <c r="B675" s="40" t="s">
        <v>23</v>
      </c>
      <c r="C675" s="16" t="s">
        <v>515</v>
      </c>
      <c r="D675" s="52" t="s">
        <v>1276</v>
      </c>
      <c r="E675" s="17">
        <v>57.9</v>
      </c>
      <c r="F675" s="17">
        <f t="shared" si="71"/>
        <v>2.271924661565627</v>
      </c>
      <c r="G675" s="17">
        <f t="shared" si="75"/>
        <v>64.847999999999999</v>
      </c>
      <c r="H675" s="226">
        <v>0.12</v>
      </c>
      <c r="I675" s="46"/>
      <c r="J675" s="18">
        <v>6</v>
      </c>
      <c r="K675" s="46"/>
      <c r="L675" s="19">
        <f t="shared" si="70"/>
        <v>0</v>
      </c>
      <c r="M675" s="23">
        <f t="shared" si="72"/>
        <v>0</v>
      </c>
      <c r="N675" s="19">
        <f t="shared" si="73"/>
        <v>0</v>
      </c>
      <c r="O675" s="19">
        <f t="shared" si="74"/>
        <v>64.847999999999999</v>
      </c>
      <c r="P675" s="53"/>
    </row>
    <row r="676" spans="1:16" x14ac:dyDescent="0.3">
      <c r="A676" s="235">
        <v>9720</v>
      </c>
      <c r="B676" s="235" t="s">
        <v>23</v>
      </c>
      <c r="C676" s="236" t="s">
        <v>516</v>
      </c>
      <c r="D676" s="237" t="s">
        <v>1277</v>
      </c>
      <c r="E676" s="238">
        <v>50.5</v>
      </c>
      <c r="F676" s="238">
        <f t="shared" si="71"/>
        <v>1.9815577790857368</v>
      </c>
      <c r="G676" s="238">
        <f t="shared" si="75"/>
        <v>56.56</v>
      </c>
      <c r="H676" s="246">
        <v>0.12</v>
      </c>
      <c r="I676" s="241"/>
      <c r="J676" s="242">
        <v>6</v>
      </c>
      <c r="K676" s="241"/>
      <c r="L676" s="243">
        <f t="shared" ref="L676:L741" si="76">PRODUCT(E676,SUM(I676,PRODUCT(ABS(K676),J676)))</f>
        <v>0</v>
      </c>
      <c r="M676" s="244">
        <f t="shared" si="72"/>
        <v>0</v>
      </c>
      <c r="N676" s="243">
        <f t="shared" si="73"/>
        <v>0</v>
      </c>
      <c r="O676" s="243">
        <f t="shared" si="74"/>
        <v>56.56</v>
      </c>
      <c r="P676" s="245" t="s">
        <v>2101</v>
      </c>
    </row>
    <row r="677" spans="1:16" x14ac:dyDescent="0.3">
      <c r="A677" s="40">
        <v>9722</v>
      </c>
      <c r="B677" s="40" t="s">
        <v>23</v>
      </c>
      <c r="C677" s="16" t="s">
        <v>517</v>
      </c>
      <c r="D677" s="52" t="s">
        <v>1278</v>
      </c>
      <c r="E677" s="253">
        <v>50.6</v>
      </c>
      <c r="F677" s="17">
        <f t="shared" si="71"/>
        <v>1.9854816558760056</v>
      </c>
      <c r="G677" s="17">
        <f t="shared" si="75"/>
        <v>56.672000000000004</v>
      </c>
      <c r="H677" s="226">
        <v>0.12</v>
      </c>
      <c r="I677" s="46"/>
      <c r="J677" s="18">
        <v>6</v>
      </c>
      <c r="K677" s="46"/>
      <c r="L677" s="19">
        <f t="shared" si="76"/>
        <v>0</v>
      </c>
      <c r="M677" s="23">
        <f t="shared" si="72"/>
        <v>0</v>
      </c>
      <c r="N677" s="19">
        <f t="shared" si="73"/>
        <v>0</v>
      </c>
      <c r="O677" s="19">
        <f t="shared" si="74"/>
        <v>56.672000000000004</v>
      </c>
      <c r="P677" s="53"/>
    </row>
    <row r="678" spans="1:16" x14ac:dyDescent="0.3">
      <c r="A678" s="40">
        <v>9724</v>
      </c>
      <c r="B678" s="40" t="s">
        <v>23</v>
      </c>
      <c r="C678" s="16" t="s">
        <v>518</v>
      </c>
      <c r="D678" s="52" t="s">
        <v>1279</v>
      </c>
      <c r="E678" s="253">
        <v>75.2</v>
      </c>
      <c r="F678" s="17">
        <f t="shared" si="71"/>
        <v>2.950755346282127</v>
      </c>
      <c r="G678" s="17">
        <f t="shared" si="75"/>
        <v>84.224000000000018</v>
      </c>
      <c r="H678" s="226">
        <v>0.12</v>
      </c>
      <c r="I678" s="46"/>
      <c r="J678" s="18">
        <v>12</v>
      </c>
      <c r="K678" s="46"/>
      <c r="L678" s="19">
        <f t="shared" si="76"/>
        <v>0</v>
      </c>
      <c r="M678" s="23">
        <f t="shared" si="72"/>
        <v>0</v>
      </c>
      <c r="N678" s="19">
        <f t="shared" si="73"/>
        <v>0</v>
      </c>
      <c r="O678" s="19">
        <f t="shared" si="74"/>
        <v>84.224000000000018</v>
      </c>
      <c r="P678" s="53"/>
    </row>
    <row r="679" spans="1:16" x14ac:dyDescent="0.3">
      <c r="A679" s="40">
        <v>10000</v>
      </c>
      <c r="B679" s="40" t="s">
        <v>23</v>
      </c>
      <c r="C679" s="16" t="s">
        <v>519</v>
      </c>
      <c r="D679" s="52" t="s">
        <v>1280</v>
      </c>
      <c r="E679" s="254">
        <v>42.2</v>
      </c>
      <c r="F679" s="17">
        <f t="shared" si="71"/>
        <v>1.6558760054934276</v>
      </c>
      <c r="G679" s="17">
        <f t="shared" si="75"/>
        <v>47.26400000000001</v>
      </c>
      <c r="H679" s="226">
        <v>0.12</v>
      </c>
      <c r="I679" s="46"/>
      <c r="J679" s="18">
        <v>6</v>
      </c>
      <c r="K679" s="46"/>
      <c r="L679" s="19">
        <f t="shared" si="76"/>
        <v>0</v>
      </c>
      <c r="M679" s="23">
        <f t="shared" si="72"/>
        <v>0</v>
      </c>
      <c r="N679" s="19">
        <f t="shared" si="73"/>
        <v>0</v>
      </c>
      <c r="O679" s="19">
        <f t="shared" si="74"/>
        <v>47.26400000000001</v>
      </c>
      <c r="P679" s="53"/>
    </row>
    <row r="680" spans="1:16" x14ac:dyDescent="0.3">
      <c r="A680" s="40">
        <v>10001</v>
      </c>
      <c r="B680" s="40" t="s">
        <v>23</v>
      </c>
      <c r="C680" s="16" t="s">
        <v>520</v>
      </c>
      <c r="D680" s="52" t="s">
        <v>1281</v>
      </c>
      <c r="E680" s="254">
        <v>34.799999999999997</v>
      </c>
      <c r="F680" s="17">
        <f t="shared" si="71"/>
        <v>1.3655091230135372</v>
      </c>
      <c r="G680" s="17">
        <f t="shared" si="75"/>
        <v>38.975999999999999</v>
      </c>
      <c r="H680" s="226">
        <v>0.12</v>
      </c>
      <c r="I680" s="46"/>
      <c r="J680" s="18">
        <v>6</v>
      </c>
      <c r="K680" s="46"/>
      <c r="L680" s="19">
        <f t="shared" si="76"/>
        <v>0</v>
      </c>
      <c r="M680" s="23">
        <f t="shared" si="72"/>
        <v>0</v>
      </c>
      <c r="N680" s="19">
        <f t="shared" si="73"/>
        <v>0</v>
      </c>
      <c r="O680" s="19">
        <f t="shared" si="74"/>
        <v>38.975999999999999</v>
      </c>
      <c r="P680" s="53"/>
    </row>
    <row r="681" spans="1:16" x14ac:dyDescent="0.3">
      <c r="A681" s="40">
        <v>10004</v>
      </c>
      <c r="B681" s="40" t="s">
        <v>23</v>
      </c>
      <c r="C681" s="16" t="s">
        <v>521</v>
      </c>
      <c r="D681" s="52" t="s">
        <v>1282</v>
      </c>
      <c r="E681" s="254">
        <v>43.9</v>
      </c>
      <c r="F681" s="17">
        <f t="shared" si="71"/>
        <v>1.722581910927997</v>
      </c>
      <c r="G681" s="17">
        <f t="shared" si="75"/>
        <v>49.168000000000006</v>
      </c>
      <c r="H681" s="226">
        <v>0.12</v>
      </c>
      <c r="I681" s="46"/>
      <c r="J681" s="18">
        <v>6</v>
      </c>
      <c r="K681" s="46"/>
      <c r="L681" s="19">
        <f t="shared" si="76"/>
        <v>0</v>
      </c>
      <c r="M681" s="23">
        <f t="shared" si="72"/>
        <v>0</v>
      </c>
      <c r="N681" s="19">
        <f t="shared" si="73"/>
        <v>0</v>
      </c>
      <c r="O681" s="19">
        <f t="shared" si="74"/>
        <v>49.168000000000006</v>
      </c>
      <c r="P681" s="53"/>
    </row>
    <row r="682" spans="1:16" x14ac:dyDescent="0.3">
      <c r="A682" s="40">
        <v>10010</v>
      </c>
      <c r="B682" s="40" t="s">
        <v>23</v>
      </c>
      <c r="C682" s="16" t="s">
        <v>522</v>
      </c>
      <c r="D682" s="52" t="s">
        <v>1283</v>
      </c>
      <c r="E682" s="17">
        <v>32.5</v>
      </c>
      <c r="F682" s="17">
        <f t="shared" si="71"/>
        <v>1.2752599568373553</v>
      </c>
      <c r="G682" s="17">
        <f t="shared" si="75"/>
        <v>36.400000000000006</v>
      </c>
      <c r="H682" s="226">
        <v>0.12</v>
      </c>
      <c r="I682" s="46"/>
      <c r="J682" s="18">
        <v>12</v>
      </c>
      <c r="K682" s="46"/>
      <c r="L682" s="19">
        <f t="shared" si="76"/>
        <v>0</v>
      </c>
      <c r="M682" s="23">
        <f t="shared" si="72"/>
        <v>0</v>
      </c>
      <c r="N682" s="19">
        <f t="shared" si="73"/>
        <v>0</v>
      </c>
      <c r="O682" s="19">
        <f t="shared" si="74"/>
        <v>36.400000000000006</v>
      </c>
      <c r="P682" s="53"/>
    </row>
    <row r="683" spans="1:16" x14ac:dyDescent="0.3">
      <c r="A683" s="40">
        <v>10100</v>
      </c>
      <c r="B683" s="40" t="s">
        <v>23</v>
      </c>
      <c r="C683" s="16" t="s">
        <v>523</v>
      </c>
      <c r="D683" s="52" t="s">
        <v>1284</v>
      </c>
      <c r="E683" s="17">
        <v>65.099999999999994</v>
      </c>
      <c r="F683" s="17">
        <f t="shared" si="71"/>
        <v>2.5544437904649793</v>
      </c>
      <c r="G683" s="17">
        <f t="shared" si="75"/>
        <v>72.912000000000006</v>
      </c>
      <c r="H683" s="226">
        <v>0.12</v>
      </c>
      <c r="I683" s="46"/>
      <c r="J683" s="18">
        <v>6</v>
      </c>
      <c r="K683" s="46"/>
      <c r="L683" s="19">
        <f t="shared" si="76"/>
        <v>0</v>
      </c>
      <c r="M683" s="23">
        <f t="shared" si="72"/>
        <v>0</v>
      </c>
      <c r="N683" s="19">
        <f t="shared" si="73"/>
        <v>0</v>
      </c>
      <c r="O683" s="19">
        <f t="shared" si="74"/>
        <v>72.912000000000006</v>
      </c>
      <c r="P683" s="53"/>
    </row>
    <row r="684" spans="1:16" x14ac:dyDescent="0.3">
      <c r="A684" s="40">
        <v>10110</v>
      </c>
      <c r="B684" s="40" t="s">
        <v>23</v>
      </c>
      <c r="C684" s="16" t="s">
        <v>524</v>
      </c>
      <c r="D684" s="52" t="s">
        <v>1285</v>
      </c>
      <c r="E684" s="17">
        <v>65.099999999999994</v>
      </c>
      <c r="F684" s="17">
        <f t="shared" si="71"/>
        <v>2.5544437904649793</v>
      </c>
      <c r="G684" s="17">
        <f t="shared" si="75"/>
        <v>72.912000000000006</v>
      </c>
      <c r="H684" s="226">
        <v>0.12</v>
      </c>
      <c r="I684" s="46"/>
      <c r="J684" s="18">
        <v>6</v>
      </c>
      <c r="K684" s="46"/>
      <c r="L684" s="19">
        <f t="shared" si="76"/>
        <v>0</v>
      </c>
      <c r="M684" s="23">
        <f t="shared" si="72"/>
        <v>0</v>
      </c>
      <c r="N684" s="19">
        <f t="shared" si="73"/>
        <v>0</v>
      </c>
      <c r="O684" s="19">
        <f t="shared" si="74"/>
        <v>72.912000000000006</v>
      </c>
      <c r="P684" s="53"/>
    </row>
    <row r="685" spans="1:16" x14ac:dyDescent="0.3">
      <c r="A685" s="40">
        <v>10200</v>
      </c>
      <c r="B685" s="40" t="s">
        <v>23</v>
      </c>
      <c r="C685" s="16" t="s">
        <v>525</v>
      </c>
      <c r="D685" s="52" t="s">
        <v>1286</v>
      </c>
      <c r="E685" s="17">
        <v>58.8</v>
      </c>
      <c r="F685" s="17">
        <f t="shared" si="71"/>
        <v>2.307239552678046</v>
      </c>
      <c r="G685" s="17">
        <f t="shared" si="75"/>
        <v>65.856000000000009</v>
      </c>
      <c r="H685" s="226">
        <v>0.12</v>
      </c>
      <c r="I685" s="46"/>
      <c r="J685" s="18">
        <v>6</v>
      </c>
      <c r="K685" s="46"/>
      <c r="L685" s="19">
        <f t="shared" si="76"/>
        <v>0</v>
      </c>
      <c r="M685" s="23">
        <f t="shared" si="72"/>
        <v>0</v>
      </c>
      <c r="N685" s="19">
        <f t="shared" si="73"/>
        <v>0</v>
      </c>
      <c r="O685" s="19">
        <f t="shared" si="74"/>
        <v>65.856000000000009</v>
      </c>
      <c r="P685" s="53"/>
    </row>
    <row r="686" spans="1:16" x14ac:dyDescent="0.3">
      <c r="A686" s="40">
        <v>10201</v>
      </c>
      <c r="B686" s="40" t="s">
        <v>23</v>
      </c>
      <c r="C686" s="16" t="s">
        <v>526</v>
      </c>
      <c r="D686" s="52" t="s">
        <v>1287</v>
      </c>
      <c r="E686" s="17">
        <v>32</v>
      </c>
      <c r="F686" s="17">
        <f t="shared" si="71"/>
        <v>1.2556405728860114</v>
      </c>
      <c r="G686" s="17">
        <f t="shared" si="75"/>
        <v>35.840000000000003</v>
      </c>
      <c r="H686" s="226">
        <v>0.12</v>
      </c>
      <c r="I686" s="46"/>
      <c r="J686" s="18">
        <v>12</v>
      </c>
      <c r="K686" s="46"/>
      <c r="L686" s="19">
        <f t="shared" si="76"/>
        <v>0</v>
      </c>
      <c r="M686" s="23">
        <f t="shared" si="72"/>
        <v>0</v>
      </c>
      <c r="N686" s="19">
        <f t="shared" si="73"/>
        <v>0</v>
      </c>
      <c r="O686" s="19">
        <f t="shared" si="74"/>
        <v>35.840000000000003</v>
      </c>
      <c r="P686" s="53"/>
    </row>
    <row r="687" spans="1:16" x14ac:dyDescent="0.3">
      <c r="A687" s="40">
        <v>10204</v>
      </c>
      <c r="B687" s="40" t="s">
        <v>23</v>
      </c>
      <c r="C687" s="16" t="s">
        <v>527</v>
      </c>
      <c r="D687" s="52" t="s">
        <v>1288</v>
      </c>
      <c r="E687" s="17">
        <v>48.5</v>
      </c>
      <c r="F687" s="17">
        <f t="shared" si="71"/>
        <v>1.9030802432803611</v>
      </c>
      <c r="G687" s="17">
        <f t="shared" si="75"/>
        <v>54.320000000000007</v>
      </c>
      <c r="H687" s="226">
        <v>0.12</v>
      </c>
      <c r="I687" s="46"/>
      <c r="J687" s="18">
        <v>12</v>
      </c>
      <c r="K687" s="46"/>
      <c r="L687" s="19">
        <f t="shared" si="76"/>
        <v>0</v>
      </c>
      <c r="M687" s="23">
        <f t="shared" si="72"/>
        <v>0</v>
      </c>
      <c r="N687" s="19">
        <f t="shared" si="73"/>
        <v>0</v>
      </c>
      <c r="O687" s="19">
        <f t="shared" si="74"/>
        <v>54.320000000000007</v>
      </c>
      <c r="P687" s="53"/>
    </row>
    <row r="688" spans="1:16" x14ac:dyDescent="0.3">
      <c r="A688" s="40">
        <v>10220</v>
      </c>
      <c r="B688" s="40" t="s">
        <v>23</v>
      </c>
      <c r="C688" s="16" t="s">
        <v>528</v>
      </c>
      <c r="D688" s="52" t="s">
        <v>1289</v>
      </c>
      <c r="E688" s="17">
        <v>34.200000000000003</v>
      </c>
      <c r="F688" s="17">
        <f t="shared" si="71"/>
        <v>1.3419658622719248</v>
      </c>
      <c r="G688" s="17">
        <f t="shared" si="75"/>
        <v>38.304000000000009</v>
      </c>
      <c r="H688" s="226">
        <v>0.12</v>
      </c>
      <c r="I688" s="46"/>
      <c r="J688" s="261">
        <v>6</v>
      </c>
      <c r="K688" s="46"/>
      <c r="L688" s="19">
        <f t="shared" si="76"/>
        <v>0</v>
      </c>
      <c r="M688" s="23">
        <f t="shared" si="72"/>
        <v>0</v>
      </c>
      <c r="N688" s="19">
        <f t="shared" si="73"/>
        <v>0</v>
      </c>
      <c r="O688" s="19">
        <f t="shared" si="74"/>
        <v>38.304000000000009</v>
      </c>
      <c r="P688" s="53"/>
    </row>
    <row r="689" spans="1:16" x14ac:dyDescent="0.3">
      <c r="A689" s="40">
        <v>10222</v>
      </c>
      <c r="B689" s="40" t="s">
        <v>23</v>
      </c>
      <c r="C689" s="16" t="s">
        <v>529</v>
      </c>
      <c r="D689" s="52" t="s">
        <v>1290</v>
      </c>
      <c r="E689" s="17">
        <v>32.299999999999997</v>
      </c>
      <c r="F689" s="17">
        <f t="shared" si="71"/>
        <v>1.2674122032568176</v>
      </c>
      <c r="G689" s="17">
        <f t="shared" si="75"/>
        <v>36.176000000000002</v>
      </c>
      <c r="H689" s="226">
        <v>0.12</v>
      </c>
      <c r="I689" s="46"/>
      <c r="J689" s="18">
        <v>6</v>
      </c>
      <c r="K689" s="46"/>
      <c r="L689" s="19">
        <f t="shared" si="76"/>
        <v>0</v>
      </c>
      <c r="M689" s="23">
        <f t="shared" si="72"/>
        <v>0</v>
      </c>
      <c r="N689" s="19">
        <f t="shared" si="73"/>
        <v>0</v>
      </c>
      <c r="O689" s="19">
        <f t="shared" si="74"/>
        <v>36.176000000000002</v>
      </c>
      <c r="P689" s="53"/>
    </row>
    <row r="690" spans="1:16" x14ac:dyDescent="0.3">
      <c r="A690" s="40">
        <v>10252</v>
      </c>
      <c r="B690" s="40" t="s">
        <v>23</v>
      </c>
      <c r="C690" s="16" t="s">
        <v>530</v>
      </c>
      <c r="D690" s="52" t="s">
        <v>1291</v>
      </c>
      <c r="E690" s="17">
        <v>59.9</v>
      </c>
      <c r="F690" s="17">
        <f t="shared" si="71"/>
        <v>2.3504021973710025</v>
      </c>
      <c r="G690" s="17">
        <f t="shared" si="75"/>
        <v>67.088000000000008</v>
      </c>
      <c r="H690" s="226">
        <v>0.12</v>
      </c>
      <c r="I690" s="46"/>
      <c r="J690" s="18">
        <v>6</v>
      </c>
      <c r="K690" s="46"/>
      <c r="L690" s="19">
        <f t="shared" si="76"/>
        <v>0</v>
      </c>
      <c r="M690" s="23">
        <f t="shared" si="72"/>
        <v>0</v>
      </c>
      <c r="N690" s="19">
        <f t="shared" si="73"/>
        <v>0</v>
      </c>
      <c r="O690" s="19">
        <f t="shared" si="74"/>
        <v>67.088000000000008</v>
      </c>
      <c r="P690" s="53"/>
    </row>
    <row r="691" spans="1:16" x14ac:dyDescent="0.3">
      <c r="A691" s="40">
        <v>10254</v>
      </c>
      <c r="B691" s="40" t="s">
        <v>23</v>
      </c>
      <c r="C691" s="16" t="s">
        <v>531</v>
      </c>
      <c r="D691" s="52" t="s">
        <v>1292</v>
      </c>
      <c r="E691" s="17">
        <v>60.1</v>
      </c>
      <c r="F691" s="17">
        <f t="shared" si="71"/>
        <v>2.3582499509515404</v>
      </c>
      <c r="G691" s="17">
        <f t="shared" si="75"/>
        <v>67.312000000000012</v>
      </c>
      <c r="H691" s="226">
        <v>0.12</v>
      </c>
      <c r="I691" s="46"/>
      <c r="J691" s="18">
        <v>6</v>
      </c>
      <c r="K691" s="46"/>
      <c r="L691" s="19">
        <f t="shared" si="76"/>
        <v>0</v>
      </c>
      <c r="M691" s="23">
        <f t="shared" si="72"/>
        <v>0</v>
      </c>
      <c r="N691" s="19">
        <f t="shared" si="73"/>
        <v>0</v>
      </c>
      <c r="O691" s="19">
        <f t="shared" si="74"/>
        <v>67.312000000000012</v>
      </c>
      <c r="P691" s="53"/>
    </row>
    <row r="692" spans="1:16" x14ac:dyDescent="0.3">
      <c r="A692" s="40">
        <v>10256</v>
      </c>
      <c r="B692" s="40" t="s">
        <v>23</v>
      </c>
      <c r="C692" s="16" t="s">
        <v>532</v>
      </c>
      <c r="D692" s="52" t="s">
        <v>1293</v>
      </c>
      <c r="E692" s="17">
        <v>51</v>
      </c>
      <c r="F692" s="17">
        <f t="shared" si="71"/>
        <v>2.0011771630370805</v>
      </c>
      <c r="G692" s="17">
        <f t="shared" si="75"/>
        <v>57.120000000000005</v>
      </c>
      <c r="H692" s="226">
        <v>0.12</v>
      </c>
      <c r="I692" s="46"/>
      <c r="J692" s="18">
        <v>6</v>
      </c>
      <c r="K692" s="46"/>
      <c r="L692" s="19">
        <f t="shared" si="76"/>
        <v>0</v>
      </c>
      <c r="M692" s="23">
        <f t="shared" si="72"/>
        <v>0</v>
      </c>
      <c r="N692" s="19">
        <f t="shared" si="73"/>
        <v>0</v>
      </c>
      <c r="O692" s="19">
        <f t="shared" si="74"/>
        <v>57.120000000000005</v>
      </c>
      <c r="P692" s="53"/>
    </row>
    <row r="693" spans="1:16" x14ac:dyDescent="0.3">
      <c r="A693" s="40">
        <v>10300</v>
      </c>
      <c r="B693" s="40" t="s">
        <v>23</v>
      </c>
      <c r="C693" s="16" t="s">
        <v>533</v>
      </c>
      <c r="D693" s="52" t="s">
        <v>1294</v>
      </c>
      <c r="E693" s="17">
        <v>59.9</v>
      </c>
      <c r="F693" s="17">
        <f t="shared" si="71"/>
        <v>2.3504021973710025</v>
      </c>
      <c r="G693" s="17">
        <f t="shared" si="75"/>
        <v>67.088000000000008</v>
      </c>
      <c r="H693" s="226">
        <v>0.12</v>
      </c>
      <c r="I693" s="46"/>
      <c r="J693" s="18">
        <v>6</v>
      </c>
      <c r="K693" s="46"/>
      <c r="L693" s="19">
        <f t="shared" si="76"/>
        <v>0</v>
      </c>
      <c r="M693" s="23">
        <f t="shared" si="72"/>
        <v>0</v>
      </c>
      <c r="N693" s="19">
        <f t="shared" si="73"/>
        <v>0</v>
      </c>
      <c r="O693" s="19">
        <f t="shared" si="74"/>
        <v>67.088000000000008</v>
      </c>
      <c r="P693" s="53"/>
    </row>
    <row r="694" spans="1:16" x14ac:dyDescent="0.3">
      <c r="A694" s="40">
        <v>10302</v>
      </c>
      <c r="B694" s="40" t="s">
        <v>23</v>
      </c>
      <c r="C694" s="16" t="s">
        <v>1754</v>
      </c>
      <c r="D694" s="188">
        <v>4006040029441</v>
      </c>
      <c r="E694" s="253">
        <v>65.099999999999994</v>
      </c>
      <c r="F694" s="17">
        <f t="shared" si="71"/>
        <v>2.5544437904649793</v>
      </c>
      <c r="G694" s="17">
        <f t="shared" si="75"/>
        <v>72.912000000000006</v>
      </c>
      <c r="H694" s="226">
        <v>0.12</v>
      </c>
      <c r="I694" s="46"/>
      <c r="J694" s="18">
        <v>6</v>
      </c>
      <c r="K694" s="46"/>
      <c r="L694" s="19">
        <f t="shared" si="76"/>
        <v>0</v>
      </c>
      <c r="M694" s="23">
        <f t="shared" si="72"/>
        <v>0</v>
      </c>
      <c r="N694" s="19">
        <f t="shared" si="73"/>
        <v>0</v>
      </c>
      <c r="O694" s="19">
        <f t="shared" si="74"/>
        <v>72.912000000000006</v>
      </c>
      <c r="P694" s="53"/>
    </row>
    <row r="695" spans="1:16" x14ac:dyDescent="0.3">
      <c r="A695" s="40">
        <v>10380</v>
      </c>
      <c r="B695" s="40" t="s">
        <v>23</v>
      </c>
      <c r="C695" s="16" t="s">
        <v>534</v>
      </c>
      <c r="D695" s="52" t="s">
        <v>1295</v>
      </c>
      <c r="E695" s="253">
        <v>77.3</v>
      </c>
      <c r="F695" s="17">
        <f t="shared" si="71"/>
        <v>3.0331567588777713</v>
      </c>
      <c r="G695" s="17">
        <f t="shared" si="75"/>
        <v>86.576000000000008</v>
      </c>
      <c r="H695" s="226">
        <v>0.12</v>
      </c>
      <c r="I695" s="46"/>
      <c r="J695" s="18">
        <v>1</v>
      </c>
      <c r="K695" s="46"/>
      <c r="L695" s="19">
        <f t="shared" si="76"/>
        <v>0</v>
      </c>
      <c r="M695" s="23">
        <f t="shared" si="72"/>
        <v>0</v>
      </c>
      <c r="N695" s="19">
        <f t="shared" si="73"/>
        <v>0</v>
      </c>
      <c r="O695" s="19">
        <f t="shared" si="74"/>
        <v>86.576000000000008</v>
      </c>
      <c r="P695" s="53"/>
    </row>
    <row r="696" spans="1:16" x14ac:dyDescent="0.3">
      <c r="A696" s="40">
        <v>10384</v>
      </c>
      <c r="B696" s="40" t="s">
        <v>15</v>
      </c>
      <c r="C696" s="16" t="s">
        <v>2105</v>
      </c>
      <c r="D696" s="52">
        <v>8593085111706</v>
      </c>
      <c r="E696" s="253">
        <v>81.3</v>
      </c>
      <c r="F696" s="17">
        <f t="shared" si="71"/>
        <v>3.1901118304885228</v>
      </c>
      <c r="G696" s="17">
        <f t="shared" si="75"/>
        <v>91.056000000000012</v>
      </c>
      <c r="H696" s="226">
        <v>0.12</v>
      </c>
      <c r="I696" s="46"/>
      <c r="J696" s="18">
        <v>12</v>
      </c>
      <c r="K696" s="46"/>
      <c r="L696" s="19">
        <f t="shared" si="76"/>
        <v>0</v>
      </c>
      <c r="M696" s="23">
        <f t="shared" si="72"/>
        <v>0</v>
      </c>
      <c r="N696" s="19">
        <f t="shared" si="73"/>
        <v>0</v>
      </c>
      <c r="O696" s="19">
        <f t="shared" si="74"/>
        <v>91.056000000000012</v>
      </c>
      <c r="P696" s="53"/>
    </row>
    <row r="697" spans="1:16" x14ac:dyDescent="0.3">
      <c r="A697" s="40">
        <v>10385</v>
      </c>
      <c r="B697" s="40" t="s">
        <v>15</v>
      </c>
      <c r="C697" s="16" t="s">
        <v>2106</v>
      </c>
      <c r="D697" s="52">
        <v>8593085111713</v>
      </c>
      <c r="E697" s="253">
        <v>81.3</v>
      </c>
      <c r="F697" s="17">
        <f t="shared" si="71"/>
        <v>3.1901118304885228</v>
      </c>
      <c r="G697" s="17">
        <f t="shared" si="75"/>
        <v>91.056000000000012</v>
      </c>
      <c r="H697" s="226">
        <v>0.12</v>
      </c>
      <c r="I697" s="46"/>
      <c r="J697" s="18">
        <v>12</v>
      </c>
      <c r="K697" s="46"/>
      <c r="L697" s="19">
        <f t="shared" si="76"/>
        <v>0</v>
      </c>
      <c r="M697" s="23">
        <f t="shared" si="72"/>
        <v>0</v>
      </c>
      <c r="N697" s="19">
        <f t="shared" si="73"/>
        <v>0</v>
      </c>
      <c r="O697" s="19">
        <f t="shared" si="74"/>
        <v>91.056000000000012</v>
      </c>
      <c r="P697" s="53"/>
    </row>
    <row r="698" spans="1:16" x14ac:dyDescent="0.3">
      <c r="A698" s="40">
        <v>10386</v>
      </c>
      <c r="B698" s="40" t="s">
        <v>15</v>
      </c>
      <c r="C698" s="16" t="s">
        <v>2107</v>
      </c>
      <c r="D698" s="52">
        <v>8593085111720</v>
      </c>
      <c r="E698" s="253">
        <v>81.3</v>
      </c>
      <c r="F698" s="17">
        <f t="shared" si="71"/>
        <v>3.1901118304885228</v>
      </c>
      <c r="G698" s="17">
        <f t="shared" si="75"/>
        <v>91.056000000000012</v>
      </c>
      <c r="H698" s="226">
        <v>0.12</v>
      </c>
      <c r="I698" s="46"/>
      <c r="J698" s="18">
        <v>12</v>
      </c>
      <c r="K698" s="46"/>
      <c r="L698" s="19">
        <f t="shared" si="76"/>
        <v>0</v>
      </c>
      <c r="M698" s="23">
        <f t="shared" si="72"/>
        <v>0</v>
      </c>
      <c r="N698" s="19">
        <f t="shared" si="73"/>
        <v>0</v>
      </c>
      <c r="O698" s="19">
        <f t="shared" si="74"/>
        <v>91.056000000000012</v>
      </c>
      <c r="P698" s="53"/>
    </row>
    <row r="699" spans="1:16" x14ac:dyDescent="0.3">
      <c r="A699" s="40">
        <v>10387</v>
      </c>
      <c r="B699" s="40" t="s">
        <v>15</v>
      </c>
      <c r="C699" s="16" t="s">
        <v>2108</v>
      </c>
      <c r="D699" s="52">
        <v>8593085111737</v>
      </c>
      <c r="E699" s="253">
        <v>81.3</v>
      </c>
      <c r="F699" s="17">
        <f t="shared" si="71"/>
        <v>3.1901118304885228</v>
      </c>
      <c r="G699" s="17">
        <f t="shared" si="75"/>
        <v>91.056000000000012</v>
      </c>
      <c r="H699" s="226">
        <v>0.12</v>
      </c>
      <c r="I699" s="46"/>
      <c r="J699" s="18">
        <v>12</v>
      </c>
      <c r="K699" s="46"/>
      <c r="L699" s="19">
        <f t="shared" si="76"/>
        <v>0</v>
      </c>
      <c r="M699" s="23">
        <f t="shared" si="72"/>
        <v>0</v>
      </c>
      <c r="N699" s="19">
        <f t="shared" si="73"/>
        <v>0</v>
      </c>
      <c r="O699" s="19">
        <f t="shared" si="74"/>
        <v>91.056000000000012</v>
      </c>
      <c r="P699" s="53"/>
    </row>
    <row r="700" spans="1:16" x14ac:dyDescent="0.3">
      <c r="A700" s="40">
        <v>10390</v>
      </c>
      <c r="B700" s="40" t="s">
        <v>15</v>
      </c>
      <c r="C700" s="16" t="s">
        <v>535</v>
      </c>
      <c r="D700" s="52" t="s">
        <v>1296</v>
      </c>
      <c r="E700" s="253">
        <v>50</v>
      </c>
      <c r="F700" s="17">
        <f t="shared" si="71"/>
        <v>1.9619383951343927</v>
      </c>
      <c r="G700" s="17">
        <f t="shared" si="75"/>
        <v>56.000000000000007</v>
      </c>
      <c r="H700" s="226">
        <v>0.12</v>
      </c>
      <c r="I700" s="46"/>
      <c r="J700" s="18">
        <v>1</v>
      </c>
      <c r="K700" s="46"/>
      <c r="L700" s="19">
        <f t="shared" si="76"/>
        <v>0</v>
      </c>
      <c r="M700" s="23">
        <f t="shared" si="72"/>
        <v>0</v>
      </c>
      <c r="N700" s="19">
        <f t="shared" si="73"/>
        <v>0</v>
      </c>
      <c r="O700" s="19">
        <f t="shared" si="74"/>
        <v>56.000000000000007</v>
      </c>
      <c r="P700" s="53"/>
    </row>
    <row r="701" spans="1:16" x14ac:dyDescent="0.3">
      <c r="A701" s="40">
        <v>10392</v>
      </c>
      <c r="B701" s="40" t="s">
        <v>15</v>
      </c>
      <c r="C701" s="16" t="s">
        <v>1819</v>
      </c>
      <c r="D701" s="52">
        <v>8594189349996</v>
      </c>
      <c r="E701" s="253">
        <v>50</v>
      </c>
      <c r="F701" s="17">
        <f t="shared" si="71"/>
        <v>1.9619383951343927</v>
      </c>
      <c r="G701" s="17">
        <f t="shared" si="75"/>
        <v>56.000000000000007</v>
      </c>
      <c r="H701" s="226">
        <v>0.12</v>
      </c>
      <c r="I701" s="46"/>
      <c r="J701" s="18">
        <v>1</v>
      </c>
      <c r="K701" s="46"/>
      <c r="L701" s="19">
        <f t="shared" si="76"/>
        <v>0</v>
      </c>
      <c r="M701" s="23">
        <f t="shared" si="72"/>
        <v>0</v>
      </c>
      <c r="N701" s="19">
        <f t="shared" si="73"/>
        <v>0</v>
      </c>
      <c r="O701" s="19">
        <f t="shared" si="74"/>
        <v>56.000000000000007</v>
      </c>
      <c r="P701" s="53"/>
    </row>
    <row r="702" spans="1:16" x14ac:dyDescent="0.3">
      <c r="A702" s="40">
        <v>10394</v>
      </c>
      <c r="B702" s="40" t="s">
        <v>15</v>
      </c>
      <c r="C702" s="16" t="s">
        <v>536</v>
      </c>
      <c r="D702" s="52" t="s">
        <v>1297</v>
      </c>
      <c r="E702" s="253">
        <v>50</v>
      </c>
      <c r="F702" s="17">
        <f t="shared" si="71"/>
        <v>1.9619383951343927</v>
      </c>
      <c r="G702" s="17">
        <f t="shared" si="75"/>
        <v>56.000000000000007</v>
      </c>
      <c r="H702" s="226">
        <v>0.12</v>
      </c>
      <c r="I702" s="46"/>
      <c r="J702" s="18">
        <v>1</v>
      </c>
      <c r="K702" s="46"/>
      <c r="L702" s="19">
        <f t="shared" si="76"/>
        <v>0</v>
      </c>
      <c r="M702" s="23">
        <f t="shared" si="72"/>
        <v>0</v>
      </c>
      <c r="N702" s="19">
        <f t="shared" si="73"/>
        <v>0</v>
      </c>
      <c r="O702" s="19">
        <f t="shared" si="74"/>
        <v>56.000000000000007</v>
      </c>
      <c r="P702" s="53"/>
    </row>
    <row r="703" spans="1:16" x14ac:dyDescent="0.3">
      <c r="A703" s="40">
        <v>10396</v>
      </c>
      <c r="B703" s="40" t="s">
        <v>15</v>
      </c>
      <c r="C703" s="16" t="s">
        <v>537</v>
      </c>
      <c r="D703" s="52" t="s">
        <v>1298</v>
      </c>
      <c r="E703" s="253">
        <v>115</v>
      </c>
      <c r="F703" s="17">
        <f t="shared" si="71"/>
        <v>4.5124583088091033</v>
      </c>
      <c r="G703" s="17">
        <f t="shared" si="75"/>
        <v>128.80000000000001</v>
      </c>
      <c r="H703" s="226">
        <v>0.12</v>
      </c>
      <c r="I703" s="46"/>
      <c r="J703" s="18">
        <v>1</v>
      </c>
      <c r="K703" s="46"/>
      <c r="L703" s="19">
        <f t="shared" si="76"/>
        <v>0</v>
      </c>
      <c r="M703" s="23">
        <f t="shared" si="72"/>
        <v>0</v>
      </c>
      <c r="N703" s="19">
        <f t="shared" si="73"/>
        <v>0</v>
      </c>
      <c r="O703" s="19">
        <f t="shared" si="74"/>
        <v>128.80000000000001</v>
      </c>
      <c r="P703" s="53"/>
    </row>
    <row r="704" spans="1:16" x14ac:dyDescent="0.3">
      <c r="A704" s="40">
        <v>10398</v>
      </c>
      <c r="B704" s="40" t="s">
        <v>15</v>
      </c>
      <c r="C704" s="16" t="s">
        <v>538</v>
      </c>
      <c r="D704" s="52" t="s">
        <v>1299</v>
      </c>
      <c r="E704" s="253">
        <v>50</v>
      </c>
      <c r="F704" s="17">
        <f t="shared" si="71"/>
        <v>1.9619383951343927</v>
      </c>
      <c r="G704" s="17">
        <f t="shared" si="75"/>
        <v>56.000000000000007</v>
      </c>
      <c r="H704" s="226">
        <v>0.12</v>
      </c>
      <c r="I704" s="46"/>
      <c r="J704" s="18">
        <v>1</v>
      </c>
      <c r="K704" s="46"/>
      <c r="L704" s="19">
        <f t="shared" si="76"/>
        <v>0</v>
      </c>
      <c r="M704" s="23">
        <f t="shared" si="72"/>
        <v>0</v>
      </c>
      <c r="N704" s="19">
        <f t="shared" si="73"/>
        <v>0</v>
      </c>
      <c r="O704" s="19">
        <f t="shared" si="74"/>
        <v>56.000000000000007</v>
      </c>
      <c r="P704" s="53"/>
    </row>
    <row r="705" spans="1:16" x14ac:dyDescent="0.3">
      <c r="A705" s="40">
        <v>10402</v>
      </c>
      <c r="B705" s="40" t="s">
        <v>23</v>
      </c>
      <c r="C705" s="16" t="s">
        <v>1823</v>
      </c>
      <c r="D705" s="52">
        <v>8594201120770</v>
      </c>
      <c r="E705" s="253">
        <v>88.4</v>
      </c>
      <c r="F705" s="17">
        <f t="shared" si="71"/>
        <v>3.4687070825976067</v>
      </c>
      <c r="G705" s="17">
        <f t="shared" si="75"/>
        <v>99.00800000000001</v>
      </c>
      <c r="H705" s="226">
        <v>0.12</v>
      </c>
      <c r="I705" s="46"/>
      <c r="J705" s="18">
        <v>1</v>
      </c>
      <c r="K705" s="46"/>
      <c r="L705" s="19">
        <f t="shared" si="76"/>
        <v>0</v>
      </c>
      <c r="M705" s="23">
        <f t="shared" si="72"/>
        <v>0</v>
      </c>
      <c r="N705" s="19">
        <f t="shared" si="73"/>
        <v>0</v>
      </c>
      <c r="O705" s="19">
        <f t="shared" si="74"/>
        <v>99.00800000000001</v>
      </c>
      <c r="P705" s="53"/>
    </row>
    <row r="706" spans="1:16" x14ac:dyDescent="0.3">
      <c r="A706" s="40">
        <v>10404</v>
      </c>
      <c r="B706" s="40" t="s">
        <v>23</v>
      </c>
      <c r="C706" s="16" t="s">
        <v>539</v>
      </c>
      <c r="D706" s="52" t="s">
        <v>1300</v>
      </c>
      <c r="E706" s="253">
        <v>55.3</v>
      </c>
      <c r="F706" s="17">
        <f t="shared" ref="F706:F773" si="77">E706/$E$3</f>
        <v>2.1699038650186382</v>
      </c>
      <c r="G706" s="17">
        <f t="shared" si="75"/>
        <v>61.936</v>
      </c>
      <c r="H706" s="226">
        <v>0.12</v>
      </c>
      <c r="I706" s="46"/>
      <c r="J706" s="18">
        <v>1</v>
      </c>
      <c r="K706" s="46"/>
      <c r="L706" s="19">
        <f t="shared" si="76"/>
        <v>0</v>
      </c>
      <c r="M706" s="23">
        <f t="shared" ref="M706:M773" si="78">L706/$E$3</f>
        <v>0</v>
      </c>
      <c r="N706" s="19">
        <f t="shared" ref="N706:N773" si="79">PRODUCT(G706,SUM(I706,PRODUCT(ABS(K706),J706)))</f>
        <v>0</v>
      </c>
      <c r="O706" s="19">
        <f t="shared" ref="O706:O773" si="80">PRODUCT(G706,(1+$P$6/100))</f>
        <v>61.936</v>
      </c>
      <c r="P706" s="53"/>
    </row>
    <row r="707" spans="1:16" x14ac:dyDescent="0.3">
      <c r="A707" s="40">
        <v>10410</v>
      </c>
      <c r="B707" s="40" t="s">
        <v>23</v>
      </c>
      <c r="C707" s="16" t="s">
        <v>540</v>
      </c>
      <c r="D707" s="52" t="s">
        <v>1301</v>
      </c>
      <c r="E707" s="254">
        <v>57.9</v>
      </c>
      <c r="F707" s="17">
        <f t="shared" si="77"/>
        <v>2.271924661565627</v>
      </c>
      <c r="G707" s="17">
        <f t="shared" si="75"/>
        <v>64.847999999999999</v>
      </c>
      <c r="H707" s="226">
        <v>0.12</v>
      </c>
      <c r="I707" s="46"/>
      <c r="J707" s="18">
        <v>6</v>
      </c>
      <c r="K707" s="46"/>
      <c r="L707" s="19">
        <f t="shared" si="76"/>
        <v>0</v>
      </c>
      <c r="M707" s="23">
        <f t="shared" si="78"/>
        <v>0</v>
      </c>
      <c r="N707" s="19">
        <f t="shared" si="79"/>
        <v>0</v>
      </c>
      <c r="O707" s="19">
        <f t="shared" si="80"/>
        <v>64.847999999999999</v>
      </c>
      <c r="P707" s="53"/>
    </row>
    <row r="708" spans="1:16" x14ac:dyDescent="0.3">
      <c r="A708" s="40">
        <v>10505</v>
      </c>
      <c r="B708" s="40" t="s">
        <v>23</v>
      </c>
      <c r="C708" s="16" t="s">
        <v>541</v>
      </c>
      <c r="D708" s="52" t="s">
        <v>1302</v>
      </c>
      <c r="E708" s="254">
        <v>65.900000000000006</v>
      </c>
      <c r="F708" s="17">
        <f t="shared" si="77"/>
        <v>2.58583480478713</v>
      </c>
      <c r="G708" s="17">
        <f t="shared" si="75"/>
        <v>73.808000000000007</v>
      </c>
      <c r="H708" s="226">
        <v>0.12</v>
      </c>
      <c r="I708" s="46"/>
      <c r="J708" s="18">
        <v>6</v>
      </c>
      <c r="K708" s="46"/>
      <c r="L708" s="19">
        <f t="shared" si="76"/>
        <v>0</v>
      </c>
      <c r="M708" s="23">
        <f t="shared" si="78"/>
        <v>0</v>
      </c>
      <c r="N708" s="19">
        <f t="shared" si="79"/>
        <v>0</v>
      </c>
      <c r="O708" s="19">
        <f t="shared" si="80"/>
        <v>73.808000000000007</v>
      </c>
      <c r="P708" s="53"/>
    </row>
    <row r="709" spans="1:16" x14ac:dyDescent="0.3">
      <c r="A709" s="40">
        <v>10508</v>
      </c>
      <c r="B709" s="40" t="s">
        <v>23</v>
      </c>
      <c r="C709" s="16" t="s">
        <v>542</v>
      </c>
      <c r="D709" s="52" t="s">
        <v>1303</v>
      </c>
      <c r="E709" s="253">
        <v>63.6</v>
      </c>
      <c r="F709" s="17">
        <f t="shared" si="77"/>
        <v>2.4955856386109478</v>
      </c>
      <c r="G709" s="17">
        <f t="shared" si="75"/>
        <v>71.232000000000014</v>
      </c>
      <c r="H709" s="226">
        <v>0.12</v>
      </c>
      <c r="I709" s="46"/>
      <c r="J709" s="18">
        <v>12</v>
      </c>
      <c r="K709" s="46"/>
      <c r="L709" s="19">
        <f t="shared" si="76"/>
        <v>0</v>
      </c>
      <c r="M709" s="23">
        <f t="shared" si="78"/>
        <v>0</v>
      </c>
      <c r="N709" s="19">
        <f t="shared" si="79"/>
        <v>0</v>
      </c>
      <c r="O709" s="19">
        <f t="shared" si="80"/>
        <v>71.232000000000014</v>
      </c>
      <c r="P709" s="53"/>
    </row>
    <row r="710" spans="1:16" x14ac:dyDescent="0.3">
      <c r="A710" s="40">
        <v>10510</v>
      </c>
      <c r="B710" s="40" t="s">
        <v>23</v>
      </c>
      <c r="C710" s="16" t="s">
        <v>543</v>
      </c>
      <c r="D710" s="52" t="s">
        <v>1304</v>
      </c>
      <c r="E710" s="253">
        <v>58.9</v>
      </c>
      <c r="F710" s="17">
        <f t="shared" si="77"/>
        <v>2.3111634294683148</v>
      </c>
      <c r="G710" s="17">
        <f t="shared" si="75"/>
        <v>65.968000000000004</v>
      </c>
      <c r="H710" s="226">
        <v>0.12</v>
      </c>
      <c r="I710" s="46"/>
      <c r="J710" s="18">
        <v>36</v>
      </c>
      <c r="K710" s="46"/>
      <c r="L710" s="19">
        <f t="shared" si="76"/>
        <v>0</v>
      </c>
      <c r="M710" s="23">
        <f t="shared" si="78"/>
        <v>0</v>
      </c>
      <c r="N710" s="19">
        <f t="shared" si="79"/>
        <v>0</v>
      </c>
      <c r="O710" s="19">
        <f t="shared" si="80"/>
        <v>65.968000000000004</v>
      </c>
      <c r="P710" s="53"/>
    </row>
    <row r="711" spans="1:16" x14ac:dyDescent="0.3">
      <c r="A711" s="40">
        <v>10512</v>
      </c>
      <c r="B711" s="40" t="s">
        <v>23</v>
      </c>
      <c r="C711" s="16" t="s">
        <v>544</v>
      </c>
      <c r="D711" s="52" t="s">
        <v>1305</v>
      </c>
      <c r="E711" s="253">
        <v>60.6</v>
      </c>
      <c r="F711" s="17">
        <f t="shared" si="77"/>
        <v>2.3778693349028841</v>
      </c>
      <c r="G711" s="17">
        <f t="shared" si="75"/>
        <v>67.872000000000014</v>
      </c>
      <c r="H711" s="226">
        <v>0.12</v>
      </c>
      <c r="I711" s="46"/>
      <c r="J711" s="18">
        <v>12</v>
      </c>
      <c r="K711" s="46"/>
      <c r="L711" s="19">
        <f t="shared" si="76"/>
        <v>0</v>
      </c>
      <c r="M711" s="23">
        <f t="shared" si="78"/>
        <v>0</v>
      </c>
      <c r="N711" s="19">
        <f t="shared" si="79"/>
        <v>0</v>
      </c>
      <c r="O711" s="19">
        <f t="shared" si="80"/>
        <v>67.872000000000014</v>
      </c>
      <c r="P711" s="53"/>
    </row>
    <row r="712" spans="1:16" x14ac:dyDescent="0.3">
      <c r="A712" s="40">
        <v>10520</v>
      </c>
      <c r="B712" s="40" t="s">
        <v>23</v>
      </c>
      <c r="C712" s="16" t="s">
        <v>545</v>
      </c>
      <c r="D712" s="52" t="s">
        <v>1306</v>
      </c>
      <c r="E712" s="253">
        <v>60.9</v>
      </c>
      <c r="F712" s="17">
        <f t="shared" si="77"/>
        <v>2.3896409652736903</v>
      </c>
      <c r="G712" s="17">
        <f t="shared" si="75"/>
        <v>68.207999999999998</v>
      </c>
      <c r="H712" s="226">
        <v>0.12</v>
      </c>
      <c r="I712" s="46"/>
      <c r="J712" s="18">
        <v>32</v>
      </c>
      <c r="K712" s="46"/>
      <c r="L712" s="19">
        <f t="shared" si="76"/>
        <v>0</v>
      </c>
      <c r="M712" s="23">
        <f t="shared" si="78"/>
        <v>0</v>
      </c>
      <c r="N712" s="19">
        <f t="shared" si="79"/>
        <v>0</v>
      </c>
      <c r="O712" s="19">
        <f t="shared" si="80"/>
        <v>68.207999999999998</v>
      </c>
      <c r="P712" s="53"/>
    </row>
    <row r="713" spans="1:16" x14ac:dyDescent="0.3">
      <c r="A713" s="40">
        <v>10522</v>
      </c>
      <c r="B713" s="40" t="s">
        <v>23</v>
      </c>
      <c r="C713" s="16" t="s">
        <v>546</v>
      </c>
      <c r="D713" s="52" t="s">
        <v>1307</v>
      </c>
      <c r="E713" s="253">
        <v>51.5</v>
      </c>
      <c r="F713" s="17">
        <f t="shared" si="77"/>
        <v>2.0207965469884246</v>
      </c>
      <c r="G713" s="17">
        <f t="shared" si="75"/>
        <v>57.680000000000007</v>
      </c>
      <c r="H713" s="226">
        <v>0.12</v>
      </c>
      <c r="I713" s="46"/>
      <c r="J713" s="18">
        <v>12</v>
      </c>
      <c r="K713" s="46"/>
      <c r="L713" s="19">
        <f t="shared" si="76"/>
        <v>0</v>
      </c>
      <c r="M713" s="23">
        <f t="shared" si="78"/>
        <v>0</v>
      </c>
      <c r="N713" s="19">
        <f t="shared" si="79"/>
        <v>0</v>
      </c>
      <c r="O713" s="19">
        <f t="shared" si="80"/>
        <v>57.680000000000007</v>
      </c>
      <c r="P713" s="53"/>
    </row>
    <row r="714" spans="1:16" x14ac:dyDescent="0.3">
      <c r="A714" s="40">
        <v>10524</v>
      </c>
      <c r="B714" s="40" t="s">
        <v>23</v>
      </c>
      <c r="C714" s="16" t="s">
        <v>547</v>
      </c>
      <c r="D714" s="52" t="s">
        <v>1308</v>
      </c>
      <c r="E714" s="253">
        <v>74.3</v>
      </c>
      <c r="F714" s="17">
        <f t="shared" si="77"/>
        <v>2.9154404551697075</v>
      </c>
      <c r="G714" s="17">
        <f t="shared" si="75"/>
        <v>83.216000000000008</v>
      </c>
      <c r="H714" s="226">
        <v>0.12</v>
      </c>
      <c r="I714" s="46"/>
      <c r="J714" s="18">
        <v>12</v>
      </c>
      <c r="K714" s="46"/>
      <c r="L714" s="19">
        <f t="shared" si="76"/>
        <v>0</v>
      </c>
      <c r="M714" s="23">
        <f t="shared" si="78"/>
        <v>0</v>
      </c>
      <c r="N714" s="19">
        <f t="shared" si="79"/>
        <v>0</v>
      </c>
      <c r="O714" s="19">
        <f t="shared" si="80"/>
        <v>83.216000000000008</v>
      </c>
      <c r="P714" s="53"/>
    </row>
    <row r="715" spans="1:16" x14ac:dyDescent="0.3">
      <c r="A715" s="40">
        <v>10526</v>
      </c>
      <c r="B715" s="40" t="s">
        <v>23</v>
      </c>
      <c r="C715" s="16" t="s">
        <v>548</v>
      </c>
      <c r="D715" s="52" t="s">
        <v>1309</v>
      </c>
      <c r="E715" s="253">
        <v>80.400000000000006</v>
      </c>
      <c r="F715" s="17">
        <f t="shared" si="77"/>
        <v>3.1547969393761037</v>
      </c>
      <c r="G715" s="17">
        <f t="shared" si="75"/>
        <v>90.048000000000016</v>
      </c>
      <c r="H715" s="226">
        <v>0.12</v>
      </c>
      <c r="I715" s="46"/>
      <c r="J715" s="18">
        <v>12</v>
      </c>
      <c r="K715" s="46"/>
      <c r="L715" s="19">
        <f t="shared" si="76"/>
        <v>0</v>
      </c>
      <c r="M715" s="23">
        <f t="shared" si="78"/>
        <v>0</v>
      </c>
      <c r="N715" s="19">
        <f t="shared" si="79"/>
        <v>0</v>
      </c>
      <c r="O715" s="19">
        <f t="shared" si="80"/>
        <v>90.048000000000016</v>
      </c>
      <c r="P715" s="53"/>
    </row>
    <row r="716" spans="1:16" x14ac:dyDescent="0.3">
      <c r="A716" s="40">
        <v>10532</v>
      </c>
      <c r="B716" s="40" t="s">
        <v>23</v>
      </c>
      <c r="C716" s="16" t="s">
        <v>549</v>
      </c>
      <c r="D716" s="52" t="s">
        <v>1310</v>
      </c>
      <c r="E716" s="254">
        <v>76.7</v>
      </c>
      <c r="F716" s="17">
        <f t="shared" si="77"/>
        <v>3.0096134981361589</v>
      </c>
      <c r="G716" s="17">
        <f t="shared" si="75"/>
        <v>85.904000000000011</v>
      </c>
      <c r="H716" s="226">
        <v>0.12</v>
      </c>
      <c r="I716" s="46"/>
      <c r="J716" s="18">
        <v>6</v>
      </c>
      <c r="K716" s="46"/>
      <c r="L716" s="19">
        <f t="shared" si="76"/>
        <v>0</v>
      </c>
      <c r="M716" s="23">
        <f t="shared" si="78"/>
        <v>0</v>
      </c>
      <c r="N716" s="19">
        <f t="shared" si="79"/>
        <v>0</v>
      </c>
      <c r="O716" s="19">
        <f t="shared" si="80"/>
        <v>85.904000000000011</v>
      </c>
      <c r="P716" s="53"/>
    </row>
    <row r="717" spans="1:16" x14ac:dyDescent="0.3">
      <c r="A717" s="40">
        <v>10533</v>
      </c>
      <c r="B717" s="40" t="s">
        <v>23</v>
      </c>
      <c r="C717" s="16" t="s">
        <v>550</v>
      </c>
      <c r="D717" s="52" t="s">
        <v>1311</v>
      </c>
      <c r="E717" s="254">
        <v>76.7</v>
      </c>
      <c r="F717" s="17">
        <f t="shared" si="77"/>
        <v>3.0096134981361589</v>
      </c>
      <c r="G717" s="17">
        <f t="shared" si="75"/>
        <v>85.904000000000011</v>
      </c>
      <c r="H717" s="226">
        <v>0.12</v>
      </c>
      <c r="I717" s="46"/>
      <c r="J717" s="18">
        <v>6</v>
      </c>
      <c r="K717" s="46"/>
      <c r="L717" s="19">
        <f t="shared" si="76"/>
        <v>0</v>
      </c>
      <c r="M717" s="23">
        <f t="shared" si="78"/>
        <v>0</v>
      </c>
      <c r="N717" s="19">
        <f t="shared" si="79"/>
        <v>0</v>
      </c>
      <c r="O717" s="19">
        <f t="shared" si="80"/>
        <v>85.904000000000011</v>
      </c>
      <c r="P717" s="53"/>
    </row>
    <row r="718" spans="1:16" x14ac:dyDescent="0.3">
      <c r="A718" s="40">
        <v>10534</v>
      </c>
      <c r="B718" s="40" t="s">
        <v>23</v>
      </c>
      <c r="C718" s="16" t="s">
        <v>551</v>
      </c>
      <c r="D718" s="52" t="s">
        <v>1312</v>
      </c>
      <c r="E718" s="254">
        <v>76.7</v>
      </c>
      <c r="F718" s="17">
        <f t="shared" si="77"/>
        <v>3.0096134981361589</v>
      </c>
      <c r="G718" s="17">
        <f t="shared" si="75"/>
        <v>85.904000000000011</v>
      </c>
      <c r="H718" s="226">
        <v>0.12</v>
      </c>
      <c r="I718" s="46"/>
      <c r="J718" s="18">
        <v>6</v>
      </c>
      <c r="K718" s="46"/>
      <c r="L718" s="19">
        <f t="shared" si="76"/>
        <v>0</v>
      </c>
      <c r="M718" s="23">
        <f t="shared" si="78"/>
        <v>0</v>
      </c>
      <c r="N718" s="19">
        <f t="shared" si="79"/>
        <v>0</v>
      </c>
      <c r="O718" s="19">
        <f t="shared" si="80"/>
        <v>85.904000000000011</v>
      </c>
      <c r="P718" s="53"/>
    </row>
    <row r="719" spans="1:16" x14ac:dyDescent="0.3">
      <c r="A719" s="40">
        <v>10535</v>
      </c>
      <c r="B719" s="40" t="s">
        <v>23</v>
      </c>
      <c r="C719" s="16" t="s">
        <v>552</v>
      </c>
      <c r="D719" s="52" t="s">
        <v>1313</v>
      </c>
      <c r="E719" s="254">
        <v>76.7</v>
      </c>
      <c r="F719" s="17">
        <f t="shared" si="77"/>
        <v>3.0096134981361589</v>
      </c>
      <c r="G719" s="17">
        <f t="shared" ref="G719:G782" si="81">PRODUCT(E719,1.12)</f>
        <v>85.904000000000011</v>
      </c>
      <c r="H719" s="226">
        <v>0.12</v>
      </c>
      <c r="I719" s="46"/>
      <c r="J719" s="18">
        <v>6</v>
      </c>
      <c r="K719" s="46"/>
      <c r="L719" s="19">
        <f t="shared" si="76"/>
        <v>0</v>
      </c>
      <c r="M719" s="23">
        <f t="shared" si="78"/>
        <v>0</v>
      </c>
      <c r="N719" s="19">
        <f t="shared" si="79"/>
        <v>0</v>
      </c>
      <c r="O719" s="19">
        <f t="shared" si="80"/>
        <v>85.904000000000011</v>
      </c>
      <c r="P719" s="53"/>
    </row>
    <row r="720" spans="1:16" x14ac:dyDescent="0.3">
      <c r="A720" s="40">
        <v>10540</v>
      </c>
      <c r="B720" s="40" t="s">
        <v>15</v>
      </c>
      <c r="C720" s="16" t="s">
        <v>1796</v>
      </c>
      <c r="D720" s="52">
        <v>8606102813658</v>
      </c>
      <c r="E720" s="253">
        <v>91</v>
      </c>
      <c r="F720" s="17">
        <f t="shared" si="77"/>
        <v>3.5707278791445951</v>
      </c>
      <c r="G720" s="17">
        <f t="shared" si="81"/>
        <v>101.92000000000002</v>
      </c>
      <c r="H720" s="226">
        <v>0.12</v>
      </c>
      <c r="I720" s="46"/>
      <c r="J720" s="18">
        <v>6</v>
      </c>
      <c r="K720" s="46"/>
      <c r="L720" s="19">
        <f t="shared" si="76"/>
        <v>0</v>
      </c>
      <c r="M720" s="23">
        <f t="shared" si="78"/>
        <v>0</v>
      </c>
      <c r="N720" s="19">
        <f t="shared" si="79"/>
        <v>0</v>
      </c>
      <c r="O720" s="19">
        <f t="shared" si="80"/>
        <v>101.92000000000002</v>
      </c>
      <c r="P720" s="53"/>
    </row>
    <row r="721" spans="1:16" x14ac:dyDescent="0.3">
      <c r="A721" s="40">
        <v>10600</v>
      </c>
      <c r="B721" s="40" t="s">
        <v>23</v>
      </c>
      <c r="C721" s="16" t="s">
        <v>553</v>
      </c>
      <c r="D721" s="52" t="s">
        <v>1314</v>
      </c>
      <c r="E721" s="253">
        <v>33.5</v>
      </c>
      <c r="F721" s="17">
        <f t="shared" si="77"/>
        <v>1.3144987247400433</v>
      </c>
      <c r="G721" s="17">
        <f t="shared" si="81"/>
        <v>37.520000000000003</v>
      </c>
      <c r="H721" s="226">
        <v>0.12</v>
      </c>
      <c r="I721" s="46"/>
      <c r="J721" s="18">
        <v>8</v>
      </c>
      <c r="K721" s="46"/>
      <c r="L721" s="19">
        <f t="shared" si="76"/>
        <v>0</v>
      </c>
      <c r="M721" s="23">
        <f t="shared" si="78"/>
        <v>0</v>
      </c>
      <c r="N721" s="19">
        <f t="shared" si="79"/>
        <v>0</v>
      </c>
      <c r="O721" s="19">
        <f t="shared" si="80"/>
        <v>37.520000000000003</v>
      </c>
      <c r="P721" s="53"/>
    </row>
    <row r="722" spans="1:16" x14ac:dyDescent="0.3">
      <c r="A722" s="40">
        <v>10620</v>
      </c>
      <c r="B722" s="40" t="s">
        <v>15</v>
      </c>
      <c r="C722" s="16" t="s">
        <v>1797</v>
      </c>
      <c r="D722" s="52">
        <v>8594006380188</v>
      </c>
      <c r="E722" s="253">
        <v>69.599999999999994</v>
      </c>
      <c r="F722" s="17">
        <f t="shared" si="77"/>
        <v>2.7310182460270744</v>
      </c>
      <c r="G722" s="17">
        <f t="shared" si="81"/>
        <v>77.951999999999998</v>
      </c>
      <c r="H722" s="226">
        <v>0.12</v>
      </c>
      <c r="I722" s="46"/>
      <c r="J722" s="18">
        <v>14</v>
      </c>
      <c r="K722" s="46"/>
      <c r="L722" s="19">
        <f t="shared" si="76"/>
        <v>0</v>
      </c>
      <c r="M722" s="23">
        <f t="shared" si="78"/>
        <v>0</v>
      </c>
      <c r="N722" s="19">
        <f t="shared" si="79"/>
        <v>0</v>
      </c>
      <c r="O722" s="19">
        <f t="shared" si="80"/>
        <v>77.951999999999998</v>
      </c>
      <c r="P722" s="53"/>
    </row>
    <row r="723" spans="1:16" x14ac:dyDescent="0.3">
      <c r="A723" s="40">
        <v>10621</v>
      </c>
      <c r="B723" s="40" t="s">
        <v>15</v>
      </c>
      <c r="C723" s="16" t="s">
        <v>1798</v>
      </c>
      <c r="D723" s="52">
        <v>8594006380331</v>
      </c>
      <c r="E723" s="253">
        <v>124.8</v>
      </c>
      <c r="F723" s="17">
        <f t="shared" si="77"/>
        <v>4.8969982342554443</v>
      </c>
      <c r="G723" s="17">
        <f t="shared" si="81"/>
        <v>139.77600000000001</v>
      </c>
      <c r="H723" s="226">
        <v>0.12</v>
      </c>
      <c r="I723" s="46"/>
      <c r="J723" s="18">
        <v>10</v>
      </c>
      <c r="K723" s="46"/>
      <c r="L723" s="19">
        <f t="shared" si="76"/>
        <v>0</v>
      </c>
      <c r="M723" s="23">
        <f t="shared" si="78"/>
        <v>0</v>
      </c>
      <c r="N723" s="19">
        <f t="shared" si="79"/>
        <v>0</v>
      </c>
      <c r="O723" s="19">
        <f t="shared" si="80"/>
        <v>139.77600000000001</v>
      </c>
      <c r="P723" s="53"/>
    </row>
    <row r="724" spans="1:16" x14ac:dyDescent="0.3">
      <c r="A724" s="40">
        <v>10622</v>
      </c>
      <c r="B724" s="40" t="s">
        <v>15</v>
      </c>
      <c r="C724" s="16" t="s">
        <v>1800</v>
      </c>
      <c r="D724" s="52">
        <v>8594006380270</v>
      </c>
      <c r="E724" s="253">
        <v>135</v>
      </c>
      <c r="F724" s="17">
        <f t="shared" si="77"/>
        <v>5.2972336668628603</v>
      </c>
      <c r="G724" s="17">
        <f t="shared" si="81"/>
        <v>151.20000000000002</v>
      </c>
      <c r="H724" s="226">
        <v>0.12</v>
      </c>
      <c r="I724" s="46"/>
      <c r="J724" s="18">
        <v>11</v>
      </c>
      <c r="K724" s="46"/>
      <c r="L724" s="19">
        <f t="shared" si="76"/>
        <v>0</v>
      </c>
      <c r="M724" s="23">
        <f t="shared" si="78"/>
        <v>0</v>
      </c>
      <c r="N724" s="19">
        <f t="shared" si="79"/>
        <v>0</v>
      </c>
      <c r="O724" s="19">
        <f t="shared" si="80"/>
        <v>151.20000000000002</v>
      </c>
      <c r="P724" s="53"/>
    </row>
    <row r="725" spans="1:16" x14ac:dyDescent="0.3">
      <c r="A725" s="40">
        <v>10623</v>
      </c>
      <c r="B725" s="40" t="s">
        <v>15</v>
      </c>
      <c r="C725" s="16" t="s">
        <v>1799</v>
      </c>
      <c r="D725" s="52">
        <v>8594006380614</v>
      </c>
      <c r="E725" s="253">
        <v>237</v>
      </c>
      <c r="F725" s="17">
        <f t="shared" si="77"/>
        <v>9.2995879929370222</v>
      </c>
      <c r="G725" s="17">
        <f t="shared" si="81"/>
        <v>265.44</v>
      </c>
      <c r="H725" s="226">
        <v>0.12</v>
      </c>
      <c r="I725" s="46"/>
      <c r="J725" s="18">
        <v>5</v>
      </c>
      <c r="K725" s="46"/>
      <c r="L725" s="19">
        <f t="shared" si="76"/>
        <v>0</v>
      </c>
      <c r="M725" s="23">
        <f t="shared" si="78"/>
        <v>0</v>
      </c>
      <c r="N725" s="19">
        <f t="shared" si="79"/>
        <v>0</v>
      </c>
      <c r="O725" s="19">
        <f t="shared" si="80"/>
        <v>265.44</v>
      </c>
      <c r="P725" s="53"/>
    </row>
    <row r="726" spans="1:16" x14ac:dyDescent="0.3">
      <c r="A726" s="40">
        <v>10650</v>
      </c>
      <c r="B726" s="40" t="s">
        <v>15</v>
      </c>
      <c r="C726" s="16" t="s">
        <v>554</v>
      </c>
      <c r="D726" s="52" t="s">
        <v>1315</v>
      </c>
      <c r="E726" s="253">
        <v>12</v>
      </c>
      <c r="F726" s="17">
        <f t="shared" si="77"/>
        <v>0.4708652148322543</v>
      </c>
      <c r="G726" s="17">
        <f t="shared" si="81"/>
        <v>13.440000000000001</v>
      </c>
      <c r="H726" s="226">
        <v>0.12</v>
      </c>
      <c r="I726" s="46"/>
      <c r="J726" s="18">
        <v>10</v>
      </c>
      <c r="K726" s="46"/>
      <c r="L726" s="19">
        <f t="shared" si="76"/>
        <v>0</v>
      </c>
      <c r="M726" s="23">
        <f t="shared" si="78"/>
        <v>0</v>
      </c>
      <c r="N726" s="19">
        <f t="shared" si="79"/>
        <v>0</v>
      </c>
      <c r="O726" s="19">
        <f t="shared" si="80"/>
        <v>13.440000000000001</v>
      </c>
      <c r="P726" s="53"/>
    </row>
    <row r="727" spans="1:16" x14ac:dyDescent="0.3">
      <c r="A727" s="40">
        <v>10654</v>
      </c>
      <c r="B727" s="40" t="s">
        <v>15</v>
      </c>
      <c r="C727" s="16" t="s">
        <v>555</v>
      </c>
      <c r="D727" s="52" t="s">
        <v>1316</v>
      </c>
      <c r="E727" s="253">
        <v>14</v>
      </c>
      <c r="F727" s="17">
        <f t="shared" si="77"/>
        <v>0.54934275063762994</v>
      </c>
      <c r="G727" s="17">
        <f t="shared" si="81"/>
        <v>15.680000000000001</v>
      </c>
      <c r="H727" s="226">
        <v>0.12</v>
      </c>
      <c r="I727" s="46"/>
      <c r="J727" s="18">
        <v>10</v>
      </c>
      <c r="K727" s="46"/>
      <c r="L727" s="19">
        <f t="shared" si="76"/>
        <v>0</v>
      </c>
      <c r="M727" s="23">
        <f t="shared" si="78"/>
        <v>0</v>
      </c>
      <c r="N727" s="19">
        <f t="shared" si="79"/>
        <v>0</v>
      </c>
      <c r="O727" s="19">
        <f t="shared" si="80"/>
        <v>15.680000000000001</v>
      </c>
      <c r="P727" s="53"/>
    </row>
    <row r="728" spans="1:16" x14ac:dyDescent="0.3">
      <c r="A728" s="40">
        <v>10660</v>
      </c>
      <c r="B728" s="40" t="s">
        <v>15</v>
      </c>
      <c r="C728" s="16" t="s">
        <v>556</v>
      </c>
      <c r="D728" s="52" t="s">
        <v>1317</v>
      </c>
      <c r="E728" s="253">
        <v>32.799999999999997</v>
      </c>
      <c r="F728" s="17">
        <f t="shared" si="77"/>
        <v>1.2870315872081617</v>
      </c>
      <c r="G728" s="17">
        <f t="shared" si="81"/>
        <v>36.735999999999997</v>
      </c>
      <c r="H728" s="226">
        <v>0.12</v>
      </c>
      <c r="I728" s="46"/>
      <c r="J728" s="18">
        <v>10</v>
      </c>
      <c r="K728" s="46"/>
      <c r="L728" s="19">
        <f t="shared" si="76"/>
        <v>0</v>
      </c>
      <c r="M728" s="23">
        <f t="shared" si="78"/>
        <v>0</v>
      </c>
      <c r="N728" s="19">
        <f t="shared" si="79"/>
        <v>0</v>
      </c>
      <c r="O728" s="19">
        <f t="shared" si="80"/>
        <v>36.735999999999997</v>
      </c>
      <c r="P728" s="53"/>
    </row>
    <row r="729" spans="1:16" x14ac:dyDescent="0.3">
      <c r="A729" s="40">
        <v>10662</v>
      </c>
      <c r="B729" s="40" t="s">
        <v>15</v>
      </c>
      <c r="C729" s="16" t="s">
        <v>557</v>
      </c>
      <c r="D729" s="52" t="s">
        <v>1318</v>
      </c>
      <c r="E729" s="253">
        <v>31.5</v>
      </c>
      <c r="F729" s="17">
        <f t="shared" si="77"/>
        <v>1.2360211889346675</v>
      </c>
      <c r="G729" s="17">
        <f t="shared" si="81"/>
        <v>35.28</v>
      </c>
      <c r="H729" s="226">
        <v>0.12</v>
      </c>
      <c r="I729" s="46"/>
      <c r="J729" s="18">
        <v>12</v>
      </c>
      <c r="K729" s="46"/>
      <c r="L729" s="19">
        <f t="shared" si="76"/>
        <v>0</v>
      </c>
      <c r="M729" s="23">
        <f t="shared" si="78"/>
        <v>0</v>
      </c>
      <c r="N729" s="19">
        <f t="shared" si="79"/>
        <v>0</v>
      </c>
      <c r="O729" s="19">
        <f t="shared" si="80"/>
        <v>35.28</v>
      </c>
      <c r="P729" s="53"/>
    </row>
    <row r="730" spans="1:16" x14ac:dyDescent="0.3">
      <c r="A730" s="40">
        <v>10700</v>
      </c>
      <c r="B730" s="40" t="s">
        <v>23</v>
      </c>
      <c r="C730" s="16" t="s">
        <v>558</v>
      </c>
      <c r="D730" s="52" t="s">
        <v>1319</v>
      </c>
      <c r="E730" s="254">
        <v>81.400000000000006</v>
      </c>
      <c r="F730" s="17">
        <f t="shared" si="77"/>
        <v>3.1940357072787919</v>
      </c>
      <c r="G730" s="17">
        <f t="shared" si="81"/>
        <v>91.168000000000021</v>
      </c>
      <c r="H730" s="226">
        <v>0.12</v>
      </c>
      <c r="I730" s="46"/>
      <c r="J730" s="18">
        <v>6</v>
      </c>
      <c r="K730" s="46"/>
      <c r="L730" s="19">
        <f t="shared" si="76"/>
        <v>0</v>
      </c>
      <c r="M730" s="23">
        <f t="shared" si="78"/>
        <v>0</v>
      </c>
      <c r="N730" s="19">
        <f t="shared" si="79"/>
        <v>0</v>
      </c>
      <c r="O730" s="19">
        <f t="shared" si="80"/>
        <v>91.168000000000021</v>
      </c>
      <c r="P730" s="53"/>
    </row>
    <row r="731" spans="1:16" x14ac:dyDescent="0.3">
      <c r="A731" s="40">
        <v>10712</v>
      </c>
      <c r="B731" s="40" t="s">
        <v>23</v>
      </c>
      <c r="C731" s="16" t="s">
        <v>2209</v>
      </c>
      <c r="D731" s="52">
        <v>4006040009153</v>
      </c>
      <c r="E731" s="254">
        <v>37.299999999999997</v>
      </c>
      <c r="F731" s="17">
        <f t="shared" si="77"/>
        <v>1.4636060427702569</v>
      </c>
      <c r="G731" s="17">
        <f t="shared" si="81"/>
        <v>41.776000000000003</v>
      </c>
      <c r="H731" s="226">
        <v>0.12</v>
      </c>
      <c r="I731" s="46"/>
      <c r="J731" s="18">
        <v>10</v>
      </c>
      <c r="K731" s="46"/>
      <c r="L731" s="19">
        <f t="shared" si="76"/>
        <v>0</v>
      </c>
      <c r="M731" s="23">
        <f t="shared" si="78"/>
        <v>0</v>
      </c>
      <c r="N731" s="19">
        <f t="shared" si="79"/>
        <v>0</v>
      </c>
      <c r="O731" s="19">
        <f t="shared" si="80"/>
        <v>41.776000000000003</v>
      </c>
      <c r="P731" s="53"/>
    </row>
    <row r="732" spans="1:16" x14ac:dyDescent="0.3">
      <c r="A732" s="40">
        <v>10720</v>
      </c>
      <c r="B732" s="40" t="s">
        <v>23</v>
      </c>
      <c r="C732" s="16" t="s">
        <v>559</v>
      </c>
      <c r="D732" s="52" t="s">
        <v>1320</v>
      </c>
      <c r="E732" s="254">
        <v>32.299999999999997</v>
      </c>
      <c r="F732" s="17">
        <f t="shared" si="77"/>
        <v>1.2674122032568176</v>
      </c>
      <c r="G732" s="17">
        <f t="shared" si="81"/>
        <v>36.176000000000002</v>
      </c>
      <c r="H732" s="226">
        <v>0.12</v>
      </c>
      <c r="I732" s="46"/>
      <c r="J732" s="261">
        <v>15</v>
      </c>
      <c r="K732" s="46"/>
      <c r="L732" s="19">
        <f t="shared" si="76"/>
        <v>0</v>
      </c>
      <c r="M732" s="23">
        <f t="shared" si="78"/>
        <v>0</v>
      </c>
      <c r="N732" s="19">
        <f t="shared" si="79"/>
        <v>0</v>
      </c>
      <c r="O732" s="19">
        <f t="shared" si="80"/>
        <v>36.176000000000002</v>
      </c>
      <c r="P732" s="53"/>
    </row>
    <row r="733" spans="1:16" x14ac:dyDescent="0.3">
      <c r="A733" s="40">
        <v>10722</v>
      </c>
      <c r="B733" s="40" t="s">
        <v>23</v>
      </c>
      <c r="C733" s="16" t="s">
        <v>560</v>
      </c>
      <c r="D733" s="52" t="s">
        <v>1321</v>
      </c>
      <c r="E733" s="254">
        <v>32.299999999999997</v>
      </c>
      <c r="F733" s="17">
        <f t="shared" si="77"/>
        <v>1.2674122032568176</v>
      </c>
      <c r="G733" s="17">
        <f t="shared" si="81"/>
        <v>36.176000000000002</v>
      </c>
      <c r="H733" s="226">
        <v>0.12</v>
      </c>
      <c r="I733" s="46"/>
      <c r="J733" s="261">
        <v>15</v>
      </c>
      <c r="K733" s="46"/>
      <c r="L733" s="19">
        <f t="shared" si="76"/>
        <v>0</v>
      </c>
      <c r="M733" s="23">
        <f t="shared" si="78"/>
        <v>0</v>
      </c>
      <c r="N733" s="19">
        <f t="shared" si="79"/>
        <v>0</v>
      </c>
      <c r="O733" s="19">
        <f t="shared" si="80"/>
        <v>36.176000000000002</v>
      </c>
      <c r="P733" s="53"/>
    </row>
    <row r="734" spans="1:16" x14ac:dyDescent="0.3">
      <c r="A734" s="235">
        <v>10726</v>
      </c>
      <c r="B734" s="235" t="s">
        <v>23</v>
      </c>
      <c r="C734" s="236" t="s">
        <v>561</v>
      </c>
      <c r="D734" s="237" t="s">
        <v>1322</v>
      </c>
      <c r="E734" s="255">
        <v>25.9</v>
      </c>
      <c r="F734" s="238">
        <f t="shared" si="77"/>
        <v>1.0162840886796154</v>
      </c>
      <c r="G734" s="238">
        <f t="shared" si="81"/>
        <v>29.008000000000003</v>
      </c>
      <c r="H734" s="246">
        <v>0.12</v>
      </c>
      <c r="I734" s="241"/>
      <c r="J734" s="242">
        <v>15</v>
      </c>
      <c r="K734" s="241"/>
      <c r="L734" s="243">
        <f t="shared" si="76"/>
        <v>0</v>
      </c>
      <c r="M734" s="244">
        <f t="shared" si="78"/>
        <v>0</v>
      </c>
      <c r="N734" s="243">
        <f t="shared" si="79"/>
        <v>0</v>
      </c>
      <c r="O734" s="243">
        <f t="shared" si="80"/>
        <v>29.008000000000003</v>
      </c>
      <c r="P734" s="245" t="s">
        <v>2101</v>
      </c>
    </row>
    <row r="735" spans="1:16" x14ac:dyDescent="0.3">
      <c r="A735" s="40">
        <v>10800</v>
      </c>
      <c r="B735" s="40" t="s">
        <v>23</v>
      </c>
      <c r="C735" s="16" t="s">
        <v>562</v>
      </c>
      <c r="D735" s="52" t="s">
        <v>1323</v>
      </c>
      <c r="E735" s="253">
        <v>44.7</v>
      </c>
      <c r="F735" s="17">
        <f t="shared" si="77"/>
        <v>1.7539729252501473</v>
      </c>
      <c r="G735" s="17">
        <f t="shared" si="81"/>
        <v>50.064000000000007</v>
      </c>
      <c r="H735" s="226">
        <v>0.12</v>
      </c>
      <c r="I735" s="46"/>
      <c r="J735" s="261">
        <v>20</v>
      </c>
      <c r="K735" s="46"/>
      <c r="L735" s="19">
        <f t="shared" si="76"/>
        <v>0</v>
      </c>
      <c r="M735" s="23">
        <f t="shared" si="78"/>
        <v>0</v>
      </c>
      <c r="N735" s="19">
        <f t="shared" si="79"/>
        <v>0</v>
      </c>
      <c r="O735" s="19">
        <f t="shared" si="80"/>
        <v>50.064000000000007</v>
      </c>
      <c r="P735" s="53"/>
    </row>
    <row r="736" spans="1:16" x14ac:dyDescent="0.3">
      <c r="A736" s="40">
        <v>10882</v>
      </c>
      <c r="B736" s="40" t="s">
        <v>23</v>
      </c>
      <c r="C736" s="16" t="s">
        <v>563</v>
      </c>
      <c r="D736" s="52" t="s">
        <v>1324</v>
      </c>
      <c r="E736" s="253">
        <v>45.8</v>
      </c>
      <c r="F736" s="17">
        <f t="shared" si="77"/>
        <v>1.7971355699431038</v>
      </c>
      <c r="G736" s="17">
        <f t="shared" si="81"/>
        <v>51.295999999999999</v>
      </c>
      <c r="H736" s="226">
        <v>0.12</v>
      </c>
      <c r="I736" s="46"/>
      <c r="J736" s="18">
        <v>6</v>
      </c>
      <c r="K736" s="46"/>
      <c r="L736" s="19">
        <f t="shared" si="76"/>
        <v>0</v>
      </c>
      <c r="M736" s="23">
        <f t="shared" si="78"/>
        <v>0</v>
      </c>
      <c r="N736" s="19">
        <f t="shared" si="79"/>
        <v>0</v>
      </c>
      <c r="O736" s="19">
        <f t="shared" si="80"/>
        <v>51.295999999999999</v>
      </c>
      <c r="P736" s="53"/>
    </row>
    <row r="737" spans="1:16" x14ac:dyDescent="0.3">
      <c r="A737" s="40">
        <v>10900</v>
      </c>
      <c r="B737" s="40" t="s">
        <v>23</v>
      </c>
      <c r="C737" s="16" t="s">
        <v>564</v>
      </c>
      <c r="D737" s="52" t="s">
        <v>1325</v>
      </c>
      <c r="E737" s="253">
        <v>80</v>
      </c>
      <c r="F737" s="17">
        <f t="shared" si="77"/>
        <v>3.1391014322150284</v>
      </c>
      <c r="G737" s="17">
        <f t="shared" si="81"/>
        <v>89.600000000000009</v>
      </c>
      <c r="H737" s="226">
        <v>0.12</v>
      </c>
      <c r="I737" s="46"/>
      <c r="J737" s="18">
        <v>12</v>
      </c>
      <c r="K737" s="46"/>
      <c r="L737" s="19">
        <f t="shared" si="76"/>
        <v>0</v>
      </c>
      <c r="M737" s="23">
        <f t="shared" si="78"/>
        <v>0</v>
      </c>
      <c r="N737" s="19">
        <f t="shared" si="79"/>
        <v>0</v>
      </c>
      <c r="O737" s="19">
        <f t="shared" si="80"/>
        <v>89.600000000000009</v>
      </c>
      <c r="P737" s="53"/>
    </row>
    <row r="738" spans="1:16" x14ac:dyDescent="0.3">
      <c r="A738" s="40">
        <v>10902</v>
      </c>
      <c r="B738" s="40" t="s">
        <v>23</v>
      </c>
      <c r="C738" s="16" t="s">
        <v>2131</v>
      </c>
      <c r="D738" s="52">
        <v>8595222202254</v>
      </c>
      <c r="E738" s="253">
        <v>81.3</v>
      </c>
      <c r="F738" s="17">
        <f t="shared" si="77"/>
        <v>3.1901118304885228</v>
      </c>
      <c r="G738" s="17">
        <f t="shared" si="81"/>
        <v>91.056000000000012</v>
      </c>
      <c r="H738" s="226">
        <v>0.12</v>
      </c>
      <c r="I738" s="46"/>
      <c r="J738" s="18">
        <v>12</v>
      </c>
      <c r="K738" s="46"/>
      <c r="L738" s="19">
        <f t="shared" si="76"/>
        <v>0</v>
      </c>
      <c r="M738" s="23">
        <f t="shared" si="78"/>
        <v>0</v>
      </c>
      <c r="N738" s="19">
        <f t="shared" si="79"/>
        <v>0</v>
      </c>
      <c r="O738" s="19">
        <f t="shared" si="80"/>
        <v>91.056000000000012</v>
      </c>
      <c r="P738" s="53"/>
    </row>
    <row r="739" spans="1:16" x14ac:dyDescent="0.3">
      <c r="A739" s="40">
        <v>10904</v>
      </c>
      <c r="B739" s="40" t="s">
        <v>23</v>
      </c>
      <c r="C739" s="16" t="s">
        <v>2132</v>
      </c>
      <c r="D739" s="52">
        <v>8595222202247</v>
      </c>
      <c r="E739" s="253">
        <v>81.3</v>
      </c>
      <c r="F739" s="17">
        <f t="shared" si="77"/>
        <v>3.1901118304885228</v>
      </c>
      <c r="G739" s="17">
        <f t="shared" si="81"/>
        <v>91.056000000000012</v>
      </c>
      <c r="H739" s="226">
        <v>0.12</v>
      </c>
      <c r="I739" s="46"/>
      <c r="J739" s="18">
        <v>12</v>
      </c>
      <c r="K739" s="46"/>
      <c r="L739" s="19">
        <f t="shared" si="76"/>
        <v>0</v>
      </c>
      <c r="M739" s="23">
        <f t="shared" si="78"/>
        <v>0</v>
      </c>
      <c r="N739" s="19">
        <f t="shared" si="79"/>
        <v>0</v>
      </c>
      <c r="O739" s="19">
        <f t="shared" si="80"/>
        <v>91.056000000000012</v>
      </c>
      <c r="P739" s="53"/>
    </row>
    <row r="740" spans="1:16" x14ac:dyDescent="0.3">
      <c r="A740" s="40">
        <v>10906</v>
      </c>
      <c r="B740" s="40" t="s">
        <v>23</v>
      </c>
      <c r="C740" s="16" t="s">
        <v>565</v>
      </c>
      <c r="D740" s="52" t="s">
        <v>1326</v>
      </c>
      <c r="E740" s="253">
        <v>80</v>
      </c>
      <c r="F740" s="17">
        <f t="shared" si="77"/>
        <v>3.1391014322150284</v>
      </c>
      <c r="G740" s="17">
        <f t="shared" si="81"/>
        <v>89.600000000000009</v>
      </c>
      <c r="H740" s="226">
        <v>0.12</v>
      </c>
      <c r="I740" s="46"/>
      <c r="J740" s="18">
        <v>12</v>
      </c>
      <c r="K740" s="46"/>
      <c r="L740" s="19">
        <f t="shared" si="76"/>
        <v>0</v>
      </c>
      <c r="M740" s="23">
        <f t="shared" si="78"/>
        <v>0</v>
      </c>
      <c r="N740" s="19">
        <f t="shared" si="79"/>
        <v>0</v>
      </c>
      <c r="O740" s="19">
        <f t="shared" si="80"/>
        <v>89.600000000000009</v>
      </c>
      <c r="P740" s="53"/>
    </row>
    <row r="741" spans="1:16" x14ac:dyDescent="0.3">
      <c r="A741" s="40">
        <v>10909</v>
      </c>
      <c r="B741" s="40" t="s">
        <v>15</v>
      </c>
      <c r="C741" s="16" t="s">
        <v>566</v>
      </c>
      <c r="D741" s="52" t="s">
        <v>1327</v>
      </c>
      <c r="E741" s="253">
        <v>71.3</v>
      </c>
      <c r="F741" s="17">
        <f t="shared" si="77"/>
        <v>2.7977241514616442</v>
      </c>
      <c r="G741" s="17">
        <f t="shared" si="81"/>
        <v>79.856000000000009</v>
      </c>
      <c r="H741" s="226">
        <v>0.12</v>
      </c>
      <c r="I741" s="46"/>
      <c r="J741" s="18">
        <v>12</v>
      </c>
      <c r="K741" s="46"/>
      <c r="L741" s="19">
        <f t="shared" si="76"/>
        <v>0</v>
      </c>
      <c r="M741" s="23">
        <f t="shared" si="78"/>
        <v>0</v>
      </c>
      <c r="N741" s="19">
        <f t="shared" si="79"/>
        <v>0</v>
      </c>
      <c r="O741" s="19">
        <f t="shared" si="80"/>
        <v>79.856000000000009</v>
      </c>
      <c r="P741" s="53"/>
    </row>
    <row r="742" spans="1:16" x14ac:dyDescent="0.3">
      <c r="A742" s="40">
        <v>10910</v>
      </c>
      <c r="B742" s="40" t="s">
        <v>23</v>
      </c>
      <c r="C742" s="16" t="s">
        <v>567</v>
      </c>
      <c r="D742" s="52" t="s">
        <v>1328</v>
      </c>
      <c r="E742" s="253">
        <v>80</v>
      </c>
      <c r="F742" s="17">
        <f t="shared" si="77"/>
        <v>3.1391014322150284</v>
      </c>
      <c r="G742" s="17">
        <f t="shared" si="81"/>
        <v>89.600000000000009</v>
      </c>
      <c r="H742" s="226">
        <v>0.12</v>
      </c>
      <c r="I742" s="46"/>
      <c r="J742" s="18">
        <v>12</v>
      </c>
      <c r="K742" s="46"/>
      <c r="L742" s="19">
        <f t="shared" ref="L742:L803" si="82">PRODUCT(E742,SUM(I742,PRODUCT(ABS(K742),J742)))</f>
        <v>0</v>
      </c>
      <c r="M742" s="23">
        <f t="shared" si="78"/>
        <v>0</v>
      </c>
      <c r="N742" s="19">
        <f t="shared" si="79"/>
        <v>0</v>
      </c>
      <c r="O742" s="19">
        <f t="shared" si="80"/>
        <v>89.600000000000009</v>
      </c>
      <c r="P742" s="53"/>
    </row>
    <row r="743" spans="1:16" x14ac:dyDescent="0.3">
      <c r="A743" s="40">
        <v>10920</v>
      </c>
      <c r="B743" s="40" t="s">
        <v>23</v>
      </c>
      <c r="C743" s="16" t="s">
        <v>568</v>
      </c>
      <c r="D743" s="52" t="s">
        <v>1329</v>
      </c>
      <c r="E743" s="253">
        <v>40.200000000000003</v>
      </c>
      <c r="F743" s="17">
        <f t="shared" si="77"/>
        <v>1.5773984696880519</v>
      </c>
      <c r="G743" s="17">
        <f t="shared" si="81"/>
        <v>45.024000000000008</v>
      </c>
      <c r="H743" s="226">
        <v>0.12</v>
      </c>
      <c r="I743" s="46"/>
      <c r="J743" s="18">
        <v>6</v>
      </c>
      <c r="K743" s="46"/>
      <c r="L743" s="19">
        <f t="shared" si="82"/>
        <v>0</v>
      </c>
      <c r="M743" s="23">
        <f t="shared" si="78"/>
        <v>0</v>
      </c>
      <c r="N743" s="19">
        <f t="shared" si="79"/>
        <v>0</v>
      </c>
      <c r="O743" s="19">
        <f t="shared" si="80"/>
        <v>45.024000000000008</v>
      </c>
      <c r="P743" s="53"/>
    </row>
    <row r="744" spans="1:16" x14ac:dyDescent="0.3">
      <c r="A744" s="40">
        <v>11019</v>
      </c>
      <c r="B744" s="40" t="s">
        <v>23</v>
      </c>
      <c r="C744" s="16" t="s">
        <v>569</v>
      </c>
      <c r="D744" s="52" t="s">
        <v>1330</v>
      </c>
      <c r="E744" s="253">
        <v>25.7</v>
      </c>
      <c r="F744" s="17">
        <f t="shared" si="77"/>
        <v>1.0084363350990779</v>
      </c>
      <c r="G744" s="17">
        <f t="shared" si="81"/>
        <v>28.784000000000002</v>
      </c>
      <c r="H744" s="226">
        <v>0.12</v>
      </c>
      <c r="I744" s="46"/>
      <c r="J744" s="18">
        <v>6</v>
      </c>
      <c r="K744" s="46"/>
      <c r="L744" s="19">
        <f t="shared" si="82"/>
        <v>0</v>
      </c>
      <c r="M744" s="23">
        <f t="shared" si="78"/>
        <v>0</v>
      </c>
      <c r="N744" s="19">
        <f t="shared" si="79"/>
        <v>0</v>
      </c>
      <c r="O744" s="19">
        <f t="shared" si="80"/>
        <v>28.784000000000002</v>
      </c>
      <c r="P744" s="53"/>
    </row>
    <row r="745" spans="1:16" x14ac:dyDescent="0.3">
      <c r="A745" s="40">
        <v>11021</v>
      </c>
      <c r="B745" s="40" t="s">
        <v>23</v>
      </c>
      <c r="C745" s="16" t="s">
        <v>570</v>
      </c>
      <c r="D745" s="52" t="s">
        <v>1331</v>
      </c>
      <c r="E745" s="253">
        <v>41</v>
      </c>
      <c r="F745" s="17">
        <f t="shared" si="77"/>
        <v>1.6087894840102022</v>
      </c>
      <c r="G745" s="17">
        <f t="shared" si="81"/>
        <v>45.92</v>
      </c>
      <c r="H745" s="226">
        <v>0.12</v>
      </c>
      <c r="I745" s="46"/>
      <c r="J745" s="18">
        <v>6</v>
      </c>
      <c r="K745" s="46"/>
      <c r="L745" s="19">
        <f t="shared" si="82"/>
        <v>0</v>
      </c>
      <c r="M745" s="23">
        <f t="shared" si="78"/>
        <v>0</v>
      </c>
      <c r="N745" s="19">
        <f t="shared" si="79"/>
        <v>0</v>
      </c>
      <c r="O745" s="19">
        <f t="shared" si="80"/>
        <v>45.92</v>
      </c>
      <c r="P745" s="53"/>
    </row>
    <row r="746" spans="1:16" x14ac:dyDescent="0.3">
      <c r="A746" s="40">
        <v>11022</v>
      </c>
      <c r="B746" s="40" t="s">
        <v>23</v>
      </c>
      <c r="C746" s="16" t="s">
        <v>2133</v>
      </c>
      <c r="D746" s="52">
        <v>8594052880953</v>
      </c>
      <c r="E746" s="253">
        <v>26.8</v>
      </c>
      <c r="F746" s="17">
        <f t="shared" si="77"/>
        <v>1.0515989797920346</v>
      </c>
      <c r="G746" s="17">
        <f t="shared" si="81"/>
        <v>30.016000000000005</v>
      </c>
      <c r="H746" s="226">
        <v>0.12</v>
      </c>
      <c r="I746" s="46"/>
      <c r="J746" s="18">
        <v>6</v>
      </c>
      <c r="K746" s="46"/>
      <c r="L746" s="19">
        <f t="shared" si="82"/>
        <v>0</v>
      </c>
      <c r="M746" s="23">
        <f t="shared" si="78"/>
        <v>0</v>
      </c>
      <c r="N746" s="19">
        <f t="shared" si="79"/>
        <v>0</v>
      </c>
      <c r="O746" s="19">
        <f t="shared" si="80"/>
        <v>30.016000000000005</v>
      </c>
      <c r="P746" s="53"/>
    </row>
    <row r="747" spans="1:16" x14ac:dyDescent="0.3">
      <c r="A747" s="40">
        <v>11023</v>
      </c>
      <c r="B747" s="40" t="s">
        <v>23</v>
      </c>
      <c r="C747" s="16" t="s">
        <v>2134</v>
      </c>
      <c r="D747" s="52">
        <v>8594052880960</v>
      </c>
      <c r="E747" s="253">
        <v>36.4</v>
      </c>
      <c r="F747" s="17">
        <f t="shared" si="77"/>
        <v>1.4282911516578378</v>
      </c>
      <c r="G747" s="17">
        <f t="shared" si="81"/>
        <v>40.768000000000001</v>
      </c>
      <c r="H747" s="226">
        <v>0.12</v>
      </c>
      <c r="I747" s="46"/>
      <c r="J747" s="18">
        <v>6</v>
      </c>
      <c r="K747" s="46"/>
      <c r="L747" s="19">
        <f t="shared" si="82"/>
        <v>0</v>
      </c>
      <c r="M747" s="23">
        <f t="shared" si="78"/>
        <v>0</v>
      </c>
      <c r="N747" s="19">
        <f t="shared" si="79"/>
        <v>0</v>
      </c>
      <c r="O747" s="19">
        <f t="shared" si="80"/>
        <v>40.768000000000001</v>
      </c>
      <c r="P747" s="53"/>
    </row>
    <row r="748" spans="1:16" x14ac:dyDescent="0.3">
      <c r="A748" s="40">
        <v>11031</v>
      </c>
      <c r="B748" s="40" t="s">
        <v>23</v>
      </c>
      <c r="C748" s="16" t="s">
        <v>571</v>
      </c>
      <c r="D748" s="52" t="s">
        <v>1332</v>
      </c>
      <c r="E748" s="253">
        <v>15.1</v>
      </c>
      <c r="F748" s="17">
        <f t="shared" si="77"/>
        <v>0.59250539533058666</v>
      </c>
      <c r="G748" s="17">
        <f t="shared" si="81"/>
        <v>16.912000000000003</v>
      </c>
      <c r="H748" s="226">
        <v>0.12</v>
      </c>
      <c r="I748" s="46"/>
      <c r="J748" s="261">
        <v>6</v>
      </c>
      <c r="K748" s="46"/>
      <c r="L748" s="19">
        <f t="shared" si="82"/>
        <v>0</v>
      </c>
      <c r="M748" s="23">
        <f t="shared" si="78"/>
        <v>0</v>
      </c>
      <c r="N748" s="19">
        <f t="shared" si="79"/>
        <v>0</v>
      </c>
      <c r="O748" s="19">
        <f t="shared" si="80"/>
        <v>16.912000000000003</v>
      </c>
      <c r="P748" s="53"/>
    </row>
    <row r="749" spans="1:16" x14ac:dyDescent="0.3">
      <c r="A749" s="40">
        <v>11032</v>
      </c>
      <c r="B749" s="40" t="s">
        <v>23</v>
      </c>
      <c r="C749" s="16" t="s">
        <v>572</v>
      </c>
      <c r="D749" s="52" t="s">
        <v>1333</v>
      </c>
      <c r="E749" s="253">
        <v>85.7</v>
      </c>
      <c r="F749" s="17">
        <f t="shared" si="77"/>
        <v>3.3627624092603492</v>
      </c>
      <c r="G749" s="17">
        <f t="shared" si="81"/>
        <v>95.984000000000009</v>
      </c>
      <c r="H749" s="226">
        <v>0.12</v>
      </c>
      <c r="I749" s="46"/>
      <c r="J749" s="18">
        <v>1</v>
      </c>
      <c r="K749" s="46"/>
      <c r="L749" s="19">
        <f t="shared" si="82"/>
        <v>0</v>
      </c>
      <c r="M749" s="23">
        <f t="shared" si="78"/>
        <v>0</v>
      </c>
      <c r="N749" s="19">
        <f t="shared" si="79"/>
        <v>0</v>
      </c>
      <c r="O749" s="19">
        <f t="shared" si="80"/>
        <v>95.984000000000009</v>
      </c>
      <c r="P749" s="53"/>
    </row>
    <row r="750" spans="1:16" x14ac:dyDescent="0.3">
      <c r="A750" s="40">
        <v>11037</v>
      </c>
      <c r="B750" s="40" t="s">
        <v>23</v>
      </c>
      <c r="C750" s="16" t="s">
        <v>573</v>
      </c>
      <c r="D750" s="52" t="s">
        <v>1334</v>
      </c>
      <c r="E750" s="253">
        <v>13.1</v>
      </c>
      <c r="F750" s="17">
        <f t="shared" si="77"/>
        <v>0.51402785952521091</v>
      </c>
      <c r="G750" s="17">
        <f t="shared" si="81"/>
        <v>14.672000000000001</v>
      </c>
      <c r="H750" s="226">
        <v>0.12</v>
      </c>
      <c r="I750" s="46"/>
      <c r="J750" s="18">
        <v>6</v>
      </c>
      <c r="K750" s="46"/>
      <c r="L750" s="19">
        <f t="shared" si="82"/>
        <v>0</v>
      </c>
      <c r="M750" s="23">
        <f t="shared" si="78"/>
        <v>0</v>
      </c>
      <c r="N750" s="19">
        <f t="shared" si="79"/>
        <v>0</v>
      </c>
      <c r="O750" s="19">
        <f t="shared" si="80"/>
        <v>14.672000000000001</v>
      </c>
      <c r="P750" s="53"/>
    </row>
    <row r="751" spans="1:16" x14ac:dyDescent="0.3">
      <c r="A751" s="40">
        <v>11046</v>
      </c>
      <c r="B751" s="40" t="s">
        <v>23</v>
      </c>
      <c r="C751" s="16" t="s">
        <v>574</v>
      </c>
      <c r="D751" s="52" t="s">
        <v>1335</v>
      </c>
      <c r="E751" s="253">
        <v>226</v>
      </c>
      <c r="F751" s="17">
        <f t="shared" si="77"/>
        <v>8.8679615460074555</v>
      </c>
      <c r="G751" s="17">
        <f t="shared" si="81"/>
        <v>253.12000000000003</v>
      </c>
      <c r="H751" s="226">
        <v>0.12</v>
      </c>
      <c r="I751" s="46"/>
      <c r="J751" s="18">
        <v>1</v>
      </c>
      <c r="K751" s="46"/>
      <c r="L751" s="19">
        <f t="shared" si="82"/>
        <v>0</v>
      </c>
      <c r="M751" s="23">
        <f t="shared" si="78"/>
        <v>0</v>
      </c>
      <c r="N751" s="19">
        <f t="shared" si="79"/>
        <v>0</v>
      </c>
      <c r="O751" s="19">
        <f t="shared" si="80"/>
        <v>253.12000000000003</v>
      </c>
      <c r="P751" s="53"/>
    </row>
    <row r="752" spans="1:16" x14ac:dyDescent="0.3">
      <c r="A752" s="40">
        <v>11053</v>
      </c>
      <c r="B752" s="40" t="s">
        <v>23</v>
      </c>
      <c r="C752" s="16" t="s">
        <v>575</v>
      </c>
      <c r="D752" s="52" t="s">
        <v>1336</v>
      </c>
      <c r="E752" s="253">
        <v>34</v>
      </c>
      <c r="F752" s="17">
        <f t="shared" si="77"/>
        <v>1.3341181086913871</v>
      </c>
      <c r="G752" s="17">
        <f t="shared" si="81"/>
        <v>38.080000000000005</v>
      </c>
      <c r="H752" s="226">
        <v>0.12</v>
      </c>
      <c r="I752" s="46"/>
      <c r="J752" s="18">
        <v>6</v>
      </c>
      <c r="K752" s="46"/>
      <c r="L752" s="19">
        <f t="shared" si="82"/>
        <v>0</v>
      </c>
      <c r="M752" s="23">
        <f t="shared" si="78"/>
        <v>0</v>
      </c>
      <c r="N752" s="19">
        <f t="shared" si="79"/>
        <v>0</v>
      </c>
      <c r="O752" s="19">
        <f t="shared" si="80"/>
        <v>38.080000000000005</v>
      </c>
      <c r="P752" s="53"/>
    </row>
    <row r="753" spans="1:16" x14ac:dyDescent="0.3">
      <c r="A753" s="40">
        <v>11056</v>
      </c>
      <c r="B753" s="40" t="s">
        <v>23</v>
      </c>
      <c r="C753" s="16" t="s">
        <v>2144</v>
      </c>
      <c r="D753" s="52" t="s">
        <v>1337</v>
      </c>
      <c r="E753" s="253">
        <v>17.5</v>
      </c>
      <c r="F753" s="17">
        <f t="shared" si="77"/>
        <v>0.68667843829703745</v>
      </c>
      <c r="G753" s="17">
        <f t="shared" si="81"/>
        <v>19.600000000000001</v>
      </c>
      <c r="H753" s="226">
        <v>0.12</v>
      </c>
      <c r="I753" s="46"/>
      <c r="J753" s="18">
        <v>6</v>
      </c>
      <c r="K753" s="46"/>
      <c r="L753" s="19">
        <f t="shared" si="82"/>
        <v>0</v>
      </c>
      <c r="M753" s="23">
        <f t="shared" si="78"/>
        <v>0</v>
      </c>
      <c r="N753" s="19">
        <f t="shared" si="79"/>
        <v>0</v>
      </c>
      <c r="O753" s="19">
        <f t="shared" si="80"/>
        <v>19.600000000000001</v>
      </c>
      <c r="P753" s="53"/>
    </row>
    <row r="754" spans="1:16" x14ac:dyDescent="0.3">
      <c r="A754" s="40">
        <v>11060</v>
      </c>
      <c r="B754" s="40" t="s">
        <v>23</v>
      </c>
      <c r="C754" s="16" t="s">
        <v>1909</v>
      </c>
      <c r="D754" s="52" t="s">
        <v>1338</v>
      </c>
      <c r="E754" s="253">
        <v>2242.5</v>
      </c>
      <c r="F754" s="17">
        <f t="shared" si="77"/>
        <v>87.992937021777522</v>
      </c>
      <c r="G754" s="17">
        <f t="shared" si="81"/>
        <v>2511.6000000000004</v>
      </c>
      <c r="H754" s="226">
        <v>0.12</v>
      </c>
      <c r="I754" s="46"/>
      <c r="J754" s="18">
        <v>1</v>
      </c>
      <c r="K754" s="46"/>
      <c r="L754" s="19">
        <f t="shared" si="82"/>
        <v>0</v>
      </c>
      <c r="M754" s="23">
        <f t="shared" si="78"/>
        <v>0</v>
      </c>
      <c r="N754" s="19">
        <f t="shared" si="79"/>
        <v>0</v>
      </c>
      <c r="O754" s="19">
        <f t="shared" si="80"/>
        <v>2511.6000000000004</v>
      </c>
      <c r="P754" s="53"/>
    </row>
    <row r="755" spans="1:16" x14ac:dyDescent="0.3">
      <c r="A755" s="40">
        <v>11062</v>
      </c>
      <c r="B755" s="40" t="s">
        <v>23</v>
      </c>
      <c r="C755" s="16" t="s">
        <v>1847</v>
      </c>
      <c r="D755" s="52">
        <v>8594052884418</v>
      </c>
      <c r="E755" s="253">
        <v>35</v>
      </c>
      <c r="F755" s="17">
        <f t="shared" si="77"/>
        <v>1.3733568765940749</v>
      </c>
      <c r="G755" s="17">
        <f t="shared" si="81"/>
        <v>39.200000000000003</v>
      </c>
      <c r="H755" s="226">
        <v>0.12</v>
      </c>
      <c r="I755" s="46"/>
      <c r="J755" s="18">
        <v>1</v>
      </c>
      <c r="K755" s="46"/>
      <c r="L755" s="19">
        <f t="shared" si="82"/>
        <v>0</v>
      </c>
      <c r="M755" s="23">
        <f t="shared" si="78"/>
        <v>0</v>
      </c>
      <c r="N755" s="19">
        <f t="shared" si="79"/>
        <v>0</v>
      </c>
      <c r="O755" s="19">
        <f t="shared" si="80"/>
        <v>39.200000000000003</v>
      </c>
      <c r="P755" s="218"/>
    </row>
    <row r="756" spans="1:16" x14ac:dyDescent="0.3">
      <c r="A756" s="40">
        <v>11064</v>
      </c>
      <c r="B756" s="40" t="s">
        <v>23</v>
      </c>
      <c r="C756" s="16" t="s">
        <v>576</v>
      </c>
      <c r="D756" s="52" t="s">
        <v>1339</v>
      </c>
      <c r="E756" s="253">
        <v>101.2</v>
      </c>
      <c r="F756" s="17">
        <f t="shared" si="77"/>
        <v>3.9709633117520111</v>
      </c>
      <c r="G756" s="17">
        <f t="shared" si="81"/>
        <v>113.34400000000001</v>
      </c>
      <c r="H756" s="226">
        <v>0.12</v>
      </c>
      <c r="I756" s="46"/>
      <c r="J756" s="18">
        <v>14</v>
      </c>
      <c r="K756" s="46"/>
      <c r="L756" s="19">
        <f t="shared" si="82"/>
        <v>0</v>
      </c>
      <c r="M756" s="23">
        <f t="shared" si="78"/>
        <v>0</v>
      </c>
      <c r="N756" s="19">
        <f t="shared" si="79"/>
        <v>0</v>
      </c>
      <c r="O756" s="19">
        <f t="shared" si="80"/>
        <v>113.34400000000001</v>
      </c>
      <c r="P756" s="53"/>
    </row>
    <row r="757" spans="1:16" x14ac:dyDescent="0.3">
      <c r="A757" s="40">
        <v>11066</v>
      </c>
      <c r="B757" s="40" t="s">
        <v>23</v>
      </c>
      <c r="C757" s="16" t="s">
        <v>577</v>
      </c>
      <c r="D757" s="52" t="s">
        <v>1340</v>
      </c>
      <c r="E757" s="253">
        <v>73</v>
      </c>
      <c r="F757" s="17">
        <f t="shared" si="77"/>
        <v>2.8644300568962136</v>
      </c>
      <c r="G757" s="17">
        <f t="shared" si="81"/>
        <v>81.760000000000005</v>
      </c>
      <c r="H757" s="226">
        <v>0.12</v>
      </c>
      <c r="I757" s="46"/>
      <c r="J757" s="18">
        <v>6</v>
      </c>
      <c r="K757" s="46"/>
      <c r="L757" s="19">
        <f t="shared" si="82"/>
        <v>0</v>
      </c>
      <c r="M757" s="23">
        <f t="shared" si="78"/>
        <v>0</v>
      </c>
      <c r="N757" s="19">
        <f t="shared" si="79"/>
        <v>0</v>
      </c>
      <c r="O757" s="19">
        <f t="shared" si="80"/>
        <v>81.760000000000005</v>
      </c>
      <c r="P757" s="218"/>
    </row>
    <row r="758" spans="1:16" x14ac:dyDescent="0.3">
      <c r="A758" s="40">
        <v>11069</v>
      </c>
      <c r="B758" s="40" t="s">
        <v>23</v>
      </c>
      <c r="C758" s="16" t="s">
        <v>578</v>
      </c>
      <c r="D758" s="52" t="s">
        <v>1341</v>
      </c>
      <c r="E758" s="253">
        <v>29</v>
      </c>
      <c r="F758" s="17">
        <f t="shared" si="77"/>
        <v>1.1379242691779479</v>
      </c>
      <c r="G758" s="17">
        <f t="shared" si="81"/>
        <v>32.480000000000004</v>
      </c>
      <c r="H758" s="226">
        <v>0.12</v>
      </c>
      <c r="I758" s="46"/>
      <c r="J758" s="18">
        <v>6</v>
      </c>
      <c r="K758" s="46"/>
      <c r="L758" s="19">
        <f t="shared" si="82"/>
        <v>0</v>
      </c>
      <c r="M758" s="23">
        <f t="shared" si="78"/>
        <v>0</v>
      </c>
      <c r="N758" s="19">
        <f t="shared" si="79"/>
        <v>0</v>
      </c>
      <c r="O758" s="19">
        <f t="shared" si="80"/>
        <v>32.480000000000004</v>
      </c>
      <c r="P758" s="53"/>
    </row>
    <row r="759" spans="1:16" x14ac:dyDescent="0.3">
      <c r="A759" s="40">
        <v>11071</v>
      </c>
      <c r="B759" s="40" t="s">
        <v>23</v>
      </c>
      <c r="C759" s="16" t="s">
        <v>579</v>
      </c>
      <c r="D759" s="52" t="s">
        <v>1342</v>
      </c>
      <c r="E759" s="253">
        <v>20.8</v>
      </c>
      <c r="F759" s="17">
        <f t="shared" si="77"/>
        <v>0.81616637237590739</v>
      </c>
      <c r="G759" s="17">
        <f t="shared" si="81"/>
        <v>23.296000000000003</v>
      </c>
      <c r="H759" s="226">
        <v>0.12</v>
      </c>
      <c r="I759" s="46"/>
      <c r="J759" s="18">
        <v>6</v>
      </c>
      <c r="K759" s="46"/>
      <c r="L759" s="19">
        <f t="shared" si="82"/>
        <v>0</v>
      </c>
      <c r="M759" s="23">
        <f t="shared" si="78"/>
        <v>0</v>
      </c>
      <c r="N759" s="19">
        <f t="shared" si="79"/>
        <v>0</v>
      </c>
      <c r="O759" s="19">
        <f t="shared" si="80"/>
        <v>23.296000000000003</v>
      </c>
      <c r="P759" s="53"/>
    </row>
    <row r="760" spans="1:16" x14ac:dyDescent="0.3">
      <c r="A760" s="40">
        <v>11072</v>
      </c>
      <c r="B760" s="40" t="s">
        <v>23</v>
      </c>
      <c r="C760" s="16" t="s">
        <v>580</v>
      </c>
      <c r="D760" s="52" t="s">
        <v>1343</v>
      </c>
      <c r="E760" s="253">
        <v>24.9</v>
      </c>
      <c r="F760" s="17">
        <f t="shared" si="77"/>
        <v>0.97704532077692752</v>
      </c>
      <c r="G760" s="17">
        <f t="shared" si="81"/>
        <v>27.888000000000002</v>
      </c>
      <c r="H760" s="226">
        <v>0.12</v>
      </c>
      <c r="I760" s="46"/>
      <c r="J760" s="18">
        <v>6</v>
      </c>
      <c r="K760" s="46"/>
      <c r="L760" s="19">
        <f t="shared" si="82"/>
        <v>0</v>
      </c>
      <c r="M760" s="23">
        <f t="shared" si="78"/>
        <v>0</v>
      </c>
      <c r="N760" s="19">
        <f t="shared" si="79"/>
        <v>0</v>
      </c>
      <c r="O760" s="19">
        <f t="shared" si="80"/>
        <v>27.888000000000002</v>
      </c>
      <c r="P760" s="53"/>
    </row>
    <row r="761" spans="1:16" x14ac:dyDescent="0.3">
      <c r="A761" s="40">
        <v>11073</v>
      </c>
      <c r="B761" s="40" t="s">
        <v>23</v>
      </c>
      <c r="C761" s="16" t="s">
        <v>1755</v>
      </c>
      <c r="D761" s="52">
        <v>8594052884289</v>
      </c>
      <c r="E761" s="253">
        <v>17.8</v>
      </c>
      <c r="F761" s="17">
        <f t="shared" si="77"/>
        <v>0.69845006866784387</v>
      </c>
      <c r="G761" s="17">
        <f t="shared" si="81"/>
        <v>19.936000000000003</v>
      </c>
      <c r="H761" s="226">
        <v>0.12</v>
      </c>
      <c r="I761" s="46"/>
      <c r="J761" s="18">
        <v>6</v>
      </c>
      <c r="K761" s="46"/>
      <c r="L761" s="19">
        <f t="shared" si="82"/>
        <v>0</v>
      </c>
      <c r="M761" s="23">
        <f t="shared" si="78"/>
        <v>0</v>
      </c>
      <c r="N761" s="19">
        <f t="shared" si="79"/>
        <v>0</v>
      </c>
      <c r="O761" s="19">
        <f t="shared" si="80"/>
        <v>19.936000000000003</v>
      </c>
      <c r="P761" s="53"/>
    </row>
    <row r="762" spans="1:16" x14ac:dyDescent="0.3">
      <c r="A762" s="40">
        <v>11074</v>
      </c>
      <c r="B762" s="40" t="s">
        <v>23</v>
      </c>
      <c r="C762" s="16" t="s">
        <v>581</v>
      </c>
      <c r="D762" s="52" t="s">
        <v>1344</v>
      </c>
      <c r="E762" s="253">
        <v>13.2</v>
      </c>
      <c r="F762" s="17">
        <f t="shared" si="77"/>
        <v>0.51795173631547964</v>
      </c>
      <c r="G762" s="17">
        <f t="shared" si="81"/>
        <v>14.784000000000001</v>
      </c>
      <c r="H762" s="226">
        <v>0.12</v>
      </c>
      <c r="I762" s="46"/>
      <c r="J762" s="18">
        <v>6</v>
      </c>
      <c r="K762" s="46"/>
      <c r="L762" s="19">
        <f t="shared" si="82"/>
        <v>0</v>
      </c>
      <c r="M762" s="23">
        <f t="shared" si="78"/>
        <v>0</v>
      </c>
      <c r="N762" s="19">
        <f t="shared" si="79"/>
        <v>0</v>
      </c>
      <c r="O762" s="19">
        <f t="shared" si="80"/>
        <v>14.784000000000001</v>
      </c>
      <c r="P762" s="53"/>
    </row>
    <row r="763" spans="1:16" x14ac:dyDescent="0.3">
      <c r="A763" s="40">
        <v>11076</v>
      </c>
      <c r="B763" s="40" t="s">
        <v>23</v>
      </c>
      <c r="C763" s="16" t="s">
        <v>582</v>
      </c>
      <c r="D763" s="52" t="s">
        <v>1345</v>
      </c>
      <c r="E763" s="253">
        <v>26.4</v>
      </c>
      <c r="F763" s="17">
        <f t="shared" si="77"/>
        <v>1.0359034726309593</v>
      </c>
      <c r="G763" s="17">
        <f t="shared" si="81"/>
        <v>29.568000000000001</v>
      </c>
      <c r="H763" s="226">
        <v>0.12</v>
      </c>
      <c r="I763" s="46"/>
      <c r="J763" s="18">
        <v>6</v>
      </c>
      <c r="K763" s="46"/>
      <c r="L763" s="19">
        <f t="shared" si="82"/>
        <v>0</v>
      </c>
      <c r="M763" s="23">
        <f t="shared" si="78"/>
        <v>0</v>
      </c>
      <c r="N763" s="19">
        <f t="shared" si="79"/>
        <v>0</v>
      </c>
      <c r="O763" s="19">
        <f t="shared" si="80"/>
        <v>29.568000000000001</v>
      </c>
      <c r="P763" s="53"/>
    </row>
    <row r="764" spans="1:16" x14ac:dyDescent="0.3">
      <c r="A764" s="40">
        <v>11080</v>
      </c>
      <c r="B764" s="40" t="s">
        <v>23</v>
      </c>
      <c r="C764" s="16" t="s">
        <v>2145</v>
      </c>
      <c r="D764" s="52" t="s">
        <v>1346</v>
      </c>
      <c r="E764" s="253">
        <v>29.6</v>
      </c>
      <c r="F764" s="17">
        <f t="shared" si="77"/>
        <v>1.1614675299195607</v>
      </c>
      <c r="G764" s="17">
        <f t="shared" si="81"/>
        <v>33.152000000000008</v>
      </c>
      <c r="H764" s="226">
        <v>0.12</v>
      </c>
      <c r="I764" s="46"/>
      <c r="J764" s="18">
        <v>6</v>
      </c>
      <c r="K764" s="46"/>
      <c r="L764" s="19">
        <f t="shared" si="82"/>
        <v>0</v>
      </c>
      <c r="M764" s="23">
        <f t="shared" si="78"/>
        <v>0</v>
      </c>
      <c r="N764" s="19">
        <f t="shared" si="79"/>
        <v>0</v>
      </c>
      <c r="O764" s="19">
        <f t="shared" si="80"/>
        <v>33.152000000000008</v>
      </c>
      <c r="P764" s="53"/>
    </row>
    <row r="765" spans="1:16" x14ac:dyDescent="0.3">
      <c r="A765" s="40">
        <v>11081</v>
      </c>
      <c r="B765" s="40" t="s">
        <v>23</v>
      </c>
      <c r="C765" s="16" t="s">
        <v>2135</v>
      </c>
      <c r="D765" s="52">
        <v>8594052880977</v>
      </c>
      <c r="E765" s="253">
        <v>30.7</v>
      </c>
      <c r="F765" s="17">
        <f t="shared" si="77"/>
        <v>1.2046301746125172</v>
      </c>
      <c r="G765" s="17">
        <f t="shared" si="81"/>
        <v>34.384</v>
      </c>
      <c r="H765" s="226">
        <v>0.12</v>
      </c>
      <c r="I765" s="46"/>
      <c r="J765" s="18">
        <v>6</v>
      </c>
      <c r="K765" s="46"/>
      <c r="L765" s="19">
        <f t="shared" si="82"/>
        <v>0</v>
      </c>
      <c r="M765" s="23">
        <f t="shared" si="78"/>
        <v>0</v>
      </c>
      <c r="N765" s="19">
        <f t="shared" si="79"/>
        <v>0</v>
      </c>
      <c r="O765" s="19">
        <f t="shared" si="80"/>
        <v>34.384</v>
      </c>
      <c r="P765" s="53"/>
    </row>
    <row r="766" spans="1:16" x14ac:dyDescent="0.3">
      <c r="A766" s="40">
        <v>11082</v>
      </c>
      <c r="B766" s="40" t="s">
        <v>23</v>
      </c>
      <c r="C766" s="16" t="s">
        <v>583</v>
      </c>
      <c r="D766" s="52" t="s">
        <v>1347</v>
      </c>
      <c r="E766" s="253">
        <v>19.8</v>
      </c>
      <c r="F766" s="17">
        <f t="shared" si="77"/>
        <v>0.77692760447321962</v>
      </c>
      <c r="G766" s="17">
        <f t="shared" si="81"/>
        <v>22.176000000000002</v>
      </c>
      <c r="H766" s="226">
        <v>0.12</v>
      </c>
      <c r="I766" s="46"/>
      <c r="J766" s="18">
        <v>6</v>
      </c>
      <c r="K766" s="46"/>
      <c r="L766" s="19">
        <f t="shared" si="82"/>
        <v>0</v>
      </c>
      <c r="M766" s="23">
        <f t="shared" si="78"/>
        <v>0</v>
      </c>
      <c r="N766" s="19">
        <f t="shared" si="79"/>
        <v>0</v>
      </c>
      <c r="O766" s="19">
        <f t="shared" si="80"/>
        <v>22.176000000000002</v>
      </c>
      <c r="P766" s="53"/>
    </row>
    <row r="767" spans="1:16" x14ac:dyDescent="0.3">
      <c r="A767" s="40">
        <v>11086</v>
      </c>
      <c r="B767" s="40" t="s">
        <v>23</v>
      </c>
      <c r="C767" s="16" t="s">
        <v>584</v>
      </c>
      <c r="D767" s="52" t="s">
        <v>1348</v>
      </c>
      <c r="E767" s="253">
        <v>36.299999999999997</v>
      </c>
      <c r="F767" s="17">
        <f t="shared" si="77"/>
        <v>1.4243672748675691</v>
      </c>
      <c r="G767" s="17">
        <f t="shared" si="81"/>
        <v>40.655999999999999</v>
      </c>
      <c r="H767" s="226">
        <v>0.12</v>
      </c>
      <c r="I767" s="46"/>
      <c r="J767" s="18">
        <v>6</v>
      </c>
      <c r="K767" s="46"/>
      <c r="L767" s="19">
        <f t="shared" si="82"/>
        <v>0</v>
      </c>
      <c r="M767" s="23">
        <f t="shared" si="78"/>
        <v>0</v>
      </c>
      <c r="N767" s="19">
        <f t="shared" si="79"/>
        <v>0</v>
      </c>
      <c r="O767" s="19">
        <f t="shared" si="80"/>
        <v>40.655999999999999</v>
      </c>
      <c r="P767" s="53"/>
    </row>
    <row r="768" spans="1:16" x14ac:dyDescent="0.3">
      <c r="A768" s="40">
        <v>11088</v>
      </c>
      <c r="B768" s="40" t="s">
        <v>23</v>
      </c>
      <c r="C768" s="16" t="s">
        <v>585</v>
      </c>
      <c r="D768" s="52" t="s">
        <v>1349</v>
      </c>
      <c r="E768" s="253">
        <v>22.5</v>
      </c>
      <c r="F768" s="17">
        <f t="shared" si="77"/>
        <v>0.88287227781047672</v>
      </c>
      <c r="G768" s="17">
        <f t="shared" si="81"/>
        <v>25.200000000000003</v>
      </c>
      <c r="H768" s="226">
        <v>0.12</v>
      </c>
      <c r="I768" s="46"/>
      <c r="J768" s="18">
        <v>6</v>
      </c>
      <c r="K768" s="46"/>
      <c r="L768" s="19">
        <f t="shared" si="82"/>
        <v>0</v>
      </c>
      <c r="M768" s="23">
        <f t="shared" si="78"/>
        <v>0</v>
      </c>
      <c r="N768" s="19">
        <f t="shared" si="79"/>
        <v>0</v>
      </c>
      <c r="O768" s="19">
        <f t="shared" si="80"/>
        <v>25.200000000000003</v>
      </c>
      <c r="P768" s="53"/>
    </row>
    <row r="769" spans="1:16" x14ac:dyDescent="0.3">
      <c r="A769" s="40">
        <v>11090</v>
      </c>
      <c r="B769" s="40" t="s">
        <v>23</v>
      </c>
      <c r="C769" s="16" t="s">
        <v>586</v>
      </c>
      <c r="D769" s="52" t="s">
        <v>1350</v>
      </c>
      <c r="E769" s="253">
        <v>29.2</v>
      </c>
      <c r="F769" s="17">
        <f t="shared" si="77"/>
        <v>1.1457720227584853</v>
      </c>
      <c r="G769" s="17">
        <f t="shared" si="81"/>
        <v>32.704000000000001</v>
      </c>
      <c r="H769" s="226">
        <v>0.12</v>
      </c>
      <c r="I769" s="46"/>
      <c r="J769" s="18">
        <v>6</v>
      </c>
      <c r="K769" s="46"/>
      <c r="L769" s="19">
        <f t="shared" si="82"/>
        <v>0</v>
      </c>
      <c r="M769" s="23">
        <f t="shared" si="78"/>
        <v>0</v>
      </c>
      <c r="N769" s="19">
        <f t="shared" si="79"/>
        <v>0</v>
      </c>
      <c r="O769" s="19">
        <f t="shared" si="80"/>
        <v>32.704000000000001</v>
      </c>
      <c r="P769" s="218"/>
    </row>
    <row r="770" spans="1:16" x14ac:dyDescent="0.3">
      <c r="A770" s="40">
        <v>11092</v>
      </c>
      <c r="B770" s="40" t="s">
        <v>23</v>
      </c>
      <c r="C770" s="16" t="s">
        <v>587</v>
      </c>
      <c r="D770" s="52" t="s">
        <v>1351</v>
      </c>
      <c r="E770" s="253">
        <v>13.2</v>
      </c>
      <c r="F770" s="17">
        <f t="shared" si="77"/>
        <v>0.51795173631547964</v>
      </c>
      <c r="G770" s="17">
        <f t="shared" si="81"/>
        <v>14.784000000000001</v>
      </c>
      <c r="H770" s="226">
        <v>0.12</v>
      </c>
      <c r="I770" s="46"/>
      <c r="J770" s="18">
        <v>6</v>
      </c>
      <c r="K770" s="46"/>
      <c r="L770" s="19">
        <f t="shared" si="82"/>
        <v>0</v>
      </c>
      <c r="M770" s="23">
        <f t="shared" si="78"/>
        <v>0</v>
      </c>
      <c r="N770" s="19">
        <f t="shared" si="79"/>
        <v>0</v>
      </c>
      <c r="O770" s="19">
        <f t="shared" si="80"/>
        <v>14.784000000000001</v>
      </c>
      <c r="P770" s="53"/>
    </row>
    <row r="771" spans="1:16" x14ac:dyDescent="0.3">
      <c r="A771" s="40">
        <v>11750</v>
      </c>
      <c r="B771" s="40" t="s">
        <v>23</v>
      </c>
      <c r="C771" s="16" t="s">
        <v>588</v>
      </c>
      <c r="D771" s="52" t="s">
        <v>1352</v>
      </c>
      <c r="E771" s="253">
        <v>47.8</v>
      </c>
      <c r="F771" s="17">
        <f t="shared" si="77"/>
        <v>1.8756131057484795</v>
      </c>
      <c r="G771" s="17">
        <f t="shared" si="81"/>
        <v>53.536000000000001</v>
      </c>
      <c r="H771" s="226">
        <v>0.12</v>
      </c>
      <c r="I771" s="46"/>
      <c r="J771" s="18">
        <v>15</v>
      </c>
      <c r="K771" s="46"/>
      <c r="L771" s="19">
        <f t="shared" si="82"/>
        <v>0</v>
      </c>
      <c r="M771" s="23">
        <f t="shared" si="78"/>
        <v>0</v>
      </c>
      <c r="N771" s="19">
        <f t="shared" si="79"/>
        <v>0</v>
      </c>
      <c r="O771" s="19">
        <f t="shared" si="80"/>
        <v>53.536000000000001</v>
      </c>
      <c r="P771" s="53"/>
    </row>
    <row r="772" spans="1:16" x14ac:dyDescent="0.3">
      <c r="A772" s="40">
        <v>11800</v>
      </c>
      <c r="B772" s="40" t="s">
        <v>23</v>
      </c>
      <c r="C772" s="16" t="s">
        <v>589</v>
      </c>
      <c r="D772" s="52" t="s">
        <v>1353</v>
      </c>
      <c r="E772" s="17">
        <v>21.6</v>
      </c>
      <c r="F772" s="17">
        <f t="shared" si="77"/>
        <v>0.8475573866980578</v>
      </c>
      <c r="G772" s="17">
        <f t="shared" si="81"/>
        <v>24.192000000000004</v>
      </c>
      <c r="H772" s="226">
        <v>0.12</v>
      </c>
      <c r="I772" s="46"/>
      <c r="J772" s="18">
        <v>8</v>
      </c>
      <c r="K772" s="46"/>
      <c r="L772" s="19">
        <f t="shared" si="82"/>
        <v>0</v>
      </c>
      <c r="M772" s="23">
        <f t="shared" si="78"/>
        <v>0</v>
      </c>
      <c r="N772" s="19">
        <f t="shared" si="79"/>
        <v>0</v>
      </c>
      <c r="O772" s="19">
        <f t="shared" si="80"/>
        <v>24.192000000000004</v>
      </c>
      <c r="P772" s="53"/>
    </row>
    <row r="773" spans="1:16" x14ac:dyDescent="0.3">
      <c r="A773" s="40">
        <v>11830</v>
      </c>
      <c r="B773" s="40" t="s">
        <v>23</v>
      </c>
      <c r="C773" s="16" t="s">
        <v>590</v>
      </c>
      <c r="D773" s="52" t="s">
        <v>1354</v>
      </c>
      <c r="E773" s="17">
        <v>25.3</v>
      </c>
      <c r="F773" s="17">
        <f t="shared" si="77"/>
        <v>0.99274082793800278</v>
      </c>
      <c r="G773" s="17">
        <f t="shared" si="81"/>
        <v>28.336000000000002</v>
      </c>
      <c r="H773" s="226">
        <v>0.12</v>
      </c>
      <c r="I773" s="46"/>
      <c r="J773" s="18">
        <v>8</v>
      </c>
      <c r="K773" s="46"/>
      <c r="L773" s="19">
        <f t="shared" si="82"/>
        <v>0</v>
      </c>
      <c r="M773" s="23">
        <f t="shared" si="78"/>
        <v>0</v>
      </c>
      <c r="N773" s="19">
        <f t="shared" si="79"/>
        <v>0</v>
      </c>
      <c r="O773" s="19">
        <f t="shared" si="80"/>
        <v>28.336000000000002</v>
      </c>
      <c r="P773" s="53"/>
    </row>
    <row r="774" spans="1:16" x14ac:dyDescent="0.3">
      <c r="A774" s="40">
        <v>11836</v>
      </c>
      <c r="B774" s="40" t="s">
        <v>23</v>
      </c>
      <c r="C774" s="16" t="s">
        <v>591</v>
      </c>
      <c r="D774" s="52" t="s">
        <v>1355</v>
      </c>
      <c r="E774" s="17">
        <v>30.8</v>
      </c>
      <c r="F774" s="17">
        <f t="shared" ref="F774:F779" si="83">E774/$E$3</f>
        <v>1.2085540514027859</v>
      </c>
      <c r="G774" s="17">
        <f t="shared" si="81"/>
        <v>34.496000000000002</v>
      </c>
      <c r="H774" s="226">
        <v>0.12</v>
      </c>
      <c r="I774" s="46"/>
      <c r="J774" s="18">
        <v>8</v>
      </c>
      <c r="K774" s="46"/>
      <c r="L774" s="19">
        <f t="shared" si="82"/>
        <v>0</v>
      </c>
      <c r="M774" s="23">
        <f t="shared" ref="M774:M779" si="84">L774/$E$3</f>
        <v>0</v>
      </c>
      <c r="N774" s="19">
        <f t="shared" ref="N774:N779" si="85">PRODUCT(G774,SUM(I774,PRODUCT(ABS(K774),J774)))</f>
        <v>0</v>
      </c>
      <c r="O774" s="19">
        <f t="shared" ref="O774:O779" si="86">PRODUCT(G774,(1+$P$6/100))</f>
        <v>34.496000000000002</v>
      </c>
      <c r="P774" s="53"/>
    </row>
    <row r="775" spans="1:16" x14ac:dyDescent="0.3">
      <c r="A775" s="235">
        <v>11840</v>
      </c>
      <c r="B775" s="235" t="s">
        <v>23</v>
      </c>
      <c r="C775" s="236" t="s">
        <v>592</v>
      </c>
      <c r="D775" s="237" t="s">
        <v>1356</v>
      </c>
      <c r="E775" s="238">
        <v>25.9</v>
      </c>
      <c r="F775" s="238">
        <f t="shared" si="83"/>
        <v>1.0162840886796154</v>
      </c>
      <c r="G775" s="238">
        <f t="shared" si="81"/>
        <v>29.008000000000003</v>
      </c>
      <c r="H775" s="246">
        <v>0.12</v>
      </c>
      <c r="I775" s="241"/>
      <c r="J775" s="242">
        <v>8</v>
      </c>
      <c r="K775" s="241"/>
      <c r="L775" s="243">
        <f t="shared" si="82"/>
        <v>0</v>
      </c>
      <c r="M775" s="244">
        <f t="shared" si="84"/>
        <v>0</v>
      </c>
      <c r="N775" s="243">
        <f t="shared" si="85"/>
        <v>0</v>
      </c>
      <c r="O775" s="243">
        <f t="shared" si="86"/>
        <v>29.008000000000003</v>
      </c>
      <c r="P775" s="245" t="s">
        <v>2101</v>
      </c>
    </row>
    <row r="776" spans="1:16" x14ac:dyDescent="0.3">
      <c r="A776" s="40">
        <v>11841</v>
      </c>
      <c r="B776" s="40" t="s">
        <v>23</v>
      </c>
      <c r="C776" s="16" t="s">
        <v>593</v>
      </c>
      <c r="D776" s="52" t="s">
        <v>1357</v>
      </c>
      <c r="E776" s="17">
        <v>30.6</v>
      </c>
      <c r="F776" s="17">
        <f t="shared" si="83"/>
        <v>1.2007062978222485</v>
      </c>
      <c r="G776" s="17">
        <f t="shared" si="81"/>
        <v>34.272000000000006</v>
      </c>
      <c r="H776" s="226">
        <v>0.12</v>
      </c>
      <c r="I776" s="46"/>
      <c r="J776" s="18">
        <v>8</v>
      </c>
      <c r="K776" s="46"/>
      <c r="L776" s="19">
        <f t="shared" si="82"/>
        <v>0</v>
      </c>
      <c r="M776" s="23">
        <f t="shared" si="84"/>
        <v>0</v>
      </c>
      <c r="N776" s="19">
        <f t="shared" si="85"/>
        <v>0</v>
      </c>
      <c r="O776" s="19">
        <f t="shared" si="86"/>
        <v>34.272000000000006</v>
      </c>
      <c r="P776" s="53"/>
    </row>
    <row r="777" spans="1:16" x14ac:dyDescent="0.3">
      <c r="A777" s="40">
        <v>11844</v>
      </c>
      <c r="B777" s="40" t="s">
        <v>23</v>
      </c>
      <c r="C777" s="16" t="s">
        <v>594</v>
      </c>
      <c r="D777" s="52">
        <v>4004790035866</v>
      </c>
      <c r="E777" s="17">
        <v>31.1</v>
      </c>
      <c r="F777" s="17">
        <f t="shared" si="83"/>
        <v>1.2203256817735924</v>
      </c>
      <c r="G777" s="17">
        <f t="shared" si="81"/>
        <v>34.832000000000008</v>
      </c>
      <c r="H777" s="226">
        <v>0.12</v>
      </c>
      <c r="I777" s="46"/>
      <c r="J777" s="18">
        <v>8</v>
      </c>
      <c r="K777" s="46"/>
      <c r="L777" s="19">
        <f t="shared" si="82"/>
        <v>0</v>
      </c>
      <c r="M777" s="23">
        <f t="shared" si="84"/>
        <v>0</v>
      </c>
      <c r="N777" s="19">
        <f t="shared" si="85"/>
        <v>0</v>
      </c>
      <c r="O777" s="19">
        <f t="shared" si="86"/>
        <v>34.832000000000008</v>
      </c>
      <c r="P777" s="53"/>
    </row>
    <row r="778" spans="1:16" x14ac:dyDescent="0.3">
      <c r="A778" s="40">
        <v>11850</v>
      </c>
      <c r="B778" s="40" t="s">
        <v>23</v>
      </c>
      <c r="C778" s="16" t="s">
        <v>595</v>
      </c>
      <c r="D778" s="52" t="s">
        <v>1358</v>
      </c>
      <c r="E778" s="17">
        <v>30.6</v>
      </c>
      <c r="F778" s="17">
        <f t="shared" si="83"/>
        <v>1.2007062978222485</v>
      </c>
      <c r="G778" s="17">
        <f t="shared" si="81"/>
        <v>34.272000000000006</v>
      </c>
      <c r="H778" s="226">
        <v>0.12</v>
      </c>
      <c r="I778" s="46"/>
      <c r="J778" s="18">
        <v>8</v>
      </c>
      <c r="K778" s="46"/>
      <c r="L778" s="19">
        <f t="shared" si="82"/>
        <v>0</v>
      </c>
      <c r="M778" s="23">
        <f t="shared" si="84"/>
        <v>0</v>
      </c>
      <c r="N778" s="19">
        <f t="shared" si="85"/>
        <v>0</v>
      </c>
      <c r="O778" s="19">
        <f t="shared" si="86"/>
        <v>34.272000000000006</v>
      </c>
      <c r="P778" s="53"/>
    </row>
    <row r="779" spans="1:16" x14ac:dyDescent="0.3">
      <c r="A779" s="40">
        <v>11854</v>
      </c>
      <c r="B779" s="40" t="s">
        <v>15</v>
      </c>
      <c r="C779" s="16" t="s">
        <v>2199</v>
      </c>
      <c r="D779" s="52">
        <v>7394376616778</v>
      </c>
      <c r="E779" s="17">
        <v>49</v>
      </c>
      <c r="F779" s="17">
        <f t="shared" si="83"/>
        <v>1.922699627231705</v>
      </c>
      <c r="G779" s="17">
        <f t="shared" si="81"/>
        <v>54.88</v>
      </c>
      <c r="H779" s="226">
        <v>0.12</v>
      </c>
      <c r="I779" s="46"/>
      <c r="J779" s="18">
        <v>6</v>
      </c>
      <c r="K779" s="46"/>
      <c r="L779" s="19">
        <f t="shared" si="82"/>
        <v>0</v>
      </c>
      <c r="M779" s="23">
        <f t="shared" si="84"/>
        <v>0</v>
      </c>
      <c r="N779" s="19">
        <f t="shared" si="85"/>
        <v>0</v>
      </c>
      <c r="O779" s="19">
        <f t="shared" si="86"/>
        <v>54.88</v>
      </c>
      <c r="P779" s="53"/>
    </row>
    <row r="780" spans="1:16" x14ac:dyDescent="0.3">
      <c r="A780" s="40">
        <v>11960</v>
      </c>
      <c r="B780" s="40" t="s">
        <v>23</v>
      </c>
      <c r="C780" s="16" t="s">
        <v>596</v>
      </c>
      <c r="D780" s="52" t="s">
        <v>1359</v>
      </c>
      <c r="E780" s="253">
        <v>22.4</v>
      </c>
      <c r="F780" s="17">
        <f t="shared" ref="F780:F832" si="87">E780/$E$3</f>
        <v>0.87894840102020788</v>
      </c>
      <c r="G780" s="17">
        <f t="shared" si="81"/>
        <v>25.088000000000001</v>
      </c>
      <c r="H780" s="226">
        <v>0.12</v>
      </c>
      <c r="I780" s="46"/>
      <c r="J780" s="18">
        <v>6</v>
      </c>
      <c r="K780" s="46"/>
      <c r="L780" s="19">
        <f t="shared" si="82"/>
        <v>0</v>
      </c>
      <c r="M780" s="23">
        <f t="shared" ref="M780:M832" si="88">L780/$E$3</f>
        <v>0</v>
      </c>
      <c r="N780" s="19">
        <f t="shared" ref="N780:N832" si="89">PRODUCT(G780,SUM(I780,PRODUCT(ABS(K780),J780)))</f>
        <v>0</v>
      </c>
      <c r="O780" s="19">
        <f t="shared" ref="O780:O832" si="90">PRODUCT(G780,(1+$P$6/100))</f>
        <v>25.088000000000001</v>
      </c>
      <c r="P780" s="53"/>
    </row>
    <row r="781" spans="1:16" x14ac:dyDescent="0.3">
      <c r="A781" s="40">
        <v>11961</v>
      </c>
      <c r="B781" s="40" t="s">
        <v>23</v>
      </c>
      <c r="C781" s="16" t="s">
        <v>597</v>
      </c>
      <c r="D781" s="52" t="s">
        <v>1360</v>
      </c>
      <c r="E781" s="253">
        <v>47</v>
      </c>
      <c r="F781" s="17">
        <f t="shared" si="87"/>
        <v>1.8442220914263292</v>
      </c>
      <c r="G781" s="17">
        <f t="shared" si="81"/>
        <v>52.640000000000008</v>
      </c>
      <c r="H781" s="226">
        <v>0.12</v>
      </c>
      <c r="I781" s="46"/>
      <c r="J781" s="18">
        <v>6</v>
      </c>
      <c r="K781" s="46"/>
      <c r="L781" s="19">
        <f t="shared" si="82"/>
        <v>0</v>
      </c>
      <c r="M781" s="23">
        <f t="shared" si="88"/>
        <v>0</v>
      </c>
      <c r="N781" s="19">
        <f t="shared" si="89"/>
        <v>0</v>
      </c>
      <c r="O781" s="19">
        <f t="shared" si="90"/>
        <v>52.640000000000008</v>
      </c>
      <c r="P781" s="53"/>
    </row>
    <row r="782" spans="1:16" x14ac:dyDescent="0.3">
      <c r="A782" s="40">
        <v>11966</v>
      </c>
      <c r="B782" s="40" t="s">
        <v>23</v>
      </c>
      <c r="C782" s="16" t="s">
        <v>598</v>
      </c>
      <c r="D782" s="52" t="s">
        <v>1361</v>
      </c>
      <c r="E782" s="253">
        <v>27.9</v>
      </c>
      <c r="F782" s="17">
        <f t="shared" si="87"/>
        <v>1.0947616244849911</v>
      </c>
      <c r="G782" s="17">
        <f t="shared" si="81"/>
        <v>31.248000000000001</v>
      </c>
      <c r="H782" s="226">
        <v>0.12</v>
      </c>
      <c r="I782" s="46"/>
      <c r="J782" s="18">
        <v>6</v>
      </c>
      <c r="K782" s="46"/>
      <c r="L782" s="19">
        <f t="shared" si="82"/>
        <v>0</v>
      </c>
      <c r="M782" s="23">
        <f t="shared" si="88"/>
        <v>0</v>
      </c>
      <c r="N782" s="19">
        <f t="shared" si="89"/>
        <v>0</v>
      </c>
      <c r="O782" s="19">
        <f t="shared" si="90"/>
        <v>31.248000000000001</v>
      </c>
      <c r="P782" s="53"/>
    </row>
    <row r="783" spans="1:16" x14ac:dyDescent="0.3">
      <c r="A783" s="40">
        <v>11968</v>
      </c>
      <c r="B783" s="40" t="s">
        <v>23</v>
      </c>
      <c r="C783" s="16" t="s">
        <v>599</v>
      </c>
      <c r="D783" s="52" t="s">
        <v>1362</v>
      </c>
      <c r="E783" s="253">
        <v>27.9</v>
      </c>
      <c r="F783" s="17">
        <f t="shared" si="87"/>
        <v>1.0947616244849911</v>
      </c>
      <c r="G783" s="17">
        <f t="shared" ref="G783:G842" si="91">PRODUCT(E783,1.12)</f>
        <v>31.248000000000001</v>
      </c>
      <c r="H783" s="226">
        <v>0.12</v>
      </c>
      <c r="I783" s="46"/>
      <c r="J783" s="18">
        <v>6</v>
      </c>
      <c r="K783" s="46"/>
      <c r="L783" s="19">
        <f t="shared" si="82"/>
        <v>0</v>
      </c>
      <c r="M783" s="23">
        <f t="shared" si="88"/>
        <v>0</v>
      </c>
      <c r="N783" s="19">
        <f t="shared" si="89"/>
        <v>0</v>
      </c>
      <c r="O783" s="19">
        <f t="shared" si="90"/>
        <v>31.248000000000001</v>
      </c>
      <c r="P783" s="53"/>
    </row>
    <row r="784" spans="1:16" x14ac:dyDescent="0.3">
      <c r="A784" s="40">
        <v>11970</v>
      </c>
      <c r="B784" s="40" t="s">
        <v>23</v>
      </c>
      <c r="C784" s="16" t="s">
        <v>600</v>
      </c>
      <c r="D784" s="52" t="s">
        <v>1363</v>
      </c>
      <c r="E784" s="253">
        <v>40</v>
      </c>
      <c r="F784" s="17">
        <f t="shared" si="87"/>
        <v>1.5695507161075142</v>
      </c>
      <c r="G784" s="17">
        <f t="shared" si="91"/>
        <v>44.800000000000004</v>
      </c>
      <c r="H784" s="226">
        <v>0.12</v>
      </c>
      <c r="I784" s="46"/>
      <c r="J784" s="18">
        <v>6</v>
      </c>
      <c r="K784" s="46"/>
      <c r="L784" s="19">
        <f t="shared" si="82"/>
        <v>0</v>
      </c>
      <c r="M784" s="23">
        <f t="shared" si="88"/>
        <v>0</v>
      </c>
      <c r="N784" s="19">
        <f t="shared" si="89"/>
        <v>0</v>
      </c>
      <c r="O784" s="19">
        <f t="shared" si="90"/>
        <v>44.800000000000004</v>
      </c>
      <c r="P784" s="53"/>
    </row>
    <row r="785" spans="1:16" x14ac:dyDescent="0.3">
      <c r="A785" s="40">
        <v>11980</v>
      </c>
      <c r="B785" s="40" t="s">
        <v>23</v>
      </c>
      <c r="C785" s="16" t="s">
        <v>601</v>
      </c>
      <c r="D785" s="52" t="s">
        <v>1364</v>
      </c>
      <c r="E785" s="253">
        <v>21.3</v>
      </c>
      <c r="F785" s="17">
        <f t="shared" si="87"/>
        <v>0.83578575632725138</v>
      </c>
      <c r="G785" s="17">
        <f t="shared" si="91"/>
        <v>23.856000000000002</v>
      </c>
      <c r="H785" s="226">
        <v>0.12</v>
      </c>
      <c r="I785" s="46"/>
      <c r="J785" s="18">
        <v>6</v>
      </c>
      <c r="K785" s="46"/>
      <c r="L785" s="19">
        <f t="shared" si="82"/>
        <v>0</v>
      </c>
      <c r="M785" s="23">
        <f t="shared" si="88"/>
        <v>0</v>
      </c>
      <c r="N785" s="19">
        <f t="shared" si="89"/>
        <v>0</v>
      </c>
      <c r="O785" s="19">
        <f t="shared" si="90"/>
        <v>23.856000000000002</v>
      </c>
      <c r="P785" s="53"/>
    </row>
    <row r="786" spans="1:16" x14ac:dyDescent="0.3">
      <c r="A786" s="40">
        <v>11981</v>
      </c>
      <c r="B786" s="40" t="s">
        <v>23</v>
      </c>
      <c r="C786" s="16" t="s">
        <v>602</v>
      </c>
      <c r="D786" s="52" t="s">
        <v>1365</v>
      </c>
      <c r="E786" s="253">
        <v>48.1</v>
      </c>
      <c r="F786" s="17">
        <f t="shared" si="87"/>
        <v>1.8873847361192859</v>
      </c>
      <c r="G786" s="17">
        <f t="shared" si="91"/>
        <v>53.872000000000007</v>
      </c>
      <c r="H786" s="226">
        <v>0.12</v>
      </c>
      <c r="I786" s="46"/>
      <c r="J786" s="18">
        <v>6</v>
      </c>
      <c r="K786" s="46"/>
      <c r="L786" s="19">
        <f t="shared" si="82"/>
        <v>0</v>
      </c>
      <c r="M786" s="23">
        <f t="shared" si="88"/>
        <v>0</v>
      </c>
      <c r="N786" s="19">
        <f t="shared" si="89"/>
        <v>0</v>
      </c>
      <c r="O786" s="19">
        <f t="shared" si="90"/>
        <v>53.872000000000007</v>
      </c>
      <c r="P786" s="53"/>
    </row>
    <row r="787" spans="1:16" x14ac:dyDescent="0.3">
      <c r="A787" s="40">
        <v>11984</v>
      </c>
      <c r="B787" s="40" t="s">
        <v>23</v>
      </c>
      <c r="C787" s="16" t="s">
        <v>603</v>
      </c>
      <c r="D787" s="52" t="s">
        <v>1366</v>
      </c>
      <c r="E787" s="253">
        <v>27.9</v>
      </c>
      <c r="F787" s="17">
        <f t="shared" si="87"/>
        <v>1.0947616244849911</v>
      </c>
      <c r="G787" s="17">
        <f t="shared" si="91"/>
        <v>31.248000000000001</v>
      </c>
      <c r="H787" s="226">
        <v>0.12</v>
      </c>
      <c r="I787" s="46"/>
      <c r="J787" s="18">
        <v>6</v>
      </c>
      <c r="K787" s="46"/>
      <c r="L787" s="19">
        <f t="shared" si="82"/>
        <v>0</v>
      </c>
      <c r="M787" s="23">
        <f t="shared" si="88"/>
        <v>0</v>
      </c>
      <c r="N787" s="19">
        <f t="shared" si="89"/>
        <v>0</v>
      </c>
      <c r="O787" s="19">
        <f t="shared" si="90"/>
        <v>31.248000000000001</v>
      </c>
      <c r="P787" s="53"/>
    </row>
    <row r="788" spans="1:16" x14ac:dyDescent="0.3">
      <c r="A788" s="40">
        <v>11986</v>
      </c>
      <c r="B788" s="40" t="s">
        <v>23</v>
      </c>
      <c r="C788" s="16" t="s">
        <v>604</v>
      </c>
      <c r="D788" s="52" t="s">
        <v>1367</v>
      </c>
      <c r="E788" s="253">
        <v>27.9</v>
      </c>
      <c r="F788" s="17">
        <f t="shared" si="87"/>
        <v>1.0947616244849911</v>
      </c>
      <c r="G788" s="17">
        <f t="shared" si="91"/>
        <v>31.248000000000001</v>
      </c>
      <c r="H788" s="226">
        <v>0.12</v>
      </c>
      <c r="I788" s="46"/>
      <c r="J788" s="18">
        <v>6</v>
      </c>
      <c r="K788" s="46"/>
      <c r="L788" s="19">
        <f t="shared" si="82"/>
        <v>0</v>
      </c>
      <c r="M788" s="23">
        <f t="shared" si="88"/>
        <v>0</v>
      </c>
      <c r="N788" s="19">
        <f t="shared" si="89"/>
        <v>0</v>
      </c>
      <c r="O788" s="19">
        <f t="shared" si="90"/>
        <v>31.248000000000001</v>
      </c>
      <c r="P788" s="53"/>
    </row>
    <row r="789" spans="1:16" x14ac:dyDescent="0.3">
      <c r="A789" s="40">
        <v>11988</v>
      </c>
      <c r="B789" s="40" t="s">
        <v>23</v>
      </c>
      <c r="C789" s="16" t="s">
        <v>605</v>
      </c>
      <c r="D789" s="52" t="s">
        <v>1368</v>
      </c>
      <c r="E789" s="253">
        <v>27.9</v>
      </c>
      <c r="F789" s="17">
        <f t="shared" si="87"/>
        <v>1.0947616244849911</v>
      </c>
      <c r="G789" s="17">
        <f t="shared" si="91"/>
        <v>31.248000000000001</v>
      </c>
      <c r="H789" s="226">
        <v>0.12</v>
      </c>
      <c r="I789" s="46"/>
      <c r="J789" s="18">
        <v>6</v>
      </c>
      <c r="K789" s="46"/>
      <c r="L789" s="19">
        <f t="shared" si="82"/>
        <v>0</v>
      </c>
      <c r="M789" s="23">
        <f t="shared" si="88"/>
        <v>0</v>
      </c>
      <c r="N789" s="19">
        <f t="shared" si="89"/>
        <v>0</v>
      </c>
      <c r="O789" s="19">
        <f t="shared" si="90"/>
        <v>31.248000000000001</v>
      </c>
      <c r="P789" s="53"/>
    </row>
    <row r="790" spans="1:16" x14ac:dyDescent="0.3">
      <c r="A790" s="40">
        <v>12010</v>
      </c>
      <c r="B790" s="40" t="s">
        <v>23</v>
      </c>
      <c r="C790" s="16" t="s">
        <v>606</v>
      </c>
      <c r="D790" s="52" t="s">
        <v>1369</v>
      </c>
      <c r="E790" s="253">
        <v>55.5</v>
      </c>
      <c r="F790" s="17">
        <f t="shared" si="87"/>
        <v>2.1777516185991761</v>
      </c>
      <c r="G790" s="17">
        <f t="shared" si="91"/>
        <v>62.160000000000004</v>
      </c>
      <c r="H790" s="226">
        <v>0.12</v>
      </c>
      <c r="I790" s="46"/>
      <c r="J790" s="18">
        <v>6</v>
      </c>
      <c r="K790" s="46"/>
      <c r="L790" s="19">
        <f t="shared" si="82"/>
        <v>0</v>
      </c>
      <c r="M790" s="23">
        <f t="shared" si="88"/>
        <v>0</v>
      </c>
      <c r="N790" s="19">
        <f t="shared" si="89"/>
        <v>0</v>
      </c>
      <c r="O790" s="19">
        <f t="shared" si="90"/>
        <v>62.160000000000004</v>
      </c>
      <c r="P790" s="53"/>
    </row>
    <row r="791" spans="1:16" x14ac:dyDescent="0.3">
      <c r="A791" s="40">
        <v>12020</v>
      </c>
      <c r="B791" s="40" t="s">
        <v>23</v>
      </c>
      <c r="C791" s="16" t="s">
        <v>607</v>
      </c>
      <c r="D791" s="52">
        <v>9007833008228</v>
      </c>
      <c r="E791" s="17">
        <v>24.6</v>
      </c>
      <c r="F791" s="17">
        <f t="shared" si="87"/>
        <v>0.96527369040612132</v>
      </c>
      <c r="G791" s="17">
        <f t="shared" si="91"/>
        <v>27.552000000000003</v>
      </c>
      <c r="H791" s="226">
        <v>0.12</v>
      </c>
      <c r="I791" s="46"/>
      <c r="J791" s="18">
        <v>6</v>
      </c>
      <c r="K791" s="46"/>
      <c r="L791" s="19">
        <f t="shared" si="82"/>
        <v>0</v>
      </c>
      <c r="M791" s="23">
        <f t="shared" si="88"/>
        <v>0</v>
      </c>
      <c r="N791" s="19">
        <f t="shared" si="89"/>
        <v>0</v>
      </c>
      <c r="O791" s="19">
        <f t="shared" si="90"/>
        <v>27.552000000000003</v>
      </c>
      <c r="P791" s="53"/>
    </row>
    <row r="792" spans="1:16" x14ac:dyDescent="0.3">
      <c r="A792" s="40">
        <v>12022</v>
      </c>
      <c r="B792" s="40" t="s">
        <v>23</v>
      </c>
      <c r="C792" s="16" t="s">
        <v>608</v>
      </c>
      <c r="D792" s="52">
        <v>9007833008372</v>
      </c>
      <c r="E792" s="253">
        <v>58</v>
      </c>
      <c r="F792" s="17">
        <f t="shared" si="87"/>
        <v>2.2758485383558957</v>
      </c>
      <c r="G792" s="17">
        <f t="shared" si="91"/>
        <v>64.960000000000008</v>
      </c>
      <c r="H792" s="226">
        <v>0.12</v>
      </c>
      <c r="I792" s="46"/>
      <c r="J792" s="18">
        <v>6</v>
      </c>
      <c r="K792" s="46"/>
      <c r="L792" s="19">
        <f t="shared" si="82"/>
        <v>0</v>
      </c>
      <c r="M792" s="23">
        <f t="shared" si="88"/>
        <v>0</v>
      </c>
      <c r="N792" s="19">
        <f t="shared" si="89"/>
        <v>0</v>
      </c>
      <c r="O792" s="19">
        <f t="shared" si="90"/>
        <v>64.960000000000008</v>
      </c>
      <c r="P792" s="53"/>
    </row>
    <row r="793" spans="1:16" x14ac:dyDescent="0.3">
      <c r="A793" s="40">
        <v>12025</v>
      </c>
      <c r="B793" s="40" t="s">
        <v>23</v>
      </c>
      <c r="C793" s="16" t="s">
        <v>609</v>
      </c>
      <c r="D793" s="52" t="s">
        <v>1370</v>
      </c>
      <c r="E793" s="253">
        <v>27.9</v>
      </c>
      <c r="F793" s="17">
        <f t="shared" si="87"/>
        <v>1.0947616244849911</v>
      </c>
      <c r="G793" s="17">
        <f t="shared" si="91"/>
        <v>31.248000000000001</v>
      </c>
      <c r="H793" s="226">
        <v>0.12</v>
      </c>
      <c r="I793" s="46"/>
      <c r="J793" s="18">
        <v>6</v>
      </c>
      <c r="K793" s="46"/>
      <c r="L793" s="19">
        <f t="shared" si="82"/>
        <v>0</v>
      </c>
      <c r="M793" s="23">
        <f t="shared" si="88"/>
        <v>0</v>
      </c>
      <c r="N793" s="19">
        <f t="shared" si="89"/>
        <v>0</v>
      </c>
      <c r="O793" s="19">
        <f t="shared" si="90"/>
        <v>31.248000000000001</v>
      </c>
      <c r="P793" s="53"/>
    </row>
    <row r="794" spans="1:16" x14ac:dyDescent="0.3">
      <c r="A794" s="40">
        <v>12027</v>
      </c>
      <c r="B794" s="40" t="s">
        <v>23</v>
      </c>
      <c r="C794" s="16" t="s">
        <v>610</v>
      </c>
      <c r="D794" s="52" t="s">
        <v>1371</v>
      </c>
      <c r="E794" s="253">
        <v>27.9</v>
      </c>
      <c r="F794" s="17">
        <f t="shared" si="87"/>
        <v>1.0947616244849911</v>
      </c>
      <c r="G794" s="17">
        <f t="shared" si="91"/>
        <v>31.248000000000001</v>
      </c>
      <c r="H794" s="226">
        <v>0.12</v>
      </c>
      <c r="I794" s="46"/>
      <c r="J794" s="18">
        <v>6</v>
      </c>
      <c r="K794" s="46"/>
      <c r="L794" s="19">
        <f t="shared" si="82"/>
        <v>0</v>
      </c>
      <c r="M794" s="23">
        <f t="shared" si="88"/>
        <v>0</v>
      </c>
      <c r="N794" s="19">
        <f t="shared" si="89"/>
        <v>0</v>
      </c>
      <c r="O794" s="19">
        <f t="shared" si="90"/>
        <v>31.248000000000001</v>
      </c>
      <c r="P794" s="53"/>
    </row>
    <row r="795" spans="1:16" x14ac:dyDescent="0.3">
      <c r="A795" s="40">
        <v>12028</v>
      </c>
      <c r="B795" s="40" t="s">
        <v>23</v>
      </c>
      <c r="C795" s="16" t="s">
        <v>611</v>
      </c>
      <c r="D795" s="52" t="s">
        <v>1372</v>
      </c>
      <c r="E795" s="253">
        <v>27.9</v>
      </c>
      <c r="F795" s="17">
        <f t="shared" si="87"/>
        <v>1.0947616244849911</v>
      </c>
      <c r="G795" s="17">
        <f t="shared" si="91"/>
        <v>31.248000000000001</v>
      </c>
      <c r="H795" s="226">
        <v>0.12</v>
      </c>
      <c r="I795" s="46"/>
      <c r="J795" s="18">
        <v>6</v>
      </c>
      <c r="K795" s="46"/>
      <c r="L795" s="19">
        <f t="shared" si="82"/>
        <v>0</v>
      </c>
      <c r="M795" s="23">
        <f t="shared" si="88"/>
        <v>0</v>
      </c>
      <c r="N795" s="19">
        <f t="shared" si="89"/>
        <v>0</v>
      </c>
      <c r="O795" s="19">
        <f t="shared" si="90"/>
        <v>31.248000000000001</v>
      </c>
      <c r="P795" s="53"/>
    </row>
    <row r="796" spans="1:16" x14ac:dyDescent="0.3">
      <c r="A796" s="40">
        <v>12110</v>
      </c>
      <c r="B796" s="40" t="s">
        <v>23</v>
      </c>
      <c r="C796" s="16" t="s">
        <v>612</v>
      </c>
      <c r="D796" s="52" t="s">
        <v>1373</v>
      </c>
      <c r="E796" s="253">
        <v>46.3</v>
      </c>
      <c r="F796" s="17">
        <f t="shared" si="87"/>
        <v>1.8167549538944476</v>
      </c>
      <c r="G796" s="17">
        <f t="shared" si="91"/>
        <v>51.856000000000002</v>
      </c>
      <c r="H796" s="226">
        <v>0.12</v>
      </c>
      <c r="I796" s="46"/>
      <c r="J796" s="18">
        <v>6</v>
      </c>
      <c r="K796" s="46"/>
      <c r="L796" s="19">
        <f t="shared" si="82"/>
        <v>0</v>
      </c>
      <c r="M796" s="23">
        <f t="shared" si="88"/>
        <v>0</v>
      </c>
      <c r="N796" s="19">
        <f t="shared" si="89"/>
        <v>0</v>
      </c>
      <c r="O796" s="19">
        <f t="shared" si="90"/>
        <v>51.856000000000002</v>
      </c>
      <c r="P796" s="53"/>
    </row>
    <row r="797" spans="1:16" x14ac:dyDescent="0.3">
      <c r="A797" s="40">
        <v>12120</v>
      </c>
      <c r="B797" s="40" t="s">
        <v>23</v>
      </c>
      <c r="C797" s="16" t="s">
        <v>613</v>
      </c>
      <c r="D797" s="52" t="s">
        <v>1374</v>
      </c>
      <c r="E797" s="253">
        <v>23.5</v>
      </c>
      <c r="F797" s="17">
        <f t="shared" si="87"/>
        <v>0.9221110457131646</v>
      </c>
      <c r="G797" s="17">
        <f t="shared" si="91"/>
        <v>26.320000000000004</v>
      </c>
      <c r="H797" s="226">
        <v>0.12</v>
      </c>
      <c r="I797" s="46"/>
      <c r="J797" s="18">
        <v>6</v>
      </c>
      <c r="K797" s="46"/>
      <c r="L797" s="19">
        <f t="shared" si="82"/>
        <v>0</v>
      </c>
      <c r="M797" s="23">
        <f t="shared" si="88"/>
        <v>0</v>
      </c>
      <c r="N797" s="19">
        <f t="shared" si="89"/>
        <v>0</v>
      </c>
      <c r="O797" s="19">
        <f t="shared" si="90"/>
        <v>26.320000000000004</v>
      </c>
      <c r="P797" s="53"/>
    </row>
    <row r="798" spans="1:16" x14ac:dyDescent="0.3">
      <c r="A798" s="40">
        <v>12122</v>
      </c>
      <c r="B798" s="40" t="s">
        <v>23</v>
      </c>
      <c r="C798" s="16" t="s">
        <v>614</v>
      </c>
      <c r="D798" s="52" t="s">
        <v>1375</v>
      </c>
      <c r="E798" s="253">
        <v>55.1</v>
      </c>
      <c r="F798" s="17">
        <f t="shared" si="87"/>
        <v>2.1620561114381012</v>
      </c>
      <c r="G798" s="17">
        <f t="shared" si="91"/>
        <v>61.71200000000001</v>
      </c>
      <c r="H798" s="226">
        <v>0.12</v>
      </c>
      <c r="I798" s="46"/>
      <c r="J798" s="18">
        <v>6</v>
      </c>
      <c r="K798" s="46"/>
      <c r="L798" s="19">
        <f t="shared" si="82"/>
        <v>0</v>
      </c>
      <c r="M798" s="23">
        <f t="shared" si="88"/>
        <v>0</v>
      </c>
      <c r="N798" s="19">
        <f t="shared" si="89"/>
        <v>0</v>
      </c>
      <c r="O798" s="19">
        <f t="shared" si="90"/>
        <v>61.71200000000001</v>
      </c>
      <c r="P798" s="53"/>
    </row>
    <row r="799" spans="1:16" x14ac:dyDescent="0.3">
      <c r="A799" s="40">
        <v>12124</v>
      </c>
      <c r="B799" s="40" t="s">
        <v>23</v>
      </c>
      <c r="C799" s="16" t="s">
        <v>615</v>
      </c>
      <c r="D799" s="52" t="s">
        <v>1376</v>
      </c>
      <c r="E799" s="253">
        <v>33.4</v>
      </c>
      <c r="F799" s="17">
        <f t="shared" si="87"/>
        <v>1.3105748479497743</v>
      </c>
      <c r="G799" s="17">
        <f t="shared" si="91"/>
        <v>37.408000000000001</v>
      </c>
      <c r="H799" s="226">
        <v>0.12</v>
      </c>
      <c r="I799" s="46"/>
      <c r="J799" s="18">
        <v>6</v>
      </c>
      <c r="K799" s="46"/>
      <c r="L799" s="19">
        <f t="shared" si="82"/>
        <v>0</v>
      </c>
      <c r="M799" s="23">
        <f t="shared" si="88"/>
        <v>0</v>
      </c>
      <c r="N799" s="19">
        <f t="shared" si="89"/>
        <v>0</v>
      </c>
      <c r="O799" s="19">
        <f t="shared" si="90"/>
        <v>37.408000000000001</v>
      </c>
      <c r="P799" s="53"/>
    </row>
    <row r="800" spans="1:16" x14ac:dyDescent="0.3">
      <c r="A800" s="40">
        <v>12125</v>
      </c>
      <c r="B800" s="40" t="s">
        <v>23</v>
      </c>
      <c r="C800" s="16" t="s">
        <v>616</v>
      </c>
      <c r="D800" s="52" t="s">
        <v>1377</v>
      </c>
      <c r="E800" s="253">
        <v>26.8</v>
      </c>
      <c r="F800" s="17">
        <f t="shared" si="87"/>
        <v>1.0515989797920346</v>
      </c>
      <c r="G800" s="17">
        <f t="shared" si="91"/>
        <v>30.016000000000005</v>
      </c>
      <c r="H800" s="226">
        <v>0.12</v>
      </c>
      <c r="I800" s="46"/>
      <c r="J800" s="18">
        <v>6</v>
      </c>
      <c r="K800" s="46"/>
      <c r="L800" s="19">
        <f t="shared" si="82"/>
        <v>0</v>
      </c>
      <c r="M800" s="23">
        <f t="shared" si="88"/>
        <v>0</v>
      </c>
      <c r="N800" s="19">
        <f t="shared" si="89"/>
        <v>0</v>
      </c>
      <c r="O800" s="19">
        <f t="shared" si="90"/>
        <v>30.016000000000005</v>
      </c>
      <c r="P800" s="53"/>
    </row>
    <row r="801" spans="1:16" x14ac:dyDescent="0.3">
      <c r="A801" s="40">
        <v>12128</v>
      </c>
      <c r="B801" s="40" t="s">
        <v>23</v>
      </c>
      <c r="C801" s="16" t="s">
        <v>617</v>
      </c>
      <c r="D801" s="52" t="s">
        <v>1378</v>
      </c>
      <c r="E801" s="253">
        <v>26.8</v>
      </c>
      <c r="F801" s="17">
        <f t="shared" si="87"/>
        <v>1.0515989797920346</v>
      </c>
      <c r="G801" s="17">
        <f t="shared" si="91"/>
        <v>30.016000000000005</v>
      </c>
      <c r="H801" s="226">
        <v>0.12</v>
      </c>
      <c r="I801" s="46"/>
      <c r="J801" s="18">
        <v>6</v>
      </c>
      <c r="K801" s="46"/>
      <c r="L801" s="19">
        <f t="shared" si="82"/>
        <v>0</v>
      </c>
      <c r="M801" s="23">
        <f t="shared" si="88"/>
        <v>0</v>
      </c>
      <c r="N801" s="19">
        <f t="shared" si="89"/>
        <v>0</v>
      </c>
      <c r="O801" s="19">
        <f t="shared" si="90"/>
        <v>30.016000000000005</v>
      </c>
      <c r="P801" s="53"/>
    </row>
    <row r="802" spans="1:16" x14ac:dyDescent="0.3">
      <c r="A802" s="40">
        <v>12130</v>
      </c>
      <c r="B802" s="40" t="s">
        <v>23</v>
      </c>
      <c r="C802" s="16" t="s">
        <v>618</v>
      </c>
      <c r="D802" s="52" t="s">
        <v>1379</v>
      </c>
      <c r="E802" s="253">
        <v>26.8</v>
      </c>
      <c r="F802" s="17">
        <f t="shared" si="87"/>
        <v>1.0515989797920346</v>
      </c>
      <c r="G802" s="17">
        <f t="shared" si="91"/>
        <v>30.016000000000005</v>
      </c>
      <c r="H802" s="226">
        <v>0.12</v>
      </c>
      <c r="I802" s="46"/>
      <c r="J802" s="18">
        <v>6</v>
      </c>
      <c r="K802" s="46"/>
      <c r="L802" s="19">
        <f t="shared" si="82"/>
        <v>0</v>
      </c>
      <c r="M802" s="23">
        <f t="shared" si="88"/>
        <v>0</v>
      </c>
      <c r="N802" s="19">
        <f t="shared" si="89"/>
        <v>0</v>
      </c>
      <c r="O802" s="19">
        <f t="shared" si="90"/>
        <v>30.016000000000005</v>
      </c>
      <c r="P802" s="53"/>
    </row>
    <row r="803" spans="1:16" x14ac:dyDescent="0.3">
      <c r="A803" s="40">
        <v>12402</v>
      </c>
      <c r="B803" s="40" t="s">
        <v>23</v>
      </c>
      <c r="C803" s="16" t="s">
        <v>619</v>
      </c>
      <c r="D803" s="52" t="s">
        <v>1380</v>
      </c>
      <c r="E803" s="253">
        <v>36.1</v>
      </c>
      <c r="F803" s="17">
        <f t="shared" si="87"/>
        <v>1.4165195212870316</v>
      </c>
      <c r="G803" s="17">
        <f t="shared" si="91"/>
        <v>40.432000000000002</v>
      </c>
      <c r="H803" s="226">
        <v>0.12</v>
      </c>
      <c r="I803" s="46"/>
      <c r="J803" s="18">
        <v>10</v>
      </c>
      <c r="K803" s="46"/>
      <c r="L803" s="19">
        <f t="shared" si="82"/>
        <v>0</v>
      </c>
      <c r="M803" s="23">
        <f t="shared" si="88"/>
        <v>0</v>
      </c>
      <c r="N803" s="19">
        <f t="shared" si="89"/>
        <v>0</v>
      </c>
      <c r="O803" s="19">
        <f t="shared" si="90"/>
        <v>40.432000000000002</v>
      </c>
      <c r="P803" s="53"/>
    </row>
    <row r="804" spans="1:16" x14ac:dyDescent="0.3">
      <c r="A804" s="40">
        <v>12404</v>
      </c>
      <c r="B804" s="40" t="s">
        <v>23</v>
      </c>
      <c r="C804" s="16" t="s">
        <v>620</v>
      </c>
      <c r="D804" s="52" t="s">
        <v>1381</v>
      </c>
      <c r="E804" s="253">
        <v>33.799999999999997</v>
      </c>
      <c r="F804" s="17">
        <f t="shared" si="87"/>
        <v>1.3262703551108495</v>
      </c>
      <c r="G804" s="17">
        <f t="shared" si="91"/>
        <v>37.856000000000002</v>
      </c>
      <c r="H804" s="226">
        <v>0.12</v>
      </c>
      <c r="I804" s="46"/>
      <c r="J804" s="18">
        <v>10</v>
      </c>
      <c r="K804" s="46"/>
      <c r="L804" s="19">
        <f t="shared" ref="L804:L862" si="92">PRODUCT(E804,SUM(I804,PRODUCT(ABS(K804),J804)))</f>
        <v>0</v>
      </c>
      <c r="M804" s="23">
        <f t="shared" si="88"/>
        <v>0</v>
      </c>
      <c r="N804" s="19">
        <f t="shared" si="89"/>
        <v>0</v>
      </c>
      <c r="O804" s="19">
        <f t="shared" si="90"/>
        <v>37.856000000000002</v>
      </c>
      <c r="P804" s="53"/>
    </row>
    <row r="805" spans="1:16" x14ac:dyDescent="0.3">
      <c r="A805" s="40">
        <v>12406</v>
      </c>
      <c r="B805" s="40" t="s">
        <v>23</v>
      </c>
      <c r="C805" s="16" t="s">
        <v>1801</v>
      </c>
      <c r="D805" s="52">
        <v>4101530007401</v>
      </c>
      <c r="E805" s="253">
        <v>36.4</v>
      </c>
      <c r="F805" s="17">
        <f t="shared" si="87"/>
        <v>1.4282911516578378</v>
      </c>
      <c r="G805" s="17">
        <f t="shared" si="91"/>
        <v>40.768000000000001</v>
      </c>
      <c r="H805" s="226">
        <v>0.12</v>
      </c>
      <c r="I805" s="46"/>
      <c r="J805" s="261">
        <v>12</v>
      </c>
      <c r="K805" s="46"/>
      <c r="L805" s="19">
        <f t="shared" si="92"/>
        <v>0</v>
      </c>
      <c r="M805" s="23">
        <f t="shared" si="88"/>
        <v>0</v>
      </c>
      <c r="N805" s="19">
        <f t="shared" si="89"/>
        <v>0</v>
      </c>
      <c r="O805" s="19">
        <f t="shared" si="90"/>
        <v>40.768000000000001</v>
      </c>
      <c r="P805" s="53"/>
    </row>
    <row r="806" spans="1:16" x14ac:dyDescent="0.3">
      <c r="A806" s="235">
        <v>12410</v>
      </c>
      <c r="B806" s="235" t="s">
        <v>23</v>
      </c>
      <c r="C806" s="236" t="s">
        <v>621</v>
      </c>
      <c r="D806" s="237" t="s">
        <v>1382</v>
      </c>
      <c r="E806" s="238">
        <v>30.7</v>
      </c>
      <c r="F806" s="238">
        <f t="shared" si="87"/>
        <v>1.2046301746125172</v>
      </c>
      <c r="G806" s="238">
        <f t="shared" si="91"/>
        <v>34.384</v>
      </c>
      <c r="H806" s="246">
        <v>0.12</v>
      </c>
      <c r="I806" s="241"/>
      <c r="J806" s="242">
        <v>10</v>
      </c>
      <c r="K806" s="241"/>
      <c r="L806" s="243">
        <f t="shared" si="92"/>
        <v>0</v>
      </c>
      <c r="M806" s="244">
        <f t="shared" si="88"/>
        <v>0</v>
      </c>
      <c r="N806" s="243">
        <f t="shared" si="89"/>
        <v>0</v>
      </c>
      <c r="O806" s="243">
        <f t="shared" si="90"/>
        <v>34.384</v>
      </c>
      <c r="P806" s="245" t="s">
        <v>2101</v>
      </c>
    </row>
    <row r="807" spans="1:16" x14ac:dyDescent="0.3">
      <c r="A807" s="40">
        <v>12412</v>
      </c>
      <c r="B807" s="40" t="s">
        <v>23</v>
      </c>
      <c r="C807" s="16" t="s">
        <v>622</v>
      </c>
      <c r="D807" s="52" t="s">
        <v>1383</v>
      </c>
      <c r="E807" s="253">
        <v>28.5</v>
      </c>
      <c r="F807" s="17">
        <f t="shared" si="87"/>
        <v>1.118304885226604</v>
      </c>
      <c r="G807" s="17">
        <f t="shared" si="91"/>
        <v>31.92</v>
      </c>
      <c r="H807" s="226">
        <v>0.12</v>
      </c>
      <c r="I807" s="46"/>
      <c r="J807" s="18">
        <v>10</v>
      </c>
      <c r="K807" s="46"/>
      <c r="L807" s="19">
        <f t="shared" si="92"/>
        <v>0</v>
      </c>
      <c r="M807" s="23">
        <f t="shared" si="88"/>
        <v>0</v>
      </c>
      <c r="N807" s="19">
        <f t="shared" si="89"/>
        <v>0</v>
      </c>
      <c r="O807" s="19">
        <f t="shared" si="90"/>
        <v>31.92</v>
      </c>
      <c r="P807" s="53"/>
    </row>
    <row r="808" spans="1:16" x14ac:dyDescent="0.3">
      <c r="A808" s="40">
        <v>12414</v>
      </c>
      <c r="B808" s="40" t="s">
        <v>23</v>
      </c>
      <c r="C808" s="16" t="s">
        <v>623</v>
      </c>
      <c r="D808" s="52" t="s">
        <v>1384</v>
      </c>
      <c r="E808" s="253">
        <v>35.700000000000003</v>
      </c>
      <c r="F808" s="17">
        <f t="shared" si="87"/>
        <v>1.4008240141259567</v>
      </c>
      <c r="G808" s="17">
        <f t="shared" si="91"/>
        <v>39.984000000000009</v>
      </c>
      <c r="H808" s="226">
        <v>0.12</v>
      </c>
      <c r="I808" s="46"/>
      <c r="J808" s="18">
        <v>6</v>
      </c>
      <c r="K808" s="46"/>
      <c r="L808" s="19">
        <f t="shared" si="92"/>
        <v>0</v>
      </c>
      <c r="M808" s="23">
        <f t="shared" si="88"/>
        <v>0</v>
      </c>
      <c r="N808" s="19">
        <f t="shared" si="89"/>
        <v>0</v>
      </c>
      <c r="O808" s="19">
        <f t="shared" si="90"/>
        <v>39.984000000000009</v>
      </c>
      <c r="P808" s="53"/>
    </row>
    <row r="809" spans="1:16" x14ac:dyDescent="0.3">
      <c r="A809" s="40">
        <v>12418</v>
      </c>
      <c r="B809" s="40" t="s">
        <v>23</v>
      </c>
      <c r="C809" s="16" t="s">
        <v>624</v>
      </c>
      <c r="D809" s="52" t="s">
        <v>1385</v>
      </c>
      <c r="E809" s="253">
        <v>31.2</v>
      </c>
      <c r="F809" s="17">
        <f t="shared" si="87"/>
        <v>1.2242495585638611</v>
      </c>
      <c r="G809" s="17">
        <f t="shared" si="91"/>
        <v>34.944000000000003</v>
      </c>
      <c r="H809" s="226">
        <v>0.12</v>
      </c>
      <c r="I809" s="46"/>
      <c r="J809" s="18">
        <v>12</v>
      </c>
      <c r="K809" s="46"/>
      <c r="L809" s="19">
        <f t="shared" si="92"/>
        <v>0</v>
      </c>
      <c r="M809" s="23">
        <f t="shared" si="88"/>
        <v>0</v>
      </c>
      <c r="N809" s="19">
        <f t="shared" si="89"/>
        <v>0</v>
      </c>
      <c r="O809" s="19">
        <f t="shared" si="90"/>
        <v>34.944000000000003</v>
      </c>
      <c r="P809" s="53"/>
    </row>
    <row r="810" spans="1:16" x14ac:dyDescent="0.3">
      <c r="A810" s="40">
        <v>12419</v>
      </c>
      <c r="B810" s="40" t="s">
        <v>23</v>
      </c>
      <c r="C810" s="16" t="s">
        <v>625</v>
      </c>
      <c r="D810" s="52" t="s">
        <v>1386</v>
      </c>
      <c r="E810" s="253">
        <v>29</v>
      </c>
      <c r="F810" s="17">
        <f t="shared" si="87"/>
        <v>1.1379242691779479</v>
      </c>
      <c r="G810" s="17">
        <f t="shared" si="91"/>
        <v>32.480000000000004</v>
      </c>
      <c r="H810" s="226">
        <v>0.12</v>
      </c>
      <c r="I810" s="46"/>
      <c r="J810" s="18">
        <v>12</v>
      </c>
      <c r="K810" s="46"/>
      <c r="L810" s="19">
        <f t="shared" si="92"/>
        <v>0</v>
      </c>
      <c r="M810" s="23">
        <f t="shared" si="88"/>
        <v>0</v>
      </c>
      <c r="N810" s="19">
        <f t="shared" si="89"/>
        <v>0</v>
      </c>
      <c r="O810" s="19">
        <f t="shared" si="90"/>
        <v>32.480000000000004</v>
      </c>
      <c r="P810" s="53"/>
    </row>
    <row r="811" spans="1:16" x14ac:dyDescent="0.3">
      <c r="A811" s="235">
        <v>12420</v>
      </c>
      <c r="B811" s="235" t="s">
        <v>23</v>
      </c>
      <c r="C811" s="236" t="s">
        <v>626</v>
      </c>
      <c r="D811" s="237">
        <v>4101530010265</v>
      </c>
      <c r="E811" s="238">
        <v>20.399999999999999</v>
      </c>
      <c r="F811" s="238">
        <f t="shared" si="87"/>
        <v>0.80047086521483224</v>
      </c>
      <c r="G811" s="238">
        <f t="shared" si="91"/>
        <v>22.847999999999999</v>
      </c>
      <c r="H811" s="246">
        <v>0.12</v>
      </c>
      <c r="I811" s="241"/>
      <c r="J811" s="242">
        <v>8</v>
      </c>
      <c r="K811" s="241"/>
      <c r="L811" s="243">
        <f t="shared" si="92"/>
        <v>0</v>
      </c>
      <c r="M811" s="244">
        <f t="shared" si="88"/>
        <v>0</v>
      </c>
      <c r="N811" s="243">
        <f t="shared" si="89"/>
        <v>0</v>
      </c>
      <c r="O811" s="243">
        <f t="shared" si="90"/>
        <v>22.847999999999999</v>
      </c>
      <c r="P811" s="245" t="s">
        <v>2101</v>
      </c>
    </row>
    <row r="812" spans="1:16" x14ac:dyDescent="0.3">
      <c r="A812" s="40">
        <v>12423</v>
      </c>
      <c r="B812" s="40" t="s">
        <v>23</v>
      </c>
      <c r="C812" s="16" t="s">
        <v>627</v>
      </c>
      <c r="D812" s="52" t="s">
        <v>1387</v>
      </c>
      <c r="E812" s="253">
        <v>17.600000000000001</v>
      </c>
      <c r="F812" s="17">
        <f t="shared" si="87"/>
        <v>0.6906023150873063</v>
      </c>
      <c r="G812" s="17">
        <f t="shared" si="91"/>
        <v>19.712000000000003</v>
      </c>
      <c r="H812" s="226">
        <v>0.12</v>
      </c>
      <c r="I812" s="46"/>
      <c r="J812" s="261">
        <v>8</v>
      </c>
      <c r="K812" s="46"/>
      <c r="L812" s="19">
        <f t="shared" si="92"/>
        <v>0</v>
      </c>
      <c r="M812" s="23">
        <f t="shared" si="88"/>
        <v>0</v>
      </c>
      <c r="N812" s="19">
        <f t="shared" si="89"/>
        <v>0</v>
      </c>
      <c r="O812" s="19">
        <f t="shared" si="90"/>
        <v>19.712000000000003</v>
      </c>
      <c r="P812" s="53"/>
    </row>
    <row r="813" spans="1:16" x14ac:dyDescent="0.3">
      <c r="A813" s="40">
        <v>12429</v>
      </c>
      <c r="B813" s="40" t="s">
        <v>23</v>
      </c>
      <c r="C813" s="16" t="s">
        <v>628</v>
      </c>
      <c r="D813" s="52" t="s">
        <v>1388</v>
      </c>
      <c r="E813" s="253">
        <v>67.900000000000006</v>
      </c>
      <c r="F813" s="17">
        <f t="shared" si="87"/>
        <v>2.6643123405925055</v>
      </c>
      <c r="G813" s="17">
        <f t="shared" si="91"/>
        <v>76.048000000000016</v>
      </c>
      <c r="H813" s="226">
        <v>0.12</v>
      </c>
      <c r="I813" s="46"/>
      <c r="J813" s="18">
        <v>12</v>
      </c>
      <c r="K813" s="46"/>
      <c r="L813" s="19">
        <f t="shared" si="92"/>
        <v>0</v>
      </c>
      <c r="M813" s="23">
        <f t="shared" si="88"/>
        <v>0</v>
      </c>
      <c r="N813" s="19">
        <f t="shared" si="89"/>
        <v>0</v>
      </c>
      <c r="O813" s="19">
        <f t="shared" si="90"/>
        <v>76.048000000000016</v>
      </c>
      <c r="P813" s="53"/>
    </row>
    <row r="814" spans="1:16" x14ac:dyDescent="0.3">
      <c r="A814" s="40">
        <v>12430</v>
      </c>
      <c r="B814" s="40" t="s">
        <v>23</v>
      </c>
      <c r="C814" s="16" t="s">
        <v>629</v>
      </c>
      <c r="D814" s="52" t="s">
        <v>1389</v>
      </c>
      <c r="E814" s="253">
        <v>28.8</v>
      </c>
      <c r="F814" s="17">
        <f t="shared" si="87"/>
        <v>1.1300765155974104</v>
      </c>
      <c r="G814" s="17">
        <f t="shared" si="91"/>
        <v>32.256000000000007</v>
      </c>
      <c r="H814" s="226">
        <v>0.12</v>
      </c>
      <c r="I814" s="46"/>
      <c r="J814" s="18">
        <v>10</v>
      </c>
      <c r="K814" s="46"/>
      <c r="L814" s="19">
        <f t="shared" si="92"/>
        <v>0</v>
      </c>
      <c r="M814" s="23">
        <f t="shared" si="88"/>
        <v>0</v>
      </c>
      <c r="N814" s="19">
        <f t="shared" si="89"/>
        <v>0</v>
      </c>
      <c r="O814" s="19">
        <f t="shared" si="90"/>
        <v>32.256000000000007</v>
      </c>
      <c r="P814" s="53"/>
    </row>
    <row r="815" spans="1:16" x14ac:dyDescent="0.3">
      <c r="A815" s="40">
        <v>12431</v>
      </c>
      <c r="B815" s="40" t="s">
        <v>23</v>
      </c>
      <c r="C815" s="16" t="s">
        <v>630</v>
      </c>
      <c r="D815" s="52" t="s">
        <v>1390</v>
      </c>
      <c r="E815" s="253">
        <v>35.6</v>
      </c>
      <c r="F815" s="17">
        <f t="shared" si="87"/>
        <v>1.3969001373356877</v>
      </c>
      <c r="G815" s="17">
        <f t="shared" si="91"/>
        <v>39.872000000000007</v>
      </c>
      <c r="H815" s="226">
        <v>0.12</v>
      </c>
      <c r="I815" s="46"/>
      <c r="J815" s="18">
        <v>8</v>
      </c>
      <c r="K815" s="46"/>
      <c r="L815" s="19">
        <f t="shared" si="92"/>
        <v>0</v>
      </c>
      <c r="M815" s="23">
        <f t="shared" si="88"/>
        <v>0</v>
      </c>
      <c r="N815" s="19">
        <f t="shared" si="89"/>
        <v>0</v>
      </c>
      <c r="O815" s="19">
        <f t="shared" si="90"/>
        <v>39.872000000000007</v>
      </c>
      <c r="P815" s="53"/>
    </row>
    <row r="816" spans="1:16" x14ac:dyDescent="0.3">
      <c r="A816" s="40">
        <v>12432</v>
      </c>
      <c r="B816" s="40" t="s">
        <v>23</v>
      </c>
      <c r="C816" s="16" t="s">
        <v>631</v>
      </c>
      <c r="D816" s="52" t="s">
        <v>1391</v>
      </c>
      <c r="E816" s="253">
        <v>25.2</v>
      </c>
      <c r="F816" s="17">
        <f t="shared" si="87"/>
        <v>0.98881695114773394</v>
      </c>
      <c r="G816" s="17">
        <f t="shared" si="91"/>
        <v>28.224</v>
      </c>
      <c r="H816" s="226">
        <v>0.12</v>
      </c>
      <c r="I816" s="46"/>
      <c r="J816" s="18">
        <v>10</v>
      </c>
      <c r="K816" s="46"/>
      <c r="L816" s="19">
        <f t="shared" si="92"/>
        <v>0</v>
      </c>
      <c r="M816" s="23">
        <f t="shared" si="88"/>
        <v>0</v>
      </c>
      <c r="N816" s="19">
        <f t="shared" si="89"/>
        <v>0</v>
      </c>
      <c r="O816" s="19">
        <f t="shared" si="90"/>
        <v>28.224</v>
      </c>
      <c r="P816" s="53"/>
    </row>
    <row r="817" spans="1:16" x14ac:dyDescent="0.3">
      <c r="A817" s="40">
        <v>12435</v>
      </c>
      <c r="B817" s="40" t="s">
        <v>23</v>
      </c>
      <c r="C817" s="16" t="s">
        <v>1907</v>
      </c>
      <c r="D817" s="52">
        <v>4101530010258</v>
      </c>
      <c r="E817" s="253">
        <v>25.5</v>
      </c>
      <c r="F817" s="17">
        <f t="shared" si="87"/>
        <v>1.0005885815185402</v>
      </c>
      <c r="G817" s="17">
        <f t="shared" si="91"/>
        <v>28.560000000000002</v>
      </c>
      <c r="H817" s="226">
        <v>0.12</v>
      </c>
      <c r="I817" s="46"/>
      <c r="J817" s="18">
        <v>10</v>
      </c>
      <c r="K817" s="46"/>
      <c r="L817" s="19">
        <f t="shared" si="92"/>
        <v>0</v>
      </c>
      <c r="M817" s="23">
        <f t="shared" si="88"/>
        <v>0</v>
      </c>
      <c r="N817" s="19">
        <f t="shared" si="89"/>
        <v>0</v>
      </c>
      <c r="O817" s="19">
        <f t="shared" si="90"/>
        <v>28.560000000000002</v>
      </c>
      <c r="P817" s="53"/>
    </row>
    <row r="818" spans="1:16" x14ac:dyDescent="0.3">
      <c r="A818" s="235">
        <v>12438</v>
      </c>
      <c r="B818" s="235" t="s">
        <v>23</v>
      </c>
      <c r="C818" s="236" t="s">
        <v>632</v>
      </c>
      <c r="D818" s="237" t="s">
        <v>1392</v>
      </c>
      <c r="E818" s="238">
        <v>17.899999999999999</v>
      </c>
      <c r="F818" s="238">
        <f t="shared" si="87"/>
        <v>0.7023739454581126</v>
      </c>
      <c r="G818" s="238">
        <f t="shared" si="91"/>
        <v>20.048000000000002</v>
      </c>
      <c r="H818" s="246">
        <v>0.12</v>
      </c>
      <c r="I818" s="241"/>
      <c r="J818" s="242">
        <v>10</v>
      </c>
      <c r="K818" s="241"/>
      <c r="L818" s="243">
        <f t="shared" si="92"/>
        <v>0</v>
      </c>
      <c r="M818" s="244">
        <f t="shared" si="88"/>
        <v>0</v>
      </c>
      <c r="N818" s="243">
        <f t="shared" si="89"/>
        <v>0</v>
      </c>
      <c r="O818" s="243">
        <f t="shared" si="90"/>
        <v>20.048000000000002</v>
      </c>
      <c r="P818" s="245" t="s">
        <v>2101</v>
      </c>
    </row>
    <row r="819" spans="1:16" x14ac:dyDescent="0.3">
      <c r="A819" s="40">
        <v>12439</v>
      </c>
      <c r="B819" s="40" t="s">
        <v>23</v>
      </c>
      <c r="C819" s="16" t="s">
        <v>633</v>
      </c>
      <c r="D819" s="52" t="s">
        <v>1393</v>
      </c>
      <c r="E819" s="253">
        <v>28.8</v>
      </c>
      <c r="F819" s="17">
        <f t="shared" si="87"/>
        <v>1.1300765155974104</v>
      </c>
      <c r="G819" s="17">
        <f t="shared" si="91"/>
        <v>32.256000000000007</v>
      </c>
      <c r="H819" s="226">
        <v>0.12</v>
      </c>
      <c r="I819" s="46"/>
      <c r="J819" s="18">
        <v>8</v>
      </c>
      <c r="K819" s="46"/>
      <c r="L819" s="19">
        <f t="shared" si="92"/>
        <v>0</v>
      </c>
      <c r="M819" s="23">
        <f t="shared" si="88"/>
        <v>0</v>
      </c>
      <c r="N819" s="19">
        <f t="shared" si="89"/>
        <v>0</v>
      </c>
      <c r="O819" s="19">
        <f t="shared" si="90"/>
        <v>32.256000000000007</v>
      </c>
      <c r="P819" s="53"/>
    </row>
    <row r="820" spans="1:16" x14ac:dyDescent="0.3">
      <c r="A820" s="235">
        <v>12440</v>
      </c>
      <c r="B820" s="235" t="s">
        <v>23</v>
      </c>
      <c r="C820" s="236" t="s">
        <v>634</v>
      </c>
      <c r="D820" s="237" t="s">
        <v>1394</v>
      </c>
      <c r="E820" s="238">
        <v>9.6999999999999993</v>
      </c>
      <c r="F820" s="238">
        <f t="shared" si="87"/>
        <v>0.38061604865607218</v>
      </c>
      <c r="G820" s="238">
        <f t="shared" si="91"/>
        <v>10.864000000000001</v>
      </c>
      <c r="H820" s="246">
        <v>0.12</v>
      </c>
      <c r="I820" s="241"/>
      <c r="J820" s="242">
        <v>10</v>
      </c>
      <c r="K820" s="241"/>
      <c r="L820" s="243">
        <f t="shared" si="92"/>
        <v>0</v>
      </c>
      <c r="M820" s="244">
        <f t="shared" si="88"/>
        <v>0</v>
      </c>
      <c r="N820" s="243">
        <f t="shared" si="89"/>
        <v>0</v>
      </c>
      <c r="O820" s="243">
        <f t="shared" si="90"/>
        <v>10.864000000000001</v>
      </c>
      <c r="P820" s="245" t="s">
        <v>2101</v>
      </c>
    </row>
    <row r="821" spans="1:16" x14ac:dyDescent="0.3">
      <c r="A821" s="40">
        <v>12446</v>
      </c>
      <c r="B821" s="40" t="s">
        <v>23</v>
      </c>
      <c r="C821" s="16" t="s">
        <v>635</v>
      </c>
      <c r="D821" s="52" t="s">
        <v>1395</v>
      </c>
      <c r="E821" s="253">
        <v>12.9</v>
      </c>
      <c r="F821" s="17">
        <f t="shared" si="87"/>
        <v>0.50618010594467333</v>
      </c>
      <c r="G821" s="17">
        <f t="shared" si="91"/>
        <v>14.448000000000002</v>
      </c>
      <c r="H821" s="226">
        <v>0.12</v>
      </c>
      <c r="I821" s="46"/>
      <c r="J821" s="18">
        <v>10</v>
      </c>
      <c r="K821" s="46"/>
      <c r="L821" s="19">
        <f t="shared" si="92"/>
        <v>0</v>
      </c>
      <c r="M821" s="23">
        <f t="shared" si="88"/>
        <v>0</v>
      </c>
      <c r="N821" s="19">
        <f t="shared" si="89"/>
        <v>0</v>
      </c>
      <c r="O821" s="19">
        <f t="shared" si="90"/>
        <v>14.448000000000002</v>
      </c>
      <c r="P821" s="53"/>
    </row>
    <row r="822" spans="1:16" x14ac:dyDescent="0.3">
      <c r="A822" s="40">
        <v>12447</v>
      </c>
      <c r="B822" s="40" t="s">
        <v>23</v>
      </c>
      <c r="C822" s="16" t="s">
        <v>636</v>
      </c>
      <c r="D822" s="52" t="s">
        <v>1396</v>
      </c>
      <c r="E822" s="253">
        <v>12.9</v>
      </c>
      <c r="F822" s="17">
        <f t="shared" si="87"/>
        <v>0.50618010594467333</v>
      </c>
      <c r="G822" s="17">
        <f t="shared" si="91"/>
        <v>14.448000000000002</v>
      </c>
      <c r="H822" s="226">
        <v>0.12</v>
      </c>
      <c r="I822" s="46"/>
      <c r="J822" s="18">
        <v>10</v>
      </c>
      <c r="K822" s="46"/>
      <c r="L822" s="19">
        <f t="shared" si="92"/>
        <v>0</v>
      </c>
      <c r="M822" s="23">
        <f t="shared" si="88"/>
        <v>0</v>
      </c>
      <c r="N822" s="19">
        <f t="shared" si="89"/>
        <v>0</v>
      </c>
      <c r="O822" s="19">
        <f t="shared" si="90"/>
        <v>14.448000000000002</v>
      </c>
      <c r="P822" s="53"/>
    </row>
    <row r="823" spans="1:16" x14ac:dyDescent="0.3">
      <c r="A823" s="40">
        <v>12448</v>
      </c>
      <c r="B823" s="40" t="s">
        <v>23</v>
      </c>
      <c r="C823" s="16" t="s">
        <v>637</v>
      </c>
      <c r="D823" s="52" t="s">
        <v>1397</v>
      </c>
      <c r="E823" s="253">
        <v>12.9</v>
      </c>
      <c r="F823" s="17">
        <f t="shared" si="87"/>
        <v>0.50618010594467333</v>
      </c>
      <c r="G823" s="17">
        <f t="shared" si="91"/>
        <v>14.448000000000002</v>
      </c>
      <c r="H823" s="226">
        <v>0.12</v>
      </c>
      <c r="I823" s="46"/>
      <c r="J823" s="18">
        <v>10</v>
      </c>
      <c r="K823" s="46"/>
      <c r="L823" s="19">
        <f t="shared" si="92"/>
        <v>0</v>
      </c>
      <c r="M823" s="23">
        <f t="shared" si="88"/>
        <v>0</v>
      </c>
      <c r="N823" s="19">
        <f t="shared" si="89"/>
        <v>0</v>
      </c>
      <c r="O823" s="19">
        <f t="shared" si="90"/>
        <v>14.448000000000002</v>
      </c>
      <c r="P823" s="53"/>
    </row>
    <row r="824" spans="1:16" x14ac:dyDescent="0.3">
      <c r="A824" s="40">
        <v>12449</v>
      </c>
      <c r="B824" s="40" t="s">
        <v>23</v>
      </c>
      <c r="C824" s="16" t="s">
        <v>638</v>
      </c>
      <c r="D824" s="52" t="s">
        <v>1398</v>
      </c>
      <c r="E824" s="253">
        <v>12.9</v>
      </c>
      <c r="F824" s="17">
        <f t="shared" si="87"/>
        <v>0.50618010594467333</v>
      </c>
      <c r="G824" s="17">
        <f t="shared" si="91"/>
        <v>14.448000000000002</v>
      </c>
      <c r="H824" s="226">
        <v>0.12</v>
      </c>
      <c r="I824" s="46"/>
      <c r="J824" s="18">
        <v>10</v>
      </c>
      <c r="K824" s="46"/>
      <c r="L824" s="19">
        <f t="shared" si="92"/>
        <v>0</v>
      </c>
      <c r="M824" s="23">
        <f t="shared" si="88"/>
        <v>0</v>
      </c>
      <c r="N824" s="19">
        <f t="shared" si="89"/>
        <v>0</v>
      </c>
      <c r="O824" s="19">
        <f t="shared" si="90"/>
        <v>14.448000000000002</v>
      </c>
      <c r="P824" s="53"/>
    </row>
    <row r="825" spans="1:16" x14ac:dyDescent="0.3">
      <c r="A825" s="40">
        <v>12460</v>
      </c>
      <c r="B825" s="40" t="s">
        <v>23</v>
      </c>
      <c r="C825" s="16" t="s">
        <v>639</v>
      </c>
      <c r="D825" s="52" t="s">
        <v>1399</v>
      </c>
      <c r="E825" s="253">
        <v>14.5</v>
      </c>
      <c r="F825" s="17">
        <f t="shared" si="87"/>
        <v>0.56896213458897393</v>
      </c>
      <c r="G825" s="17">
        <f t="shared" si="91"/>
        <v>16.240000000000002</v>
      </c>
      <c r="H825" s="226">
        <v>0.12</v>
      </c>
      <c r="I825" s="46"/>
      <c r="J825" s="18">
        <v>10</v>
      </c>
      <c r="K825" s="46"/>
      <c r="L825" s="19">
        <f t="shared" si="92"/>
        <v>0</v>
      </c>
      <c r="M825" s="23">
        <f t="shared" si="88"/>
        <v>0</v>
      </c>
      <c r="N825" s="19">
        <f t="shared" si="89"/>
        <v>0</v>
      </c>
      <c r="O825" s="19">
        <f t="shared" si="90"/>
        <v>16.240000000000002</v>
      </c>
      <c r="P825" s="53"/>
    </row>
    <row r="826" spans="1:16" x14ac:dyDescent="0.3">
      <c r="A826" s="40">
        <v>12462</v>
      </c>
      <c r="B826" s="40" t="s">
        <v>23</v>
      </c>
      <c r="C826" s="16" t="s">
        <v>640</v>
      </c>
      <c r="D826" s="52" t="s">
        <v>1400</v>
      </c>
      <c r="E826" s="253">
        <v>14.5</v>
      </c>
      <c r="F826" s="17">
        <f t="shared" si="87"/>
        <v>0.56896213458897393</v>
      </c>
      <c r="G826" s="17">
        <f t="shared" si="91"/>
        <v>16.240000000000002</v>
      </c>
      <c r="H826" s="226">
        <v>0.12</v>
      </c>
      <c r="I826" s="46"/>
      <c r="J826" s="18">
        <v>10</v>
      </c>
      <c r="K826" s="46"/>
      <c r="L826" s="19">
        <f t="shared" si="92"/>
        <v>0</v>
      </c>
      <c r="M826" s="23">
        <f t="shared" si="88"/>
        <v>0</v>
      </c>
      <c r="N826" s="19">
        <f t="shared" si="89"/>
        <v>0</v>
      </c>
      <c r="O826" s="19">
        <f t="shared" si="90"/>
        <v>16.240000000000002</v>
      </c>
      <c r="P826" s="53"/>
    </row>
    <row r="827" spans="1:16" x14ac:dyDescent="0.3">
      <c r="A827" s="40">
        <v>12474</v>
      </c>
      <c r="B827" s="40" t="s">
        <v>23</v>
      </c>
      <c r="C827" s="16" t="s">
        <v>641</v>
      </c>
      <c r="D827" s="52" t="s">
        <v>1401</v>
      </c>
      <c r="E827" s="253">
        <v>19</v>
      </c>
      <c r="F827" s="17">
        <f t="shared" si="87"/>
        <v>0.74553659015106932</v>
      </c>
      <c r="G827" s="17">
        <f t="shared" si="91"/>
        <v>21.28</v>
      </c>
      <c r="H827" s="226">
        <v>0.12</v>
      </c>
      <c r="I827" s="46"/>
      <c r="J827" s="18">
        <v>10</v>
      </c>
      <c r="K827" s="46"/>
      <c r="L827" s="19">
        <f t="shared" si="92"/>
        <v>0</v>
      </c>
      <c r="M827" s="23">
        <f t="shared" si="88"/>
        <v>0</v>
      </c>
      <c r="N827" s="19">
        <f t="shared" si="89"/>
        <v>0</v>
      </c>
      <c r="O827" s="19">
        <f t="shared" si="90"/>
        <v>21.28</v>
      </c>
      <c r="P827" s="53"/>
    </row>
    <row r="828" spans="1:16" x14ac:dyDescent="0.3">
      <c r="A828" s="40">
        <v>12475</v>
      </c>
      <c r="B828" s="40" t="s">
        <v>23</v>
      </c>
      <c r="C828" s="16" t="s">
        <v>642</v>
      </c>
      <c r="D828" s="52" t="s">
        <v>1402</v>
      </c>
      <c r="E828" s="253">
        <v>19</v>
      </c>
      <c r="F828" s="17">
        <f t="shared" si="87"/>
        <v>0.74553659015106932</v>
      </c>
      <c r="G828" s="17">
        <f t="shared" si="91"/>
        <v>21.28</v>
      </c>
      <c r="H828" s="226">
        <v>0.12</v>
      </c>
      <c r="I828" s="46"/>
      <c r="J828" s="18">
        <v>10</v>
      </c>
      <c r="K828" s="46"/>
      <c r="L828" s="19">
        <f t="shared" si="92"/>
        <v>0</v>
      </c>
      <c r="M828" s="23">
        <f t="shared" si="88"/>
        <v>0</v>
      </c>
      <c r="N828" s="19">
        <f t="shared" si="89"/>
        <v>0</v>
      </c>
      <c r="O828" s="19">
        <f t="shared" si="90"/>
        <v>21.28</v>
      </c>
      <c r="P828" s="53"/>
    </row>
    <row r="829" spans="1:16" x14ac:dyDescent="0.3">
      <c r="A829" s="40">
        <v>12478</v>
      </c>
      <c r="B829" s="40" t="s">
        <v>23</v>
      </c>
      <c r="C829" s="16" t="s">
        <v>643</v>
      </c>
      <c r="D829" s="52" t="s">
        <v>1403</v>
      </c>
      <c r="E829" s="253">
        <v>19</v>
      </c>
      <c r="F829" s="17">
        <f t="shared" si="87"/>
        <v>0.74553659015106932</v>
      </c>
      <c r="G829" s="17">
        <f t="shared" si="91"/>
        <v>21.28</v>
      </c>
      <c r="H829" s="226">
        <v>0.12</v>
      </c>
      <c r="I829" s="46"/>
      <c r="J829" s="18">
        <v>10</v>
      </c>
      <c r="K829" s="46"/>
      <c r="L829" s="19">
        <f t="shared" si="92"/>
        <v>0</v>
      </c>
      <c r="M829" s="23">
        <f t="shared" si="88"/>
        <v>0</v>
      </c>
      <c r="N829" s="19">
        <f t="shared" si="89"/>
        <v>0</v>
      </c>
      <c r="O829" s="19">
        <f t="shared" si="90"/>
        <v>21.28</v>
      </c>
      <c r="P829" s="53"/>
    </row>
    <row r="830" spans="1:16" x14ac:dyDescent="0.3">
      <c r="A830" s="40">
        <v>12479</v>
      </c>
      <c r="B830" s="40" t="s">
        <v>23</v>
      </c>
      <c r="C830" s="16" t="s">
        <v>1802</v>
      </c>
      <c r="D830" s="52">
        <v>4101530010241</v>
      </c>
      <c r="E830" s="253">
        <v>19</v>
      </c>
      <c r="F830" s="17">
        <f t="shared" si="87"/>
        <v>0.74553659015106932</v>
      </c>
      <c r="G830" s="17">
        <f t="shared" si="91"/>
        <v>21.28</v>
      </c>
      <c r="H830" s="226">
        <v>0.12</v>
      </c>
      <c r="I830" s="46"/>
      <c r="J830" s="261">
        <v>8</v>
      </c>
      <c r="K830" s="46"/>
      <c r="L830" s="19">
        <f t="shared" si="92"/>
        <v>0</v>
      </c>
      <c r="M830" s="23">
        <f t="shared" si="88"/>
        <v>0</v>
      </c>
      <c r="N830" s="19">
        <f t="shared" si="89"/>
        <v>0</v>
      </c>
      <c r="O830" s="19">
        <f t="shared" si="90"/>
        <v>21.28</v>
      </c>
      <c r="P830" s="53"/>
    </row>
    <row r="831" spans="1:16" x14ac:dyDescent="0.3">
      <c r="A831" s="235">
        <v>12482</v>
      </c>
      <c r="B831" s="235" t="s">
        <v>23</v>
      </c>
      <c r="C831" s="236" t="s">
        <v>644</v>
      </c>
      <c r="D831" s="237" t="s">
        <v>1404</v>
      </c>
      <c r="E831" s="238">
        <v>10.9</v>
      </c>
      <c r="F831" s="238">
        <f t="shared" si="87"/>
        <v>0.42770257013929763</v>
      </c>
      <c r="G831" s="238">
        <f t="shared" si="91"/>
        <v>12.208000000000002</v>
      </c>
      <c r="H831" s="246">
        <v>0.12</v>
      </c>
      <c r="I831" s="241"/>
      <c r="J831" s="242">
        <v>10</v>
      </c>
      <c r="K831" s="241"/>
      <c r="L831" s="243">
        <f t="shared" si="92"/>
        <v>0</v>
      </c>
      <c r="M831" s="244">
        <f t="shared" si="88"/>
        <v>0</v>
      </c>
      <c r="N831" s="243">
        <f t="shared" si="89"/>
        <v>0</v>
      </c>
      <c r="O831" s="243">
        <f t="shared" si="90"/>
        <v>12.208000000000002</v>
      </c>
      <c r="P831" s="245" t="s">
        <v>2101</v>
      </c>
    </row>
    <row r="832" spans="1:16" x14ac:dyDescent="0.3">
      <c r="A832" s="40">
        <v>12484</v>
      </c>
      <c r="B832" s="40" t="s">
        <v>23</v>
      </c>
      <c r="C832" s="16" t="s">
        <v>645</v>
      </c>
      <c r="D832" s="52" t="s">
        <v>1405</v>
      </c>
      <c r="E832" s="253">
        <v>29.2</v>
      </c>
      <c r="F832" s="17">
        <f t="shared" si="87"/>
        <v>1.1457720227584853</v>
      </c>
      <c r="G832" s="17">
        <f t="shared" si="91"/>
        <v>32.704000000000001</v>
      </c>
      <c r="H832" s="226">
        <v>0.12</v>
      </c>
      <c r="I832" s="46"/>
      <c r="J832" s="18">
        <v>8</v>
      </c>
      <c r="K832" s="46"/>
      <c r="L832" s="19">
        <f t="shared" si="92"/>
        <v>0</v>
      </c>
      <c r="M832" s="23">
        <f t="shared" si="88"/>
        <v>0</v>
      </c>
      <c r="N832" s="19">
        <f t="shared" si="89"/>
        <v>0</v>
      </c>
      <c r="O832" s="19">
        <f t="shared" si="90"/>
        <v>32.704000000000001</v>
      </c>
      <c r="P832" s="53"/>
    </row>
    <row r="833" spans="1:16" x14ac:dyDescent="0.3">
      <c r="A833" s="40">
        <v>12496</v>
      </c>
      <c r="B833" s="40" t="s">
        <v>23</v>
      </c>
      <c r="C833" s="16" t="s">
        <v>646</v>
      </c>
      <c r="D833" s="52" t="s">
        <v>1406</v>
      </c>
      <c r="E833" s="253">
        <v>24.5</v>
      </c>
      <c r="F833" s="17">
        <f t="shared" ref="F833:F925" si="93">E833/$E$3</f>
        <v>0.96134981361585248</v>
      </c>
      <c r="G833" s="17">
        <f t="shared" si="91"/>
        <v>27.44</v>
      </c>
      <c r="H833" s="226">
        <v>0.12</v>
      </c>
      <c r="I833" s="46"/>
      <c r="J833" s="18">
        <v>8</v>
      </c>
      <c r="K833" s="46"/>
      <c r="L833" s="19">
        <f t="shared" si="92"/>
        <v>0</v>
      </c>
      <c r="M833" s="23">
        <f t="shared" ref="M833:M925" si="94">L833/$E$3</f>
        <v>0</v>
      </c>
      <c r="N833" s="19">
        <f t="shared" ref="N833:N925" si="95">PRODUCT(G833,SUM(I833,PRODUCT(ABS(K833),J833)))</f>
        <v>0</v>
      </c>
      <c r="O833" s="19">
        <f t="shared" ref="O833:O925" si="96">PRODUCT(G833,(1+$P$6/100))</f>
        <v>27.44</v>
      </c>
      <c r="P833" s="53"/>
    </row>
    <row r="834" spans="1:16" x14ac:dyDescent="0.3">
      <c r="A834" s="235">
        <v>12500</v>
      </c>
      <c r="B834" s="235" t="s">
        <v>23</v>
      </c>
      <c r="C834" s="236" t="s">
        <v>647</v>
      </c>
      <c r="D834" s="237" t="s">
        <v>1407</v>
      </c>
      <c r="E834" s="238">
        <v>25.1</v>
      </c>
      <c r="F834" s="238">
        <f t="shared" si="93"/>
        <v>0.9848930743574652</v>
      </c>
      <c r="G834" s="238">
        <f t="shared" si="91"/>
        <v>28.112000000000005</v>
      </c>
      <c r="H834" s="246">
        <v>0.12</v>
      </c>
      <c r="I834" s="241"/>
      <c r="J834" s="242">
        <v>12</v>
      </c>
      <c r="K834" s="241"/>
      <c r="L834" s="243">
        <f t="shared" si="92"/>
        <v>0</v>
      </c>
      <c r="M834" s="244">
        <f t="shared" si="94"/>
        <v>0</v>
      </c>
      <c r="N834" s="243">
        <f t="shared" si="95"/>
        <v>0</v>
      </c>
      <c r="O834" s="243">
        <f t="shared" si="96"/>
        <v>28.112000000000005</v>
      </c>
      <c r="P834" s="245" t="s">
        <v>2101</v>
      </c>
    </row>
    <row r="835" spans="1:16" x14ac:dyDescent="0.3">
      <c r="A835" s="40">
        <v>12505</v>
      </c>
      <c r="B835" s="40" t="s">
        <v>23</v>
      </c>
      <c r="C835" s="16" t="s">
        <v>648</v>
      </c>
      <c r="D835" s="52" t="s">
        <v>1408</v>
      </c>
      <c r="E835" s="253">
        <v>23.3</v>
      </c>
      <c r="F835" s="17">
        <f t="shared" si="93"/>
        <v>0.91426329213262714</v>
      </c>
      <c r="G835" s="17">
        <f t="shared" si="91"/>
        <v>26.096000000000004</v>
      </c>
      <c r="H835" s="226">
        <v>0.12</v>
      </c>
      <c r="I835" s="46"/>
      <c r="J835" s="18">
        <v>8</v>
      </c>
      <c r="K835" s="46"/>
      <c r="L835" s="19">
        <f t="shared" si="92"/>
        <v>0</v>
      </c>
      <c r="M835" s="23">
        <f t="shared" si="94"/>
        <v>0</v>
      </c>
      <c r="N835" s="19">
        <f t="shared" si="95"/>
        <v>0</v>
      </c>
      <c r="O835" s="19">
        <f t="shared" si="96"/>
        <v>26.096000000000004</v>
      </c>
      <c r="P835" s="53"/>
    </row>
    <row r="836" spans="1:16" x14ac:dyDescent="0.3">
      <c r="A836" s="40">
        <v>12506</v>
      </c>
      <c r="B836" s="40" t="s">
        <v>23</v>
      </c>
      <c r="C836" s="16" t="s">
        <v>649</v>
      </c>
      <c r="D836" s="52" t="s">
        <v>1409</v>
      </c>
      <c r="E836" s="253">
        <v>19</v>
      </c>
      <c r="F836" s="17">
        <f t="shared" si="93"/>
        <v>0.74553659015106932</v>
      </c>
      <c r="G836" s="17">
        <f t="shared" si="91"/>
        <v>21.28</v>
      </c>
      <c r="H836" s="226">
        <v>0.12</v>
      </c>
      <c r="I836" s="46"/>
      <c r="J836" s="18">
        <v>8</v>
      </c>
      <c r="K836" s="46"/>
      <c r="L836" s="19">
        <f t="shared" si="92"/>
        <v>0</v>
      </c>
      <c r="M836" s="23">
        <f t="shared" si="94"/>
        <v>0</v>
      </c>
      <c r="N836" s="19">
        <f t="shared" si="95"/>
        <v>0</v>
      </c>
      <c r="O836" s="19">
        <f t="shared" si="96"/>
        <v>21.28</v>
      </c>
      <c r="P836" s="53"/>
    </row>
    <row r="837" spans="1:16" x14ac:dyDescent="0.3">
      <c r="A837" s="40">
        <v>12507</v>
      </c>
      <c r="B837" s="40" t="s">
        <v>23</v>
      </c>
      <c r="C837" s="16" t="s">
        <v>650</v>
      </c>
      <c r="D837" s="52" t="s">
        <v>1410</v>
      </c>
      <c r="E837" s="253">
        <v>19</v>
      </c>
      <c r="F837" s="17">
        <f t="shared" si="93"/>
        <v>0.74553659015106932</v>
      </c>
      <c r="G837" s="17">
        <f t="shared" si="91"/>
        <v>21.28</v>
      </c>
      <c r="H837" s="226">
        <v>0.12</v>
      </c>
      <c r="I837" s="46"/>
      <c r="J837" s="18">
        <v>8</v>
      </c>
      <c r="K837" s="46"/>
      <c r="L837" s="19">
        <f t="shared" si="92"/>
        <v>0</v>
      </c>
      <c r="M837" s="23">
        <f t="shared" si="94"/>
        <v>0</v>
      </c>
      <c r="N837" s="19">
        <f t="shared" si="95"/>
        <v>0</v>
      </c>
      <c r="O837" s="19">
        <f t="shared" si="96"/>
        <v>21.28</v>
      </c>
      <c r="P837" s="53"/>
    </row>
    <row r="838" spans="1:16" x14ac:dyDescent="0.3">
      <c r="A838" s="40">
        <v>12508</v>
      </c>
      <c r="B838" s="40" t="s">
        <v>23</v>
      </c>
      <c r="C838" s="16" t="s">
        <v>651</v>
      </c>
      <c r="D838" s="52" t="s">
        <v>1411</v>
      </c>
      <c r="E838" s="253">
        <v>19</v>
      </c>
      <c r="F838" s="17">
        <f t="shared" si="93"/>
        <v>0.74553659015106932</v>
      </c>
      <c r="G838" s="17">
        <f t="shared" si="91"/>
        <v>21.28</v>
      </c>
      <c r="H838" s="226">
        <v>0.12</v>
      </c>
      <c r="I838" s="46"/>
      <c r="J838" s="18">
        <v>8</v>
      </c>
      <c r="K838" s="46"/>
      <c r="L838" s="19">
        <f t="shared" si="92"/>
        <v>0</v>
      </c>
      <c r="M838" s="23">
        <f t="shared" si="94"/>
        <v>0</v>
      </c>
      <c r="N838" s="19">
        <f t="shared" si="95"/>
        <v>0</v>
      </c>
      <c r="O838" s="19">
        <f t="shared" si="96"/>
        <v>21.28</v>
      </c>
      <c r="P838" s="53"/>
    </row>
    <row r="839" spans="1:16" x14ac:dyDescent="0.3">
      <c r="A839" s="40">
        <v>12509</v>
      </c>
      <c r="B839" s="40" t="s">
        <v>23</v>
      </c>
      <c r="C839" s="16" t="s">
        <v>652</v>
      </c>
      <c r="D839" s="52" t="s">
        <v>1412</v>
      </c>
      <c r="E839" s="253">
        <v>19</v>
      </c>
      <c r="F839" s="17">
        <f t="shared" si="93"/>
        <v>0.74553659015106932</v>
      </c>
      <c r="G839" s="17">
        <f t="shared" si="91"/>
        <v>21.28</v>
      </c>
      <c r="H839" s="226">
        <v>0.12</v>
      </c>
      <c r="I839" s="46"/>
      <c r="J839" s="18">
        <v>8</v>
      </c>
      <c r="K839" s="46"/>
      <c r="L839" s="19">
        <f t="shared" si="92"/>
        <v>0</v>
      </c>
      <c r="M839" s="23">
        <f t="shared" si="94"/>
        <v>0</v>
      </c>
      <c r="N839" s="19">
        <f t="shared" si="95"/>
        <v>0</v>
      </c>
      <c r="O839" s="19">
        <f t="shared" si="96"/>
        <v>21.28</v>
      </c>
      <c r="P839" s="53"/>
    </row>
    <row r="840" spans="1:16" x14ac:dyDescent="0.3">
      <c r="A840" s="40">
        <v>12510</v>
      </c>
      <c r="B840" s="40" t="s">
        <v>23</v>
      </c>
      <c r="C840" s="16" t="s">
        <v>653</v>
      </c>
      <c r="D840" s="52" t="s">
        <v>1413</v>
      </c>
      <c r="E840" s="253">
        <v>22.9</v>
      </c>
      <c r="F840" s="17">
        <f t="shared" si="93"/>
        <v>0.89856778497155188</v>
      </c>
      <c r="G840" s="17">
        <f t="shared" si="91"/>
        <v>25.648</v>
      </c>
      <c r="H840" s="226">
        <v>0.12</v>
      </c>
      <c r="I840" s="46"/>
      <c r="J840" s="18">
        <v>8</v>
      </c>
      <c r="K840" s="46"/>
      <c r="L840" s="19">
        <f t="shared" si="92"/>
        <v>0</v>
      </c>
      <c r="M840" s="23">
        <f t="shared" si="94"/>
        <v>0</v>
      </c>
      <c r="N840" s="19">
        <f t="shared" si="95"/>
        <v>0</v>
      </c>
      <c r="O840" s="19">
        <f t="shared" si="96"/>
        <v>25.648</v>
      </c>
      <c r="P840" s="53"/>
    </row>
    <row r="841" spans="1:16" x14ac:dyDescent="0.3">
      <c r="A841" s="40">
        <v>12512</v>
      </c>
      <c r="B841" s="40" t="s">
        <v>23</v>
      </c>
      <c r="C841" s="16" t="s">
        <v>654</v>
      </c>
      <c r="D841" s="52" t="s">
        <v>1414</v>
      </c>
      <c r="E841" s="253">
        <v>167.4</v>
      </c>
      <c r="F841" s="17">
        <f t="shared" si="93"/>
        <v>6.5685697469099473</v>
      </c>
      <c r="G841" s="17">
        <f t="shared" si="91"/>
        <v>187.48800000000003</v>
      </c>
      <c r="H841" s="226">
        <v>0.12</v>
      </c>
      <c r="I841" s="46"/>
      <c r="J841" s="261">
        <v>48</v>
      </c>
      <c r="K841" s="46"/>
      <c r="L841" s="19">
        <f t="shared" si="92"/>
        <v>0</v>
      </c>
      <c r="M841" s="23">
        <f t="shared" si="94"/>
        <v>0</v>
      </c>
      <c r="N841" s="19">
        <f t="shared" si="95"/>
        <v>0</v>
      </c>
      <c r="O841" s="19">
        <f t="shared" si="96"/>
        <v>187.48800000000003</v>
      </c>
      <c r="P841" s="53"/>
    </row>
    <row r="842" spans="1:16" x14ac:dyDescent="0.3">
      <c r="A842" s="40">
        <v>12513</v>
      </c>
      <c r="B842" s="40" t="s">
        <v>23</v>
      </c>
      <c r="C842" s="16" t="s">
        <v>655</v>
      </c>
      <c r="D842" s="52" t="s">
        <v>1415</v>
      </c>
      <c r="E842" s="253">
        <v>201</v>
      </c>
      <c r="F842" s="17">
        <f t="shared" si="93"/>
        <v>7.8869923484402591</v>
      </c>
      <c r="G842" s="17">
        <f t="shared" si="91"/>
        <v>225.12000000000003</v>
      </c>
      <c r="H842" s="226">
        <v>0.12</v>
      </c>
      <c r="I842" s="46"/>
      <c r="J842" s="18">
        <v>40</v>
      </c>
      <c r="K842" s="46"/>
      <c r="L842" s="19">
        <f t="shared" si="92"/>
        <v>0</v>
      </c>
      <c r="M842" s="23">
        <f t="shared" si="94"/>
        <v>0</v>
      </c>
      <c r="N842" s="19">
        <f t="shared" si="95"/>
        <v>0</v>
      </c>
      <c r="O842" s="19">
        <f t="shared" si="96"/>
        <v>225.12000000000003</v>
      </c>
      <c r="P842" s="53"/>
    </row>
    <row r="843" spans="1:16" x14ac:dyDescent="0.3">
      <c r="A843" s="40">
        <v>12514</v>
      </c>
      <c r="B843" s="40" t="s">
        <v>23</v>
      </c>
      <c r="C843" s="16" t="s">
        <v>656</v>
      </c>
      <c r="D843" s="52" t="s">
        <v>1416</v>
      </c>
      <c r="E843" s="253">
        <v>249.8</v>
      </c>
      <c r="F843" s="17">
        <f t="shared" si="93"/>
        <v>9.801844222091427</v>
      </c>
      <c r="G843" s="17">
        <f t="shared" ref="G843:G907" si="97">PRODUCT(E843,1.12)</f>
        <v>279.77600000000007</v>
      </c>
      <c r="H843" s="226">
        <v>0.12</v>
      </c>
      <c r="I843" s="46"/>
      <c r="J843" s="18">
        <v>40</v>
      </c>
      <c r="K843" s="46"/>
      <c r="L843" s="19">
        <f t="shared" si="92"/>
        <v>0</v>
      </c>
      <c r="M843" s="23">
        <f t="shared" si="94"/>
        <v>0</v>
      </c>
      <c r="N843" s="19">
        <f t="shared" si="95"/>
        <v>0</v>
      </c>
      <c r="O843" s="19">
        <f t="shared" si="96"/>
        <v>279.77600000000007</v>
      </c>
      <c r="P843" s="53"/>
    </row>
    <row r="844" spans="1:16" x14ac:dyDescent="0.3">
      <c r="A844" s="40">
        <v>12521</v>
      </c>
      <c r="B844" s="40" t="s">
        <v>23</v>
      </c>
      <c r="C844" s="16" t="s">
        <v>657</v>
      </c>
      <c r="D844" s="52" t="s">
        <v>1417</v>
      </c>
      <c r="E844" s="253">
        <v>215.3</v>
      </c>
      <c r="F844" s="17">
        <f t="shared" si="93"/>
        <v>8.4481067294486962</v>
      </c>
      <c r="G844" s="17">
        <f t="shared" si="97"/>
        <v>241.13600000000002</v>
      </c>
      <c r="H844" s="226">
        <v>0.12</v>
      </c>
      <c r="I844" s="46"/>
      <c r="J844" s="18">
        <v>12</v>
      </c>
      <c r="K844" s="46"/>
      <c r="L844" s="19">
        <f t="shared" si="92"/>
        <v>0</v>
      </c>
      <c r="M844" s="23">
        <f t="shared" si="94"/>
        <v>0</v>
      </c>
      <c r="N844" s="19">
        <f t="shared" si="95"/>
        <v>0</v>
      </c>
      <c r="O844" s="19">
        <f t="shared" si="96"/>
        <v>241.13600000000002</v>
      </c>
      <c r="P844" s="53"/>
    </row>
    <row r="845" spans="1:16" x14ac:dyDescent="0.3">
      <c r="A845" s="40">
        <v>12523</v>
      </c>
      <c r="B845" s="40" t="s">
        <v>23</v>
      </c>
      <c r="C845" s="16" t="s">
        <v>1824</v>
      </c>
      <c r="D845" s="52">
        <v>8594178590835</v>
      </c>
      <c r="E845" s="253">
        <v>357.5</v>
      </c>
      <c r="F845" s="17">
        <f t="shared" si="93"/>
        <v>14.027859525210909</v>
      </c>
      <c r="G845" s="17">
        <f t="shared" si="97"/>
        <v>400.40000000000003</v>
      </c>
      <c r="H845" s="226">
        <v>0.12</v>
      </c>
      <c r="I845" s="46"/>
      <c r="J845" s="18">
        <v>6</v>
      </c>
      <c r="K845" s="46"/>
      <c r="L845" s="19">
        <f t="shared" si="92"/>
        <v>0</v>
      </c>
      <c r="M845" s="23">
        <f t="shared" si="94"/>
        <v>0</v>
      </c>
      <c r="N845" s="19">
        <f t="shared" si="95"/>
        <v>0</v>
      </c>
      <c r="O845" s="19">
        <f t="shared" si="96"/>
        <v>400.40000000000003</v>
      </c>
      <c r="P845" s="53"/>
    </row>
    <row r="846" spans="1:16" x14ac:dyDescent="0.3">
      <c r="A846" s="40">
        <v>12540</v>
      </c>
      <c r="B846" s="40" t="s">
        <v>23</v>
      </c>
      <c r="C846" s="16" t="s">
        <v>658</v>
      </c>
      <c r="D846" s="52" t="s">
        <v>1418</v>
      </c>
      <c r="E846" s="17">
        <v>70.7</v>
      </c>
      <c r="F846" s="17">
        <f t="shared" si="93"/>
        <v>2.7741808907200314</v>
      </c>
      <c r="G846" s="17">
        <f t="shared" si="97"/>
        <v>79.184000000000012</v>
      </c>
      <c r="H846" s="226">
        <v>0.12</v>
      </c>
      <c r="I846" s="46"/>
      <c r="J846" s="18">
        <v>16</v>
      </c>
      <c r="K846" s="46"/>
      <c r="L846" s="19">
        <f t="shared" si="92"/>
        <v>0</v>
      </c>
      <c r="M846" s="23">
        <f t="shared" si="94"/>
        <v>0</v>
      </c>
      <c r="N846" s="19">
        <f t="shared" si="95"/>
        <v>0</v>
      </c>
      <c r="O846" s="19">
        <f t="shared" si="96"/>
        <v>79.184000000000012</v>
      </c>
      <c r="P846" s="53" t="s">
        <v>2210</v>
      </c>
    </row>
    <row r="847" spans="1:16" x14ac:dyDescent="0.3">
      <c r="A847" s="40">
        <v>12546</v>
      </c>
      <c r="B847" s="40" t="s">
        <v>23</v>
      </c>
      <c r="C847" s="16" t="s">
        <v>659</v>
      </c>
      <c r="D847" s="52" t="s">
        <v>1419</v>
      </c>
      <c r="E847" s="253">
        <v>13.7</v>
      </c>
      <c r="F847" s="17">
        <f t="shared" si="93"/>
        <v>0.53757112026682363</v>
      </c>
      <c r="G847" s="17">
        <f>PRODUCT(E847,1.12)</f>
        <v>15.344000000000001</v>
      </c>
      <c r="H847" s="226">
        <v>0.12</v>
      </c>
      <c r="I847" s="46"/>
      <c r="J847" s="18">
        <v>8</v>
      </c>
      <c r="K847" s="46"/>
      <c r="L847" s="19">
        <f t="shared" si="92"/>
        <v>0</v>
      </c>
      <c r="M847" s="23">
        <f t="shared" si="94"/>
        <v>0</v>
      </c>
      <c r="N847" s="19">
        <f t="shared" si="95"/>
        <v>0</v>
      </c>
      <c r="O847" s="19">
        <f t="shared" si="96"/>
        <v>15.344000000000001</v>
      </c>
      <c r="P847" s="53"/>
    </row>
    <row r="848" spans="1:16" x14ac:dyDescent="0.3">
      <c r="A848" s="40">
        <v>12600</v>
      </c>
      <c r="B848" s="40" t="s">
        <v>23</v>
      </c>
      <c r="C848" s="16" t="s">
        <v>1807</v>
      </c>
      <c r="D848" s="52">
        <v>8594003963179</v>
      </c>
      <c r="E848" s="253">
        <v>40.5</v>
      </c>
      <c r="F848" s="17">
        <f t="shared" si="93"/>
        <v>1.5891701000588583</v>
      </c>
      <c r="G848" s="17">
        <f t="shared" si="97"/>
        <v>45.360000000000007</v>
      </c>
      <c r="H848" s="226">
        <v>0.12</v>
      </c>
      <c r="I848" s="46"/>
      <c r="J848" s="18">
        <v>16</v>
      </c>
      <c r="K848" s="46"/>
      <c r="L848" s="19">
        <f t="shared" si="92"/>
        <v>0</v>
      </c>
      <c r="M848" s="23">
        <f t="shared" si="94"/>
        <v>0</v>
      </c>
      <c r="N848" s="19">
        <f t="shared" si="95"/>
        <v>0</v>
      </c>
      <c r="O848" s="19">
        <f t="shared" si="96"/>
        <v>45.360000000000007</v>
      </c>
      <c r="P848" s="53"/>
    </row>
    <row r="849" spans="1:16" x14ac:dyDescent="0.3">
      <c r="A849" s="40">
        <v>12602</v>
      </c>
      <c r="B849" s="40" t="s">
        <v>23</v>
      </c>
      <c r="C849" s="16" t="s">
        <v>1808</v>
      </c>
      <c r="D849" s="52">
        <v>85934030</v>
      </c>
      <c r="E849" s="253">
        <v>14.7</v>
      </c>
      <c r="F849" s="17">
        <f t="shared" si="93"/>
        <v>0.57680988816951151</v>
      </c>
      <c r="G849" s="17">
        <f t="shared" si="97"/>
        <v>16.464000000000002</v>
      </c>
      <c r="H849" s="226">
        <v>0.12</v>
      </c>
      <c r="I849" s="46"/>
      <c r="J849" s="18">
        <v>8</v>
      </c>
      <c r="K849" s="46"/>
      <c r="L849" s="19">
        <f t="shared" si="92"/>
        <v>0</v>
      </c>
      <c r="M849" s="23">
        <f t="shared" si="94"/>
        <v>0</v>
      </c>
      <c r="N849" s="19">
        <f t="shared" si="95"/>
        <v>0</v>
      </c>
      <c r="O849" s="19">
        <f t="shared" si="96"/>
        <v>16.464000000000002</v>
      </c>
      <c r="P849" s="53"/>
    </row>
    <row r="850" spans="1:16" x14ac:dyDescent="0.3">
      <c r="A850" s="40">
        <v>12604</v>
      </c>
      <c r="B850" s="40" t="s">
        <v>23</v>
      </c>
      <c r="C850" s="16" t="s">
        <v>1809</v>
      </c>
      <c r="D850" s="52">
        <v>85924482</v>
      </c>
      <c r="E850" s="253">
        <v>18.2</v>
      </c>
      <c r="F850" s="17">
        <f t="shared" si="93"/>
        <v>0.71414557582891891</v>
      </c>
      <c r="G850" s="17">
        <f t="shared" si="97"/>
        <v>20.384</v>
      </c>
      <c r="H850" s="226">
        <v>0.12</v>
      </c>
      <c r="I850" s="46"/>
      <c r="J850" s="18">
        <v>8</v>
      </c>
      <c r="K850" s="46"/>
      <c r="L850" s="19">
        <f t="shared" si="92"/>
        <v>0</v>
      </c>
      <c r="M850" s="23">
        <f t="shared" si="94"/>
        <v>0</v>
      </c>
      <c r="N850" s="19">
        <f t="shared" si="95"/>
        <v>0</v>
      </c>
      <c r="O850" s="19">
        <f t="shared" si="96"/>
        <v>20.384</v>
      </c>
      <c r="P850" s="53"/>
    </row>
    <row r="851" spans="1:16" x14ac:dyDescent="0.3">
      <c r="A851" s="40">
        <v>12608</v>
      </c>
      <c r="B851" s="40" t="s">
        <v>23</v>
      </c>
      <c r="C851" s="16" t="s">
        <v>1810</v>
      </c>
      <c r="D851" s="52">
        <v>85958838</v>
      </c>
      <c r="E851" s="253">
        <v>12.5</v>
      </c>
      <c r="F851" s="17">
        <f t="shared" si="93"/>
        <v>0.49048459878359818</v>
      </c>
      <c r="G851" s="17">
        <f t="shared" si="97"/>
        <v>14.000000000000002</v>
      </c>
      <c r="H851" s="226">
        <v>0.12</v>
      </c>
      <c r="I851" s="46"/>
      <c r="J851" s="18">
        <v>12</v>
      </c>
      <c r="K851" s="46"/>
      <c r="L851" s="19">
        <f t="shared" si="92"/>
        <v>0</v>
      </c>
      <c r="M851" s="23">
        <f t="shared" si="94"/>
        <v>0</v>
      </c>
      <c r="N851" s="19">
        <f t="shared" si="95"/>
        <v>0</v>
      </c>
      <c r="O851" s="19">
        <f t="shared" si="96"/>
        <v>14.000000000000002</v>
      </c>
      <c r="P851" s="53"/>
    </row>
    <row r="852" spans="1:16" x14ac:dyDescent="0.3">
      <c r="A852" s="40">
        <v>12612</v>
      </c>
      <c r="B852" s="40" t="s">
        <v>23</v>
      </c>
      <c r="C852" s="16" t="s">
        <v>1811</v>
      </c>
      <c r="D852" s="52">
        <v>8594003969171</v>
      </c>
      <c r="E852" s="253">
        <v>14.5</v>
      </c>
      <c r="F852" s="17">
        <f t="shared" si="93"/>
        <v>0.56896213458897393</v>
      </c>
      <c r="G852" s="17">
        <f t="shared" si="97"/>
        <v>16.240000000000002</v>
      </c>
      <c r="H852" s="226">
        <v>0.12</v>
      </c>
      <c r="I852" s="46"/>
      <c r="J852" s="18">
        <v>10</v>
      </c>
      <c r="K852" s="46"/>
      <c r="L852" s="19">
        <f t="shared" si="92"/>
        <v>0</v>
      </c>
      <c r="M852" s="23">
        <f t="shared" si="94"/>
        <v>0</v>
      </c>
      <c r="N852" s="19">
        <f t="shared" si="95"/>
        <v>0</v>
      </c>
      <c r="O852" s="19">
        <f t="shared" si="96"/>
        <v>16.240000000000002</v>
      </c>
      <c r="P852" s="53"/>
    </row>
    <row r="853" spans="1:16" x14ac:dyDescent="0.3">
      <c r="A853" s="40">
        <v>12614</v>
      </c>
      <c r="B853" s="40" t="s">
        <v>23</v>
      </c>
      <c r="C853" s="16" t="s">
        <v>1812</v>
      </c>
      <c r="D853" s="52">
        <v>8594003969140</v>
      </c>
      <c r="E853" s="253">
        <v>14.5</v>
      </c>
      <c r="F853" s="17">
        <f t="shared" si="93"/>
        <v>0.56896213458897393</v>
      </c>
      <c r="G853" s="17">
        <f t="shared" si="97"/>
        <v>16.240000000000002</v>
      </c>
      <c r="H853" s="226">
        <v>0.12</v>
      </c>
      <c r="I853" s="46"/>
      <c r="J853" s="18">
        <v>10</v>
      </c>
      <c r="K853" s="46"/>
      <c r="L853" s="19">
        <f t="shared" si="92"/>
        <v>0</v>
      </c>
      <c r="M853" s="23">
        <f t="shared" si="94"/>
        <v>0</v>
      </c>
      <c r="N853" s="19">
        <f t="shared" si="95"/>
        <v>0</v>
      </c>
      <c r="O853" s="19">
        <f t="shared" si="96"/>
        <v>16.240000000000002</v>
      </c>
      <c r="P853" s="53"/>
    </row>
    <row r="854" spans="1:16" x14ac:dyDescent="0.3">
      <c r="A854" s="40">
        <v>12616</v>
      </c>
      <c r="B854" s="40" t="s">
        <v>23</v>
      </c>
      <c r="C854" s="16" t="s">
        <v>1813</v>
      </c>
      <c r="D854" s="52">
        <v>8594003963759</v>
      </c>
      <c r="E854" s="253">
        <v>14.5</v>
      </c>
      <c r="F854" s="17">
        <f t="shared" si="93"/>
        <v>0.56896213458897393</v>
      </c>
      <c r="G854" s="17">
        <f t="shared" si="97"/>
        <v>16.240000000000002</v>
      </c>
      <c r="H854" s="226">
        <v>0.12</v>
      </c>
      <c r="I854" s="46"/>
      <c r="J854" s="18">
        <v>10</v>
      </c>
      <c r="K854" s="46"/>
      <c r="L854" s="19">
        <f t="shared" si="92"/>
        <v>0</v>
      </c>
      <c r="M854" s="23">
        <f t="shared" si="94"/>
        <v>0</v>
      </c>
      <c r="N854" s="19">
        <f t="shared" si="95"/>
        <v>0</v>
      </c>
      <c r="O854" s="19">
        <f t="shared" si="96"/>
        <v>16.240000000000002</v>
      </c>
      <c r="P854" s="53"/>
    </row>
    <row r="855" spans="1:16" x14ac:dyDescent="0.3">
      <c r="A855" s="40">
        <v>12618</v>
      </c>
      <c r="B855" s="40" t="s">
        <v>23</v>
      </c>
      <c r="C855" s="16" t="s">
        <v>1814</v>
      </c>
      <c r="D855" s="52">
        <v>8594003969157</v>
      </c>
      <c r="E855" s="253">
        <v>14.5</v>
      </c>
      <c r="F855" s="17">
        <f t="shared" si="93"/>
        <v>0.56896213458897393</v>
      </c>
      <c r="G855" s="17">
        <f t="shared" si="97"/>
        <v>16.240000000000002</v>
      </c>
      <c r="H855" s="226">
        <v>0.12</v>
      </c>
      <c r="I855" s="46"/>
      <c r="J855" s="18">
        <v>10</v>
      </c>
      <c r="K855" s="46"/>
      <c r="L855" s="19">
        <f t="shared" si="92"/>
        <v>0</v>
      </c>
      <c r="M855" s="23">
        <f t="shared" si="94"/>
        <v>0</v>
      </c>
      <c r="N855" s="19">
        <f t="shared" si="95"/>
        <v>0</v>
      </c>
      <c r="O855" s="19">
        <f t="shared" si="96"/>
        <v>16.240000000000002</v>
      </c>
      <c r="P855" s="53"/>
    </row>
    <row r="856" spans="1:16" x14ac:dyDescent="0.3">
      <c r="A856" s="40">
        <v>12620</v>
      </c>
      <c r="B856" s="40" t="s">
        <v>23</v>
      </c>
      <c r="C856" s="16" t="s">
        <v>1967</v>
      </c>
      <c r="D856" s="52">
        <v>8594003964435</v>
      </c>
      <c r="E856" s="253">
        <v>15.2</v>
      </c>
      <c r="F856" s="17">
        <f t="shared" si="93"/>
        <v>0.59642927212085539</v>
      </c>
      <c r="G856" s="17">
        <f t="shared" si="97"/>
        <v>17.024000000000001</v>
      </c>
      <c r="H856" s="226">
        <v>0.12</v>
      </c>
      <c r="I856" s="46"/>
      <c r="J856" s="18">
        <v>16</v>
      </c>
      <c r="K856" s="46"/>
      <c r="L856" s="19">
        <f t="shared" si="92"/>
        <v>0</v>
      </c>
      <c r="M856" s="23">
        <f t="shared" si="94"/>
        <v>0</v>
      </c>
      <c r="N856" s="19">
        <f t="shared" si="95"/>
        <v>0</v>
      </c>
      <c r="O856" s="19">
        <f t="shared" si="96"/>
        <v>17.024000000000001</v>
      </c>
      <c r="P856" s="53"/>
    </row>
    <row r="857" spans="1:16" x14ac:dyDescent="0.3">
      <c r="A857" s="40">
        <v>12622</v>
      </c>
      <c r="B857" s="40" t="s">
        <v>23</v>
      </c>
      <c r="C857" s="16" t="s">
        <v>1870</v>
      </c>
      <c r="D857" s="52">
        <v>85909816</v>
      </c>
      <c r="E857" s="253">
        <v>22.6</v>
      </c>
      <c r="F857" s="17">
        <f t="shared" si="93"/>
        <v>0.88679615460074557</v>
      </c>
      <c r="G857" s="17">
        <f t="shared" si="97"/>
        <v>25.312000000000005</v>
      </c>
      <c r="H857" s="226">
        <v>0.12</v>
      </c>
      <c r="I857" s="46"/>
      <c r="J857" s="18">
        <v>12</v>
      </c>
      <c r="K857" s="46"/>
      <c r="L857" s="19">
        <f t="shared" si="92"/>
        <v>0</v>
      </c>
      <c r="M857" s="23">
        <f t="shared" si="94"/>
        <v>0</v>
      </c>
      <c r="N857" s="19">
        <f t="shared" si="95"/>
        <v>0</v>
      </c>
      <c r="O857" s="19">
        <f t="shared" si="96"/>
        <v>25.312000000000005</v>
      </c>
      <c r="P857" s="53"/>
    </row>
    <row r="858" spans="1:16" x14ac:dyDescent="0.3">
      <c r="A858" s="40">
        <v>12624</v>
      </c>
      <c r="B858" s="40" t="s">
        <v>23</v>
      </c>
      <c r="C858" s="16" t="s">
        <v>1815</v>
      </c>
      <c r="D858" s="52">
        <v>8594003964565</v>
      </c>
      <c r="E858" s="253">
        <v>26.3</v>
      </c>
      <c r="F858" s="17">
        <f t="shared" si="93"/>
        <v>1.0319795958406905</v>
      </c>
      <c r="G858" s="17">
        <f t="shared" si="97"/>
        <v>29.456000000000003</v>
      </c>
      <c r="H858" s="226">
        <v>0.12</v>
      </c>
      <c r="I858" s="46"/>
      <c r="J858" s="18">
        <v>15</v>
      </c>
      <c r="K858" s="46"/>
      <c r="L858" s="19">
        <f t="shared" si="92"/>
        <v>0</v>
      </c>
      <c r="M858" s="23">
        <f t="shared" si="94"/>
        <v>0</v>
      </c>
      <c r="N858" s="19">
        <f t="shared" si="95"/>
        <v>0</v>
      </c>
      <c r="O858" s="19">
        <f t="shared" si="96"/>
        <v>29.456000000000003</v>
      </c>
      <c r="P858" s="53"/>
    </row>
    <row r="859" spans="1:16" x14ac:dyDescent="0.3">
      <c r="A859" s="40">
        <v>12626</v>
      </c>
      <c r="B859" s="40" t="s">
        <v>23</v>
      </c>
      <c r="C859" s="16" t="s">
        <v>1816</v>
      </c>
      <c r="D859" s="52">
        <v>8594003964527</v>
      </c>
      <c r="E859" s="253">
        <v>26.3</v>
      </c>
      <c r="F859" s="17">
        <f t="shared" si="93"/>
        <v>1.0319795958406905</v>
      </c>
      <c r="G859" s="17">
        <f t="shared" si="97"/>
        <v>29.456000000000003</v>
      </c>
      <c r="H859" s="226">
        <v>0.12</v>
      </c>
      <c r="I859" s="46"/>
      <c r="J859" s="18">
        <v>15</v>
      </c>
      <c r="K859" s="46"/>
      <c r="L859" s="19">
        <f t="shared" si="92"/>
        <v>0</v>
      </c>
      <c r="M859" s="23">
        <f t="shared" si="94"/>
        <v>0</v>
      </c>
      <c r="N859" s="19">
        <f t="shared" si="95"/>
        <v>0</v>
      </c>
      <c r="O859" s="19">
        <f t="shared" si="96"/>
        <v>29.456000000000003</v>
      </c>
      <c r="P859" s="53"/>
    </row>
    <row r="860" spans="1:16" x14ac:dyDescent="0.3">
      <c r="A860" s="40">
        <v>12628</v>
      </c>
      <c r="B860" s="40" t="s">
        <v>23</v>
      </c>
      <c r="C860" s="16" t="s">
        <v>1817</v>
      </c>
      <c r="D860" s="52">
        <v>8594003964633</v>
      </c>
      <c r="E860" s="253">
        <v>24.7</v>
      </c>
      <c r="F860" s="17">
        <f t="shared" si="93"/>
        <v>0.96919756719639005</v>
      </c>
      <c r="G860" s="17">
        <f t="shared" si="97"/>
        <v>27.664000000000001</v>
      </c>
      <c r="H860" s="226">
        <v>0.12</v>
      </c>
      <c r="I860" s="46"/>
      <c r="J860" s="18">
        <v>12</v>
      </c>
      <c r="K860" s="46"/>
      <c r="L860" s="19">
        <f t="shared" si="92"/>
        <v>0</v>
      </c>
      <c r="M860" s="23">
        <f t="shared" si="94"/>
        <v>0</v>
      </c>
      <c r="N860" s="19">
        <f t="shared" si="95"/>
        <v>0</v>
      </c>
      <c r="O860" s="19">
        <f t="shared" si="96"/>
        <v>27.664000000000001</v>
      </c>
      <c r="P860" s="53"/>
    </row>
    <row r="861" spans="1:16" x14ac:dyDescent="0.3">
      <c r="A861" s="40">
        <v>13000</v>
      </c>
      <c r="B861" s="40" t="s">
        <v>15</v>
      </c>
      <c r="C861" s="16" t="s">
        <v>660</v>
      </c>
      <c r="D861" s="52" t="s">
        <v>1420</v>
      </c>
      <c r="E861" s="253">
        <v>68.8</v>
      </c>
      <c r="F861" s="17">
        <f t="shared" si="93"/>
        <v>2.6996272317049246</v>
      </c>
      <c r="G861" s="17">
        <f t="shared" si="97"/>
        <v>77.055999999999997</v>
      </c>
      <c r="H861" s="226">
        <v>0.12</v>
      </c>
      <c r="I861" s="46"/>
      <c r="J861" s="18">
        <v>1</v>
      </c>
      <c r="K861" s="46"/>
      <c r="L861" s="19">
        <f t="shared" si="92"/>
        <v>0</v>
      </c>
      <c r="M861" s="23">
        <f t="shared" si="94"/>
        <v>0</v>
      </c>
      <c r="N861" s="19">
        <f t="shared" si="95"/>
        <v>0</v>
      </c>
      <c r="O861" s="19">
        <f t="shared" si="96"/>
        <v>77.055999999999997</v>
      </c>
      <c r="P861" s="53"/>
    </row>
    <row r="862" spans="1:16" x14ac:dyDescent="0.3">
      <c r="A862" s="40">
        <v>13001</v>
      </c>
      <c r="B862" s="40" t="s">
        <v>15</v>
      </c>
      <c r="C862" s="16" t="s">
        <v>1878</v>
      </c>
      <c r="D862" s="52">
        <v>8594052882285</v>
      </c>
      <c r="E862" s="253">
        <v>68.8</v>
      </c>
      <c r="F862" s="17">
        <f t="shared" si="93"/>
        <v>2.6996272317049246</v>
      </c>
      <c r="G862" s="17">
        <f t="shared" si="97"/>
        <v>77.055999999999997</v>
      </c>
      <c r="H862" s="226">
        <v>0.12</v>
      </c>
      <c r="I862" s="46"/>
      <c r="J862" s="18">
        <v>1</v>
      </c>
      <c r="K862" s="46"/>
      <c r="L862" s="19">
        <f t="shared" si="92"/>
        <v>0</v>
      </c>
      <c r="M862" s="23">
        <f t="shared" si="94"/>
        <v>0</v>
      </c>
      <c r="N862" s="19">
        <f t="shared" si="95"/>
        <v>0</v>
      </c>
      <c r="O862" s="19">
        <f t="shared" si="96"/>
        <v>77.055999999999997</v>
      </c>
      <c r="P862" s="53"/>
    </row>
    <row r="863" spans="1:16" x14ac:dyDescent="0.3">
      <c r="A863" s="40">
        <v>13900</v>
      </c>
      <c r="B863" s="40" t="s">
        <v>23</v>
      </c>
      <c r="C863" s="16" t="s">
        <v>661</v>
      </c>
      <c r="D863" s="52" t="s">
        <v>1421</v>
      </c>
      <c r="E863" s="253">
        <v>33.200000000000003</v>
      </c>
      <c r="F863" s="17">
        <f t="shared" si="93"/>
        <v>1.3027270943692368</v>
      </c>
      <c r="G863" s="17">
        <f t="shared" si="97"/>
        <v>37.184000000000005</v>
      </c>
      <c r="H863" s="226">
        <v>0.12</v>
      </c>
      <c r="I863" s="46"/>
      <c r="J863" s="18">
        <v>6</v>
      </c>
      <c r="K863" s="46"/>
      <c r="L863" s="19">
        <f t="shared" ref="L863:L918" si="98">PRODUCT(E863,SUM(I863,PRODUCT(ABS(K863),J863)))</f>
        <v>0</v>
      </c>
      <c r="M863" s="23">
        <f t="shared" si="94"/>
        <v>0</v>
      </c>
      <c r="N863" s="19">
        <f t="shared" si="95"/>
        <v>0</v>
      </c>
      <c r="O863" s="19">
        <f t="shared" si="96"/>
        <v>37.184000000000005</v>
      </c>
      <c r="P863" s="53"/>
    </row>
    <row r="864" spans="1:16" x14ac:dyDescent="0.3">
      <c r="A864" s="40">
        <v>13902</v>
      </c>
      <c r="B864" s="40" t="s">
        <v>23</v>
      </c>
      <c r="C864" s="16" t="s">
        <v>662</v>
      </c>
      <c r="D864" s="52" t="s">
        <v>1422</v>
      </c>
      <c r="E864" s="17">
        <v>36.5</v>
      </c>
      <c r="F864" s="17">
        <f t="shared" si="93"/>
        <v>1.4322150284481068</v>
      </c>
      <c r="G864" s="17">
        <f t="shared" si="97"/>
        <v>40.880000000000003</v>
      </c>
      <c r="H864" s="226">
        <v>0.12</v>
      </c>
      <c r="I864" s="46"/>
      <c r="J864" s="18">
        <v>6</v>
      </c>
      <c r="K864" s="46"/>
      <c r="L864" s="19">
        <f t="shared" si="98"/>
        <v>0</v>
      </c>
      <c r="M864" s="23">
        <f t="shared" si="94"/>
        <v>0</v>
      </c>
      <c r="N864" s="19">
        <f t="shared" si="95"/>
        <v>0</v>
      </c>
      <c r="O864" s="19">
        <f t="shared" si="96"/>
        <v>40.880000000000003</v>
      </c>
      <c r="P864" s="53"/>
    </row>
    <row r="865" spans="1:16" x14ac:dyDescent="0.3">
      <c r="A865" s="40">
        <v>13904</v>
      </c>
      <c r="B865" s="40" t="s">
        <v>23</v>
      </c>
      <c r="C865" s="16" t="s">
        <v>663</v>
      </c>
      <c r="D865" s="52" t="s">
        <v>1423</v>
      </c>
      <c r="E865" s="253">
        <v>37.1</v>
      </c>
      <c r="F865" s="17">
        <f t="shared" si="93"/>
        <v>1.4557582891897196</v>
      </c>
      <c r="G865" s="17">
        <f t="shared" si="97"/>
        <v>41.552000000000007</v>
      </c>
      <c r="H865" s="226">
        <v>0.12</v>
      </c>
      <c r="I865" s="46"/>
      <c r="J865" s="18">
        <v>6</v>
      </c>
      <c r="K865" s="46"/>
      <c r="L865" s="19">
        <f t="shared" si="98"/>
        <v>0</v>
      </c>
      <c r="M865" s="23">
        <f t="shared" si="94"/>
        <v>0</v>
      </c>
      <c r="N865" s="19">
        <f t="shared" si="95"/>
        <v>0</v>
      </c>
      <c r="O865" s="19">
        <f t="shared" si="96"/>
        <v>41.552000000000007</v>
      </c>
      <c r="P865" s="53"/>
    </row>
    <row r="866" spans="1:16" x14ac:dyDescent="0.3">
      <c r="A866" s="40">
        <v>13906</v>
      </c>
      <c r="B866" s="40" t="s">
        <v>23</v>
      </c>
      <c r="C866" s="16" t="s">
        <v>664</v>
      </c>
      <c r="D866" s="52" t="s">
        <v>1424</v>
      </c>
      <c r="E866" s="253">
        <v>38.4</v>
      </c>
      <c r="F866" s="17">
        <f t="shared" si="93"/>
        <v>1.5067686874632136</v>
      </c>
      <c r="G866" s="17">
        <f t="shared" si="97"/>
        <v>43.008000000000003</v>
      </c>
      <c r="H866" s="226">
        <v>0.12</v>
      </c>
      <c r="I866" s="46"/>
      <c r="J866" s="18">
        <v>8</v>
      </c>
      <c r="K866" s="46"/>
      <c r="L866" s="19">
        <f t="shared" si="98"/>
        <v>0</v>
      </c>
      <c r="M866" s="23">
        <f t="shared" si="94"/>
        <v>0</v>
      </c>
      <c r="N866" s="19">
        <f t="shared" si="95"/>
        <v>0</v>
      </c>
      <c r="O866" s="19">
        <f t="shared" si="96"/>
        <v>43.008000000000003</v>
      </c>
      <c r="P866" s="53"/>
    </row>
    <row r="867" spans="1:16" x14ac:dyDescent="0.3">
      <c r="A867" s="40">
        <v>13920</v>
      </c>
      <c r="B867" s="40" t="s">
        <v>15</v>
      </c>
      <c r="C867" s="16" t="s">
        <v>665</v>
      </c>
      <c r="D867" s="52" t="s">
        <v>1425</v>
      </c>
      <c r="E867" s="253">
        <v>50.4</v>
      </c>
      <c r="F867" s="17">
        <f t="shared" si="93"/>
        <v>1.9776339022954679</v>
      </c>
      <c r="G867" s="17">
        <f t="shared" si="97"/>
        <v>56.448</v>
      </c>
      <c r="H867" s="226">
        <v>0.12</v>
      </c>
      <c r="I867" s="46"/>
      <c r="J867" s="18">
        <v>8</v>
      </c>
      <c r="K867" s="46"/>
      <c r="L867" s="19">
        <f t="shared" si="98"/>
        <v>0</v>
      </c>
      <c r="M867" s="23">
        <f t="shared" si="94"/>
        <v>0</v>
      </c>
      <c r="N867" s="19">
        <f t="shared" si="95"/>
        <v>0</v>
      </c>
      <c r="O867" s="19">
        <f t="shared" si="96"/>
        <v>56.448</v>
      </c>
      <c r="P867" s="53"/>
    </row>
    <row r="868" spans="1:16" x14ac:dyDescent="0.3">
      <c r="A868" s="40">
        <v>13922</v>
      </c>
      <c r="B868" s="40" t="s">
        <v>15</v>
      </c>
      <c r="C868" s="16" t="s">
        <v>1731</v>
      </c>
      <c r="D868" s="52">
        <v>4000358051842</v>
      </c>
      <c r="E868" s="253">
        <v>56.9</v>
      </c>
      <c r="F868" s="17">
        <f t="shared" si="93"/>
        <v>2.2326858936629388</v>
      </c>
      <c r="G868" s="17">
        <f t="shared" si="97"/>
        <v>63.728000000000002</v>
      </c>
      <c r="H868" s="226">
        <v>0.12</v>
      </c>
      <c r="I868" s="46"/>
      <c r="J868" s="18">
        <v>8</v>
      </c>
      <c r="K868" s="46"/>
      <c r="L868" s="19">
        <f t="shared" si="98"/>
        <v>0</v>
      </c>
      <c r="M868" s="23">
        <f t="shared" si="94"/>
        <v>0</v>
      </c>
      <c r="N868" s="19">
        <f t="shared" si="95"/>
        <v>0</v>
      </c>
      <c r="O868" s="19">
        <f t="shared" si="96"/>
        <v>63.728000000000002</v>
      </c>
      <c r="P868" s="53"/>
    </row>
    <row r="869" spans="1:16" x14ac:dyDescent="0.3">
      <c r="A869" s="40">
        <v>13924</v>
      </c>
      <c r="B869" s="40" t="s">
        <v>15</v>
      </c>
      <c r="C869" s="16" t="s">
        <v>1732</v>
      </c>
      <c r="D869" s="52">
        <v>4000358001687</v>
      </c>
      <c r="E869" s="253">
        <v>61.4</v>
      </c>
      <c r="F869" s="17">
        <f t="shared" si="93"/>
        <v>2.4092603492250344</v>
      </c>
      <c r="G869" s="17">
        <f t="shared" si="97"/>
        <v>68.768000000000001</v>
      </c>
      <c r="H869" s="226">
        <v>0.12</v>
      </c>
      <c r="I869" s="46"/>
      <c r="J869" s="18">
        <v>6</v>
      </c>
      <c r="K869" s="46"/>
      <c r="L869" s="19">
        <f t="shared" si="98"/>
        <v>0</v>
      </c>
      <c r="M869" s="23">
        <f t="shared" si="94"/>
        <v>0</v>
      </c>
      <c r="N869" s="19">
        <f t="shared" si="95"/>
        <v>0</v>
      </c>
      <c r="O869" s="19">
        <f t="shared" si="96"/>
        <v>68.768000000000001</v>
      </c>
      <c r="P869" s="53"/>
    </row>
    <row r="870" spans="1:16" x14ac:dyDescent="0.3">
      <c r="A870" s="40">
        <v>13980</v>
      </c>
      <c r="B870" s="40" t="s">
        <v>23</v>
      </c>
      <c r="C870" s="16" t="s">
        <v>666</v>
      </c>
      <c r="D870" s="52" t="s">
        <v>1426</v>
      </c>
      <c r="E870" s="253">
        <v>12.7</v>
      </c>
      <c r="F870" s="17">
        <f t="shared" si="93"/>
        <v>0.49833235236413576</v>
      </c>
      <c r="G870" s="17">
        <f t="shared" si="97"/>
        <v>14.224</v>
      </c>
      <c r="H870" s="226">
        <v>0.12</v>
      </c>
      <c r="I870" s="46"/>
      <c r="J870" s="18">
        <v>48</v>
      </c>
      <c r="K870" s="46"/>
      <c r="L870" s="19">
        <f t="shared" si="98"/>
        <v>0</v>
      </c>
      <c r="M870" s="23">
        <f t="shared" si="94"/>
        <v>0</v>
      </c>
      <c r="N870" s="19">
        <f t="shared" si="95"/>
        <v>0</v>
      </c>
      <c r="O870" s="19">
        <f t="shared" si="96"/>
        <v>14.224</v>
      </c>
      <c r="P870" s="53"/>
    </row>
    <row r="871" spans="1:16" x14ac:dyDescent="0.3">
      <c r="A871" s="40">
        <v>13982</v>
      </c>
      <c r="B871" s="40" t="s">
        <v>23</v>
      </c>
      <c r="C871" s="16" t="s">
        <v>667</v>
      </c>
      <c r="D871" s="52" t="s">
        <v>1427</v>
      </c>
      <c r="E871" s="253">
        <v>12.7</v>
      </c>
      <c r="F871" s="17">
        <f t="shared" si="93"/>
        <v>0.49833235236413576</v>
      </c>
      <c r="G871" s="17">
        <f t="shared" si="97"/>
        <v>14.224</v>
      </c>
      <c r="H871" s="226">
        <v>0.12</v>
      </c>
      <c r="I871" s="46"/>
      <c r="J871" s="18">
        <v>48</v>
      </c>
      <c r="K871" s="46"/>
      <c r="L871" s="19">
        <f t="shared" si="98"/>
        <v>0</v>
      </c>
      <c r="M871" s="23">
        <f t="shared" si="94"/>
        <v>0</v>
      </c>
      <c r="N871" s="19">
        <f t="shared" si="95"/>
        <v>0</v>
      </c>
      <c r="O871" s="19">
        <f t="shared" si="96"/>
        <v>14.224</v>
      </c>
      <c r="P871" s="53"/>
    </row>
    <row r="872" spans="1:16" x14ac:dyDescent="0.3">
      <c r="A872" s="40">
        <v>13984</v>
      </c>
      <c r="B872" s="40" t="s">
        <v>23</v>
      </c>
      <c r="C872" s="16" t="s">
        <v>668</v>
      </c>
      <c r="D872" s="52" t="s">
        <v>1428</v>
      </c>
      <c r="E872" s="17">
        <v>18</v>
      </c>
      <c r="F872" s="17">
        <f t="shared" si="93"/>
        <v>0.70629782224838145</v>
      </c>
      <c r="G872" s="17">
        <f t="shared" si="97"/>
        <v>20.160000000000004</v>
      </c>
      <c r="H872" s="226">
        <v>0.12</v>
      </c>
      <c r="I872" s="46"/>
      <c r="J872" s="18">
        <v>48</v>
      </c>
      <c r="K872" s="46"/>
      <c r="L872" s="19">
        <f t="shared" si="98"/>
        <v>0</v>
      </c>
      <c r="M872" s="23">
        <f t="shared" si="94"/>
        <v>0</v>
      </c>
      <c r="N872" s="19">
        <f t="shared" si="95"/>
        <v>0</v>
      </c>
      <c r="O872" s="19">
        <f t="shared" si="96"/>
        <v>20.160000000000004</v>
      </c>
      <c r="P872" s="53"/>
    </row>
    <row r="873" spans="1:16" x14ac:dyDescent="0.3">
      <c r="A873" s="40">
        <v>13986</v>
      </c>
      <c r="B873" s="40" t="s">
        <v>23</v>
      </c>
      <c r="C873" s="16" t="s">
        <v>669</v>
      </c>
      <c r="D873" s="52" t="s">
        <v>1429</v>
      </c>
      <c r="E873" s="253">
        <v>18</v>
      </c>
      <c r="F873" s="17">
        <f t="shared" si="93"/>
        <v>0.70629782224838145</v>
      </c>
      <c r="G873" s="17">
        <f t="shared" si="97"/>
        <v>20.160000000000004</v>
      </c>
      <c r="H873" s="226">
        <v>0.12</v>
      </c>
      <c r="I873" s="46"/>
      <c r="J873" s="18">
        <v>48</v>
      </c>
      <c r="K873" s="46"/>
      <c r="L873" s="19">
        <f t="shared" si="98"/>
        <v>0</v>
      </c>
      <c r="M873" s="23">
        <f t="shared" si="94"/>
        <v>0</v>
      </c>
      <c r="N873" s="19">
        <f t="shared" si="95"/>
        <v>0</v>
      </c>
      <c r="O873" s="19">
        <f t="shared" si="96"/>
        <v>20.160000000000004</v>
      </c>
      <c r="P873" s="53"/>
    </row>
    <row r="874" spans="1:16" x14ac:dyDescent="0.3">
      <c r="A874" s="40">
        <v>13990</v>
      </c>
      <c r="B874" s="40" t="s">
        <v>23</v>
      </c>
      <c r="C874" s="16" t="s">
        <v>670</v>
      </c>
      <c r="D874" s="52" t="s">
        <v>1430</v>
      </c>
      <c r="E874" s="17">
        <v>21.9</v>
      </c>
      <c r="F874" s="17">
        <f t="shared" si="93"/>
        <v>0.859329017068864</v>
      </c>
      <c r="G874" s="17">
        <f t="shared" si="97"/>
        <v>24.528000000000002</v>
      </c>
      <c r="H874" s="226">
        <v>0.12</v>
      </c>
      <c r="I874" s="46"/>
      <c r="J874" s="18">
        <v>48</v>
      </c>
      <c r="K874" s="46"/>
      <c r="L874" s="19">
        <f t="shared" si="98"/>
        <v>0</v>
      </c>
      <c r="M874" s="23">
        <f t="shared" si="94"/>
        <v>0</v>
      </c>
      <c r="N874" s="19">
        <f t="shared" si="95"/>
        <v>0</v>
      </c>
      <c r="O874" s="19">
        <f t="shared" si="96"/>
        <v>24.528000000000002</v>
      </c>
      <c r="P874" s="53"/>
    </row>
    <row r="875" spans="1:16" x14ac:dyDescent="0.3">
      <c r="A875" s="40">
        <v>13992</v>
      </c>
      <c r="B875" s="40" t="s">
        <v>23</v>
      </c>
      <c r="C875" s="16" t="s">
        <v>1879</v>
      </c>
      <c r="D875" s="52">
        <v>8594052884432</v>
      </c>
      <c r="E875" s="17">
        <v>20</v>
      </c>
      <c r="F875" s="17">
        <f t="shared" si="93"/>
        <v>0.78477535805375709</v>
      </c>
      <c r="G875" s="17">
        <f t="shared" si="97"/>
        <v>22.400000000000002</v>
      </c>
      <c r="H875" s="226">
        <v>0.12</v>
      </c>
      <c r="I875" s="46"/>
      <c r="J875" s="18">
        <v>48</v>
      </c>
      <c r="K875" s="46"/>
      <c r="L875" s="19">
        <f t="shared" si="98"/>
        <v>0</v>
      </c>
      <c r="M875" s="23">
        <f t="shared" si="94"/>
        <v>0</v>
      </c>
      <c r="N875" s="19">
        <f t="shared" si="95"/>
        <v>0</v>
      </c>
      <c r="O875" s="19">
        <f t="shared" si="96"/>
        <v>22.400000000000002</v>
      </c>
      <c r="P875" s="53"/>
    </row>
    <row r="876" spans="1:16" x14ac:dyDescent="0.3">
      <c r="A876" s="40">
        <v>13994</v>
      </c>
      <c r="B876" s="40" t="s">
        <v>23</v>
      </c>
      <c r="C876" s="16" t="s">
        <v>1880</v>
      </c>
      <c r="D876" s="52">
        <v>8594052884449</v>
      </c>
      <c r="E876" s="17">
        <v>20</v>
      </c>
      <c r="F876" s="17">
        <f t="shared" si="93"/>
        <v>0.78477535805375709</v>
      </c>
      <c r="G876" s="17">
        <f t="shared" si="97"/>
        <v>22.400000000000002</v>
      </c>
      <c r="H876" s="226">
        <v>0.12</v>
      </c>
      <c r="I876" s="46"/>
      <c r="J876" s="18">
        <v>48</v>
      </c>
      <c r="K876" s="46"/>
      <c r="L876" s="19">
        <f t="shared" si="98"/>
        <v>0</v>
      </c>
      <c r="M876" s="23">
        <f t="shared" si="94"/>
        <v>0</v>
      </c>
      <c r="N876" s="19">
        <f t="shared" si="95"/>
        <v>0</v>
      </c>
      <c r="O876" s="19">
        <f t="shared" si="96"/>
        <v>22.400000000000002</v>
      </c>
      <c r="P876" s="53"/>
    </row>
    <row r="877" spans="1:16" x14ac:dyDescent="0.3">
      <c r="A877" s="40">
        <v>14024</v>
      </c>
      <c r="B877" s="40" t="s">
        <v>23</v>
      </c>
      <c r="C877" s="16" t="s">
        <v>671</v>
      </c>
      <c r="D877" s="52" t="s">
        <v>1431</v>
      </c>
      <c r="E877" s="253">
        <v>33.4</v>
      </c>
      <c r="F877" s="17">
        <f t="shared" si="93"/>
        <v>1.3105748479497743</v>
      </c>
      <c r="G877" s="17">
        <f t="shared" si="97"/>
        <v>37.408000000000001</v>
      </c>
      <c r="H877" s="226">
        <v>0.12</v>
      </c>
      <c r="I877" s="46"/>
      <c r="J877" s="18">
        <v>10</v>
      </c>
      <c r="K877" s="46"/>
      <c r="L877" s="19">
        <f t="shared" si="98"/>
        <v>0</v>
      </c>
      <c r="M877" s="23">
        <f t="shared" si="94"/>
        <v>0</v>
      </c>
      <c r="N877" s="19">
        <f t="shared" si="95"/>
        <v>0</v>
      </c>
      <c r="O877" s="19">
        <f t="shared" si="96"/>
        <v>37.408000000000001</v>
      </c>
      <c r="P877" s="53"/>
    </row>
    <row r="878" spans="1:16" x14ac:dyDescent="0.3">
      <c r="A878" s="40">
        <v>14032</v>
      </c>
      <c r="B878" s="40" t="s">
        <v>23</v>
      </c>
      <c r="C878" s="16" t="s">
        <v>672</v>
      </c>
      <c r="D878" s="52" t="s">
        <v>1432</v>
      </c>
      <c r="E878" s="253">
        <v>28.5</v>
      </c>
      <c r="F878" s="17">
        <f t="shared" si="93"/>
        <v>1.118304885226604</v>
      </c>
      <c r="G878" s="17">
        <f t="shared" si="97"/>
        <v>31.92</v>
      </c>
      <c r="H878" s="226">
        <v>0.12</v>
      </c>
      <c r="I878" s="46"/>
      <c r="J878" s="18">
        <v>6</v>
      </c>
      <c r="K878" s="46"/>
      <c r="L878" s="19">
        <f t="shared" si="98"/>
        <v>0</v>
      </c>
      <c r="M878" s="23">
        <f t="shared" si="94"/>
        <v>0</v>
      </c>
      <c r="N878" s="19">
        <f t="shared" si="95"/>
        <v>0</v>
      </c>
      <c r="O878" s="19">
        <f t="shared" si="96"/>
        <v>31.92</v>
      </c>
      <c r="P878" s="53"/>
    </row>
    <row r="879" spans="1:16" x14ac:dyDescent="0.3">
      <c r="A879" s="40">
        <v>14033</v>
      </c>
      <c r="B879" s="40" t="s">
        <v>23</v>
      </c>
      <c r="C879" s="16" t="s">
        <v>673</v>
      </c>
      <c r="D879" s="52" t="s">
        <v>1433</v>
      </c>
      <c r="E879" s="253">
        <v>42.7</v>
      </c>
      <c r="F879" s="17">
        <f t="shared" si="93"/>
        <v>1.6754953894447715</v>
      </c>
      <c r="G879" s="17">
        <f t="shared" si="97"/>
        <v>47.824000000000005</v>
      </c>
      <c r="H879" s="226">
        <v>0.12</v>
      </c>
      <c r="I879" s="46"/>
      <c r="J879" s="18">
        <v>6</v>
      </c>
      <c r="K879" s="46"/>
      <c r="L879" s="19">
        <f t="shared" si="98"/>
        <v>0</v>
      </c>
      <c r="M879" s="23">
        <f t="shared" si="94"/>
        <v>0</v>
      </c>
      <c r="N879" s="19">
        <f t="shared" si="95"/>
        <v>0</v>
      </c>
      <c r="O879" s="19">
        <f t="shared" si="96"/>
        <v>47.824000000000005</v>
      </c>
      <c r="P879" s="53"/>
    </row>
    <row r="880" spans="1:16" x14ac:dyDescent="0.3">
      <c r="A880" s="40">
        <v>14035</v>
      </c>
      <c r="B880" s="40" t="s">
        <v>23</v>
      </c>
      <c r="C880" s="16" t="s">
        <v>674</v>
      </c>
      <c r="D880" s="52" t="s">
        <v>1434</v>
      </c>
      <c r="E880" s="253">
        <v>31.8</v>
      </c>
      <c r="F880" s="17">
        <f t="shared" si="93"/>
        <v>1.2477928193054739</v>
      </c>
      <c r="G880" s="17">
        <f t="shared" si="97"/>
        <v>35.616000000000007</v>
      </c>
      <c r="H880" s="226">
        <v>0.12</v>
      </c>
      <c r="I880" s="46"/>
      <c r="J880" s="18">
        <v>6</v>
      </c>
      <c r="K880" s="46"/>
      <c r="L880" s="19">
        <f t="shared" si="98"/>
        <v>0</v>
      </c>
      <c r="M880" s="23">
        <f t="shared" si="94"/>
        <v>0</v>
      </c>
      <c r="N880" s="19">
        <f t="shared" si="95"/>
        <v>0</v>
      </c>
      <c r="O880" s="19">
        <f t="shared" si="96"/>
        <v>35.616000000000007</v>
      </c>
      <c r="P880" s="53"/>
    </row>
    <row r="881" spans="1:16" x14ac:dyDescent="0.3">
      <c r="A881" s="40">
        <v>14050</v>
      </c>
      <c r="B881" s="40" t="s">
        <v>23</v>
      </c>
      <c r="C881" s="16" t="s">
        <v>675</v>
      </c>
      <c r="D881" s="52" t="s">
        <v>1435</v>
      </c>
      <c r="E881" s="253">
        <v>34.9</v>
      </c>
      <c r="F881" s="17">
        <f t="shared" si="93"/>
        <v>1.3694329998038062</v>
      </c>
      <c r="G881" s="17">
        <f t="shared" si="97"/>
        <v>39.088000000000001</v>
      </c>
      <c r="H881" s="226">
        <v>0.12</v>
      </c>
      <c r="I881" s="46"/>
      <c r="J881" s="18">
        <v>20</v>
      </c>
      <c r="K881" s="46"/>
      <c r="L881" s="19">
        <f t="shared" si="98"/>
        <v>0</v>
      </c>
      <c r="M881" s="23">
        <f t="shared" si="94"/>
        <v>0</v>
      </c>
      <c r="N881" s="19">
        <f t="shared" si="95"/>
        <v>0</v>
      </c>
      <c r="O881" s="19">
        <f t="shared" si="96"/>
        <v>39.088000000000001</v>
      </c>
      <c r="P881" s="53"/>
    </row>
    <row r="882" spans="1:16" x14ac:dyDescent="0.3">
      <c r="A882" s="40">
        <v>14056</v>
      </c>
      <c r="B882" s="40" t="s">
        <v>23</v>
      </c>
      <c r="C882" s="16" t="s">
        <v>676</v>
      </c>
      <c r="D882" s="52" t="s">
        <v>1436</v>
      </c>
      <c r="E882" s="253">
        <v>34.9</v>
      </c>
      <c r="F882" s="17">
        <f t="shared" si="93"/>
        <v>1.3694329998038062</v>
      </c>
      <c r="G882" s="17">
        <f t="shared" si="97"/>
        <v>39.088000000000001</v>
      </c>
      <c r="H882" s="226">
        <v>0.12</v>
      </c>
      <c r="I882" s="46"/>
      <c r="J882" s="18">
        <v>20</v>
      </c>
      <c r="K882" s="46"/>
      <c r="L882" s="19">
        <f t="shared" si="98"/>
        <v>0</v>
      </c>
      <c r="M882" s="23">
        <f t="shared" si="94"/>
        <v>0</v>
      </c>
      <c r="N882" s="19">
        <f t="shared" si="95"/>
        <v>0</v>
      </c>
      <c r="O882" s="19">
        <f t="shared" si="96"/>
        <v>39.088000000000001</v>
      </c>
      <c r="P882" s="53"/>
    </row>
    <row r="883" spans="1:16" x14ac:dyDescent="0.3">
      <c r="A883" s="40">
        <v>14060</v>
      </c>
      <c r="B883" s="40" t="s">
        <v>23</v>
      </c>
      <c r="C883" s="16" t="s">
        <v>2200</v>
      </c>
      <c r="D883" s="52">
        <v>8718781200114</v>
      </c>
      <c r="E883" s="253">
        <v>24.7</v>
      </c>
      <c r="F883" s="17">
        <f t="shared" si="93"/>
        <v>0.96919756719639005</v>
      </c>
      <c r="G883" s="17">
        <f t="shared" si="97"/>
        <v>27.664000000000001</v>
      </c>
      <c r="H883" s="226">
        <v>0.12</v>
      </c>
      <c r="I883" s="46"/>
      <c r="J883" s="18">
        <v>15</v>
      </c>
      <c r="K883" s="46"/>
      <c r="L883" s="19">
        <f t="shared" si="98"/>
        <v>0</v>
      </c>
      <c r="M883" s="23">
        <f t="shared" si="94"/>
        <v>0</v>
      </c>
      <c r="N883" s="19">
        <f t="shared" si="95"/>
        <v>0</v>
      </c>
      <c r="O883" s="19">
        <f t="shared" si="96"/>
        <v>27.664000000000001</v>
      </c>
      <c r="P883" s="53"/>
    </row>
    <row r="884" spans="1:16" x14ac:dyDescent="0.3">
      <c r="A884" s="40">
        <v>14062</v>
      </c>
      <c r="B884" s="40" t="s">
        <v>23</v>
      </c>
      <c r="C884" s="16" t="s">
        <v>2201</v>
      </c>
      <c r="D884" s="52">
        <v>8718781200718</v>
      </c>
      <c r="E884" s="253">
        <v>26.5</v>
      </c>
      <c r="F884" s="17">
        <f t="shared" si="93"/>
        <v>1.0398273494212282</v>
      </c>
      <c r="G884" s="17">
        <f t="shared" si="97"/>
        <v>29.680000000000003</v>
      </c>
      <c r="H884" s="226">
        <v>0.12</v>
      </c>
      <c r="I884" s="46"/>
      <c r="J884" s="18">
        <v>15</v>
      </c>
      <c r="K884" s="46"/>
      <c r="L884" s="19">
        <f t="shared" si="98"/>
        <v>0</v>
      </c>
      <c r="M884" s="23">
        <f t="shared" si="94"/>
        <v>0</v>
      </c>
      <c r="N884" s="19">
        <f t="shared" si="95"/>
        <v>0</v>
      </c>
      <c r="O884" s="19">
        <f t="shared" si="96"/>
        <v>29.680000000000003</v>
      </c>
      <c r="P884" s="53"/>
    </row>
    <row r="885" spans="1:16" x14ac:dyDescent="0.3">
      <c r="A885" s="40">
        <v>14064</v>
      </c>
      <c r="B885" s="40" t="s">
        <v>23</v>
      </c>
      <c r="C885" s="16" t="s">
        <v>2202</v>
      </c>
      <c r="D885" s="52">
        <v>8718781203504</v>
      </c>
      <c r="E885" s="253">
        <v>49.5</v>
      </c>
      <c r="F885" s="17">
        <f t="shared" si="93"/>
        <v>1.9423190111830488</v>
      </c>
      <c r="G885" s="17">
        <f t="shared" si="97"/>
        <v>55.440000000000005</v>
      </c>
      <c r="H885" s="226">
        <v>0.12</v>
      </c>
      <c r="I885" s="46"/>
      <c r="J885" s="18">
        <v>6</v>
      </c>
      <c r="K885" s="46"/>
      <c r="L885" s="19">
        <f t="shared" si="98"/>
        <v>0</v>
      </c>
      <c r="M885" s="23">
        <f t="shared" si="94"/>
        <v>0</v>
      </c>
      <c r="N885" s="19">
        <f t="shared" si="95"/>
        <v>0</v>
      </c>
      <c r="O885" s="19">
        <f t="shared" si="96"/>
        <v>55.440000000000005</v>
      </c>
      <c r="P885" s="53"/>
    </row>
    <row r="886" spans="1:16" x14ac:dyDescent="0.3">
      <c r="A886" s="40">
        <v>14070</v>
      </c>
      <c r="B886" s="40" t="s">
        <v>23</v>
      </c>
      <c r="C886" s="16" t="s">
        <v>677</v>
      </c>
      <c r="D886" s="52" t="s">
        <v>1437</v>
      </c>
      <c r="E886" s="253">
        <v>20.100000000000001</v>
      </c>
      <c r="F886" s="17">
        <f t="shared" si="93"/>
        <v>0.78869923484402593</v>
      </c>
      <c r="G886" s="17">
        <f t="shared" si="97"/>
        <v>22.512000000000004</v>
      </c>
      <c r="H886" s="226">
        <v>0.12</v>
      </c>
      <c r="I886" s="46"/>
      <c r="J886" s="18">
        <v>26</v>
      </c>
      <c r="K886" s="46"/>
      <c r="L886" s="19">
        <f t="shared" si="98"/>
        <v>0</v>
      </c>
      <c r="M886" s="23">
        <f t="shared" si="94"/>
        <v>0</v>
      </c>
      <c r="N886" s="19">
        <f t="shared" si="95"/>
        <v>0</v>
      </c>
      <c r="O886" s="19">
        <f t="shared" si="96"/>
        <v>22.512000000000004</v>
      </c>
      <c r="P886" s="53"/>
    </row>
    <row r="887" spans="1:16" x14ac:dyDescent="0.3">
      <c r="A887" s="40">
        <v>14071</v>
      </c>
      <c r="B887" s="40" t="s">
        <v>23</v>
      </c>
      <c r="C887" s="16" t="s">
        <v>1803</v>
      </c>
      <c r="D887" s="52">
        <v>5998858701604</v>
      </c>
      <c r="E887" s="253">
        <v>22.2</v>
      </c>
      <c r="F887" s="17">
        <f t="shared" si="93"/>
        <v>0.87110064743967042</v>
      </c>
      <c r="G887" s="17">
        <f t="shared" si="97"/>
        <v>24.864000000000001</v>
      </c>
      <c r="H887" s="226">
        <v>0.12</v>
      </c>
      <c r="I887" s="46"/>
      <c r="J887" s="18">
        <v>26</v>
      </c>
      <c r="K887" s="46"/>
      <c r="L887" s="19">
        <f t="shared" si="98"/>
        <v>0</v>
      </c>
      <c r="M887" s="23">
        <f t="shared" si="94"/>
        <v>0</v>
      </c>
      <c r="N887" s="19">
        <f t="shared" si="95"/>
        <v>0</v>
      </c>
      <c r="O887" s="19">
        <f t="shared" si="96"/>
        <v>24.864000000000001</v>
      </c>
      <c r="P887" s="53"/>
    </row>
    <row r="888" spans="1:16" x14ac:dyDescent="0.3">
      <c r="A888" s="40">
        <v>14074</v>
      </c>
      <c r="B888" s="40" t="s">
        <v>23</v>
      </c>
      <c r="C888" s="16" t="s">
        <v>678</v>
      </c>
      <c r="D888" s="52" t="s">
        <v>1438</v>
      </c>
      <c r="E888" s="253">
        <v>21.2</v>
      </c>
      <c r="F888" s="17">
        <f t="shared" si="93"/>
        <v>0.83186187953698254</v>
      </c>
      <c r="G888" s="17">
        <f t="shared" si="97"/>
        <v>23.744</v>
      </c>
      <c r="H888" s="226">
        <v>0.12</v>
      </c>
      <c r="I888" s="46"/>
      <c r="J888" s="18">
        <v>12</v>
      </c>
      <c r="K888" s="46"/>
      <c r="L888" s="19">
        <f t="shared" si="98"/>
        <v>0</v>
      </c>
      <c r="M888" s="23">
        <f t="shared" si="94"/>
        <v>0</v>
      </c>
      <c r="N888" s="19">
        <f t="shared" si="95"/>
        <v>0</v>
      </c>
      <c r="O888" s="19">
        <f t="shared" si="96"/>
        <v>23.744</v>
      </c>
      <c r="P888" s="53"/>
    </row>
    <row r="889" spans="1:16" x14ac:dyDescent="0.3">
      <c r="A889" s="40">
        <v>14075</v>
      </c>
      <c r="B889" s="40" t="s">
        <v>23</v>
      </c>
      <c r="C889" s="16" t="s">
        <v>1948</v>
      </c>
      <c r="D889" s="52">
        <v>5998858717506</v>
      </c>
      <c r="E889" s="253">
        <v>21.3</v>
      </c>
      <c r="F889" s="17">
        <f t="shared" si="93"/>
        <v>0.83578575632725138</v>
      </c>
      <c r="G889" s="17">
        <f t="shared" si="97"/>
        <v>23.856000000000002</v>
      </c>
      <c r="H889" s="226">
        <v>0.12</v>
      </c>
      <c r="I889" s="46"/>
      <c r="J889" s="18">
        <v>12</v>
      </c>
      <c r="K889" s="46"/>
      <c r="L889" s="19">
        <f t="shared" si="98"/>
        <v>0</v>
      </c>
      <c r="M889" s="23">
        <f t="shared" si="94"/>
        <v>0</v>
      </c>
      <c r="N889" s="19">
        <f t="shared" si="95"/>
        <v>0</v>
      </c>
      <c r="O889" s="19">
        <f t="shared" si="96"/>
        <v>23.856000000000002</v>
      </c>
      <c r="P889" s="53"/>
    </row>
    <row r="890" spans="1:16" x14ac:dyDescent="0.3">
      <c r="A890" s="40">
        <v>14077</v>
      </c>
      <c r="B890" s="40" t="s">
        <v>23</v>
      </c>
      <c r="C890" s="16" t="s">
        <v>1833</v>
      </c>
      <c r="D890" s="52">
        <v>5998858701666</v>
      </c>
      <c r="E890" s="253">
        <v>16.5</v>
      </c>
      <c r="F890" s="17">
        <f t="shared" si="93"/>
        <v>0.64743967039434969</v>
      </c>
      <c r="G890" s="17">
        <f t="shared" si="97"/>
        <v>18.48</v>
      </c>
      <c r="H890" s="226">
        <v>0.12</v>
      </c>
      <c r="I890" s="46"/>
      <c r="J890" s="18">
        <v>7</v>
      </c>
      <c r="K890" s="46"/>
      <c r="L890" s="19">
        <f t="shared" si="98"/>
        <v>0</v>
      </c>
      <c r="M890" s="23">
        <f t="shared" si="94"/>
        <v>0</v>
      </c>
      <c r="N890" s="19">
        <f t="shared" si="95"/>
        <v>0</v>
      </c>
      <c r="O890" s="19">
        <f t="shared" si="96"/>
        <v>18.48</v>
      </c>
      <c r="P890" s="53"/>
    </row>
    <row r="891" spans="1:16" x14ac:dyDescent="0.3">
      <c r="A891" s="40">
        <v>14078</v>
      </c>
      <c r="B891" s="40" t="s">
        <v>23</v>
      </c>
      <c r="C891" s="16" t="s">
        <v>1834</v>
      </c>
      <c r="D891" s="52">
        <v>5998858701673</v>
      </c>
      <c r="E891" s="253">
        <v>16.5</v>
      </c>
      <c r="F891" s="17">
        <f t="shared" si="93"/>
        <v>0.64743967039434969</v>
      </c>
      <c r="G891" s="17">
        <f t="shared" si="97"/>
        <v>18.48</v>
      </c>
      <c r="H891" s="226">
        <v>0.12</v>
      </c>
      <c r="I891" s="46"/>
      <c r="J891" s="18">
        <v>7</v>
      </c>
      <c r="K891" s="46"/>
      <c r="L891" s="19">
        <f t="shared" si="98"/>
        <v>0</v>
      </c>
      <c r="M891" s="23">
        <f t="shared" si="94"/>
        <v>0</v>
      </c>
      <c r="N891" s="19">
        <f t="shared" si="95"/>
        <v>0</v>
      </c>
      <c r="O891" s="19">
        <f t="shared" si="96"/>
        <v>18.48</v>
      </c>
      <c r="P891" s="53"/>
    </row>
    <row r="892" spans="1:16" x14ac:dyDescent="0.3">
      <c r="A892" s="40">
        <v>14079</v>
      </c>
      <c r="B892" s="40" t="s">
        <v>23</v>
      </c>
      <c r="C892" s="16" t="s">
        <v>2191</v>
      </c>
      <c r="D892" s="52">
        <v>5998858701635</v>
      </c>
      <c r="E892" s="253">
        <v>17.3</v>
      </c>
      <c r="F892" s="17">
        <f t="shared" si="93"/>
        <v>0.67883068471649999</v>
      </c>
      <c r="G892" s="17">
        <f t="shared" si="97"/>
        <v>19.376000000000001</v>
      </c>
      <c r="H892" s="226">
        <v>0.12</v>
      </c>
      <c r="I892" s="46"/>
      <c r="J892" s="18">
        <v>12</v>
      </c>
      <c r="K892" s="46"/>
      <c r="L892" s="19">
        <f t="shared" si="98"/>
        <v>0</v>
      </c>
      <c r="M892" s="23">
        <f t="shared" si="94"/>
        <v>0</v>
      </c>
      <c r="N892" s="19">
        <f t="shared" si="95"/>
        <v>0</v>
      </c>
      <c r="O892" s="19">
        <f t="shared" si="96"/>
        <v>19.376000000000001</v>
      </c>
      <c r="P892" s="53"/>
    </row>
    <row r="893" spans="1:16" x14ac:dyDescent="0.3">
      <c r="A893" s="40">
        <v>14080</v>
      </c>
      <c r="B893" s="40" t="s">
        <v>23</v>
      </c>
      <c r="C893" s="16" t="s">
        <v>679</v>
      </c>
      <c r="D893" s="52" t="s">
        <v>1439</v>
      </c>
      <c r="E893" s="253">
        <v>17.5</v>
      </c>
      <c r="F893" s="17">
        <f t="shared" si="93"/>
        <v>0.68667843829703745</v>
      </c>
      <c r="G893" s="17">
        <f t="shared" si="97"/>
        <v>19.600000000000001</v>
      </c>
      <c r="H893" s="226">
        <v>0.12</v>
      </c>
      <c r="I893" s="46"/>
      <c r="J893" s="18">
        <v>14</v>
      </c>
      <c r="K893" s="46"/>
      <c r="L893" s="19">
        <f t="shared" si="98"/>
        <v>0</v>
      </c>
      <c r="M893" s="23">
        <f t="shared" si="94"/>
        <v>0</v>
      </c>
      <c r="N893" s="19">
        <f t="shared" si="95"/>
        <v>0</v>
      </c>
      <c r="O893" s="19">
        <f t="shared" si="96"/>
        <v>19.600000000000001</v>
      </c>
      <c r="P893" s="53"/>
    </row>
    <row r="894" spans="1:16" x14ac:dyDescent="0.3">
      <c r="A894" s="40">
        <v>14085</v>
      </c>
      <c r="B894" s="40" t="s">
        <v>23</v>
      </c>
      <c r="C894" s="16" t="s">
        <v>2096</v>
      </c>
      <c r="D894" s="52">
        <v>8595702401368</v>
      </c>
      <c r="E894" s="253">
        <v>26.9</v>
      </c>
      <c r="F894" s="17">
        <f t="shared" si="93"/>
        <v>1.0555228565823034</v>
      </c>
      <c r="G894" s="17">
        <f t="shared" si="97"/>
        <v>30.128</v>
      </c>
      <c r="H894" s="226">
        <v>0.12</v>
      </c>
      <c r="I894" s="46"/>
      <c r="J894" s="18">
        <v>14</v>
      </c>
      <c r="K894" s="46"/>
      <c r="L894" s="19">
        <f t="shared" si="98"/>
        <v>0</v>
      </c>
      <c r="M894" s="23">
        <f t="shared" si="94"/>
        <v>0</v>
      </c>
      <c r="N894" s="19">
        <f t="shared" si="95"/>
        <v>0</v>
      </c>
      <c r="O894" s="19">
        <f t="shared" si="96"/>
        <v>30.128</v>
      </c>
      <c r="P894" s="53"/>
    </row>
    <row r="895" spans="1:16" x14ac:dyDescent="0.3">
      <c r="A895" s="40">
        <v>14086</v>
      </c>
      <c r="B895" s="40" t="s">
        <v>23</v>
      </c>
      <c r="C895" s="16" t="s">
        <v>680</v>
      </c>
      <c r="D895" s="52" t="s">
        <v>1440</v>
      </c>
      <c r="E895" s="253">
        <v>17.5</v>
      </c>
      <c r="F895" s="17">
        <f t="shared" si="93"/>
        <v>0.68667843829703745</v>
      </c>
      <c r="G895" s="17">
        <f t="shared" si="97"/>
        <v>19.600000000000001</v>
      </c>
      <c r="H895" s="226">
        <v>0.12</v>
      </c>
      <c r="I895" s="46"/>
      <c r="J895" s="18">
        <v>14</v>
      </c>
      <c r="K895" s="46"/>
      <c r="L895" s="19">
        <f t="shared" si="98"/>
        <v>0</v>
      </c>
      <c r="M895" s="23">
        <f t="shared" si="94"/>
        <v>0</v>
      </c>
      <c r="N895" s="19">
        <f t="shared" si="95"/>
        <v>0</v>
      </c>
      <c r="O895" s="19">
        <f t="shared" si="96"/>
        <v>19.600000000000001</v>
      </c>
      <c r="P895" s="53"/>
    </row>
    <row r="896" spans="1:16" x14ac:dyDescent="0.3">
      <c r="A896" s="40">
        <v>14088</v>
      </c>
      <c r="B896" s="40" t="s">
        <v>23</v>
      </c>
      <c r="C896" s="221" t="s">
        <v>681</v>
      </c>
      <c r="D896" s="52" t="s">
        <v>1441</v>
      </c>
      <c r="E896" s="253">
        <v>17.5</v>
      </c>
      <c r="F896" s="17">
        <f t="shared" si="93"/>
        <v>0.68667843829703745</v>
      </c>
      <c r="G896" s="17">
        <f t="shared" si="97"/>
        <v>19.600000000000001</v>
      </c>
      <c r="H896" s="226">
        <v>0.12</v>
      </c>
      <c r="I896" s="46"/>
      <c r="J896" s="18">
        <v>14</v>
      </c>
      <c r="K896" s="46"/>
      <c r="L896" s="19">
        <f t="shared" si="98"/>
        <v>0</v>
      </c>
      <c r="M896" s="23">
        <f t="shared" si="94"/>
        <v>0</v>
      </c>
      <c r="N896" s="19">
        <f t="shared" si="95"/>
        <v>0</v>
      </c>
      <c r="O896" s="19">
        <f t="shared" si="96"/>
        <v>19.600000000000001</v>
      </c>
      <c r="P896" s="53"/>
    </row>
    <row r="897" spans="1:16" x14ac:dyDescent="0.3">
      <c r="A897" s="40">
        <v>14090</v>
      </c>
      <c r="B897" s="224" t="s">
        <v>15</v>
      </c>
      <c r="C897" s="223" t="s">
        <v>1970</v>
      </c>
      <c r="D897" s="220">
        <v>8594205870213</v>
      </c>
      <c r="E897" s="253">
        <v>26.1</v>
      </c>
      <c r="F897" s="17">
        <f t="shared" si="93"/>
        <v>1.0241318422601531</v>
      </c>
      <c r="G897" s="17">
        <f t="shared" si="97"/>
        <v>29.232000000000003</v>
      </c>
      <c r="H897" s="226">
        <v>0.12</v>
      </c>
      <c r="I897" s="46"/>
      <c r="J897" s="18">
        <v>48</v>
      </c>
      <c r="K897" s="46"/>
      <c r="L897" s="19">
        <f t="shared" si="98"/>
        <v>0</v>
      </c>
      <c r="M897" s="23">
        <f t="shared" si="94"/>
        <v>0</v>
      </c>
      <c r="N897" s="19">
        <f t="shared" si="95"/>
        <v>0</v>
      </c>
      <c r="O897" s="19">
        <f t="shared" si="96"/>
        <v>29.232000000000003</v>
      </c>
      <c r="P897" s="53"/>
    </row>
    <row r="898" spans="1:16" x14ac:dyDescent="0.3">
      <c r="A898" s="40">
        <v>14092</v>
      </c>
      <c r="B898" s="219" t="s">
        <v>15</v>
      </c>
      <c r="C898" s="222" t="s">
        <v>1971</v>
      </c>
      <c r="D898" s="220">
        <v>8594205870220</v>
      </c>
      <c r="E898" s="253">
        <v>27.3</v>
      </c>
      <c r="F898" s="17">
        <f t="shared" si="93"/>
        <v>1.0712183637433785</v>
      </c>
      <c r="G898" s="17">
        <f t="shared" si="97"/>
        <v>30.576000000000004</v>
      </c>
      <c r="H898" s="226">
        <v>0.12</v>
      </c>
      <c r="I898" s="46"/>
      <c r="J898" s="18">
        <v>48</v>
      </c>
      <c r="K898" s="46"/>
      <c r="L898" s="19">
        <f t="shared" si="98"/>
        <v>0</v>
      </c>
      <c r="M898" s="23">
        <f t="shared" si="94"/>
        <v>0</v>
      </c>
      <c r="N898" s="19">
        <f t="shared" si="95"/>
        <v>0</v>
      </c>
      <c r="O898" s="19">
        <f t="shared" si="96"/>
        <v>30.576000000000004</v>
      </c>
      <c r="P898" s="53"/>
    </row>
    <row r="899" spans="1:16" x14ac:dyDescent="0.3">
      <c r="A899" s="40">
        <v>14094</v>
      </c>
      <c r="B899" s="219" t="s">
        <v>15</v>
      </c>
      <c r="C899" s="222" t="s">
        <v>1972</v>
      </c>
      <c r="D899" s="220">
        <v>8594205870237</v>
      </c>
      <c r="E899" s="253">
        <v>26.1</v>
      </c>
      <c r="F899" s="17">
        <f t="shared" si="93"/>
        <v>1.0241318422601531</v>
      </c>
      <c r="G899" s="17">
        <f t="shared" si="97"/>
        <v>29.232000000000003</v>
      </c>
      <c r="H899" s="226">
        <v>0.12</v>
      </c>
      <c r="I899" s="46"/>
      <c r="J899" s="18">
        <v>48</v>
      </c>
      <c r="K899" s="46"/>
      <c r="L899" s="19">
        <f t="shared" si="98"/>
        <v>0</v>
      </c>
      <c r="M899" s="23">
        <f t="shared" si="94"/>
        <v>0</v>
      </c>
      <c r="N899" s="19">
        <f t="shared" si="95"/>
        <v>0</v>
      </c>
      <c r="O899" s="19">
        <f t="shared" si="96"/>
        <v>29.232000000000003</v>
      </c>
      <c r="P899" s="53"/>
    </row>
    <row r="900" spans="1:16" x14ac:dyDescent="0.3">
      <c r="A900" s="40">
        <v>14096</v>
      </c>
      <c r="B900" s="219" t="s">
        <v>15</v>
      </c>
      <c r="C900" s="222" t="s">
        <v>1973</v>
      </c>
      <c r="D900" s="220">
        <v>8594205870244</v>
      </c>
      <c r="E900" s="253">
        <v>26.1</v>
      </c>
      <c r="F900" s="17">
        <f t="shared" si="93"/>
        <v>1.0241318422601531</v>
      </c>
      <c r="G900" s="17">
        <f t="shared" si="97"/>
        <v>29.232000000000003</v>
      </c>
      <c r="H900" s="226">
        <v>0.12</v>
      </c>
      <c r="I900" s="46"/>
      <c r="J900" s="18">
        <v>48</v>
      </c>
      <c r="K900" s="46"/>
      <c r="L900" s="19">
        <f t="shared" si="98"/>
        <v>0</v>
      </c>
      <c r="M900" s="23">
        <f t="shared" si="94"/>
        <v>0</v>
      </c>
      <c r="N900" s="19">
        <f t="shared" si="95"/>
        <v>0</v>
      </c>
      <c r="O900" s="19">
        <f t="shared" si="96"/>
        <v>29.232000000000003</v>
      </c>
      <c r="P900" s="53"/>
    </row>
    <row r="901" spans="1:16" x14ac:dyDescent="0.3">
      <c r="A901" s="40">
        <v>14097</v>
      </c>
      <c r="B901" s="219" t="s">
        <v>15</v>
      </c>
      <c r="C901" s="222" t="s">
        <v>2056</v>
      </c>
      <c r="D901" s="220">
        <v>8594205870169</v>
      </c>
      <c r="E901" s="253">
        <v>27.3</v>
      </c>
      <c r="F901" s="17">
        <f t="shared" si="93"/>
        <v>1.0712183637433785</v>
      </c>
      <c r="G901" s="17">
        <f t="shared" si="97"/>
        <v>30.576000000000004</v>
      </c>
      <c r="H901" s="226">
        <v>0.12</v>
      </c>
      <c r="I901" s="46"/>
      <c r="J901" s="18">
        <v>48</v>
      </c>
      <c r="K901" s="46"/>
      <c r="L901" s="19">
        <f t="shared" si="98"/>
        <v>0</v>
      </c>
      <c r="M901" s="23">
        <f t="shared" si="94"/>
        <v>0</v>
      </c>
      <c r="N901" s="19">
        <f t="shared" si="95"/>
        <v>0</v>
      </c>
      <c r="O901" s="19">
        <f t="shared" si="96"/>
        <v>30.576000000000004</v>
      </c>
      <c r="P901" s="53"/>
    </row>
    <row r="902" spans="1:16" x14ac:dyDescent="0.3">
      <c r="A902" s="40">
        <v>14098</v>
      </c>
      <c r="B902" s="219" t="s">
        <v>15</v>
      </c>
      <c r="C902" s="222" t="s">
        <v>1974</v>
      </c>
      <c r="D902" s="220">
        <v>8594205870251</v>
      </c>
      <c r="E902" s="253">
        <v>29</v>
      </c>
      <c r="F902" s="17">
        <f t="shared" si="93"/>
        <v>1.1379242691779479</v>
      </c>
      <c r="G902" s="17">
        <f t="shared" si="97"/>
        <v>32.480000000000004</v>
      </c>
      <c r="H902" s="226">
        <v>0.12</v>
      </c>
      <c r="I902" s="46"/>
      <c r="J902" s="18">
        <v>48</v>
      </c>
      <c r="K902" s="46"/>
      <c r="L902" s="19">
        <f t="shared" si="98"/>
        <v>0</v>
      </c>
      <c r="M902" s="23">
        <f t="shared" si="94"/>
        <v>0</v>
      </c>
      <c r="N902" s="19">
        <f t="shared" si="95"/>
        <v>0</v>
      </c>
      <c r="O902" s="19">
        <f t="shared" si="96"/>
        <v>32.480000000000004</v>
      </c>
      <c r="P902" s="53"/>
    </row>
    <row r="903" spans="1:16" x14ac:dyDescent="0.3">
      <c r="A903" s="40">
        <v>14510</v>
      </c>
      <c r="B903" s="40" t="s">
        <v>23</v>
      </c>
      <c r="C903" s="20" t="s">
        <v>682</v>
      </c>
      <c r="D903" s="52" t="s">
        <v>1442</v>
      </c>
      <c r="E903" s="253">
        <v>14.6</v>
      </c>
      <c r="F903" s="17">
        <f t="shared" si="93"/>
        <v>0.57288601137924267</v>
      </c>
      <c r="G903" s="17">
        <f t="shared" si="97"/>
        <v>16.352</v>
      </c>
      <c r="H903" s="226">
        <v>0.12</v>
      </c>
      <c r="I903" s="46"/>
      <c r="J903" s="18">
        <v>40</v>
      </c>
      <c r="K903" s="46"/>
      <c r="L903" s="19">
        <f t="shared" si="98"/>
        <v>0</v>
      </c>
      <c r="M903" s="23">
        <f t="shared" si="94"/>
        <v>0</v>
      </c>
      <c r="N903" s="19">
        <f t="shared" si="95"/>
        <v>0</v>
      </c>
      <c r="O903" s="19">
        <f t="shared" si="96"/>
        <v>16.352</v>
      </c>
      <c r="P903" s="53"/>
    </row>
    <row r="904" spans="1:16" x14ac:dyDescent="0.3">
      <c r="A904" s="40">
        <v>14515</v>
      </c>
      <c r="B904" s="40" t="s">
        <v>15</v>
      </c>
      <c r="C904" s="20" t="s">
        <v>2203</v>
      </c>
      <c r="D904" s="52">
        <v>8595016595586</v>
      </c>
      <c r="E904" s="253">
        <v>49.5</v>
      </c>
      <c r="F904" s="17">
        <f t="shared" si="93"/>
        <v>1.9423190111830488</v>
      </c>
      <c r="G904" s="17">
        <f t="shared" si="97"/>
        <v>55.440000000000005</v>
      </c>
      <c r="H904" s="226">
        <v>0.12</v>
      </c>
      <c r="I904" s="46"/>
      <c r="J904" s="18">
        <v>14</v>
      </c>
      <c r="K904" s="46"/>
      <c r="L904" s="19">
        <f t="shared" si="98"/>
        <v>0</v>
      </c>
      <c r="M904" s="23">
        <f t="shared" si="94"/>
        <v>0</v>
      </c>
      <c r="N904" s="19">
        <f t="shared" si="95"/>
        <v>0</v>
      </c>
      <c r="O904" s="19">
        <f t="shared" si="96"/>
        <v>55.440000000000005</v>
      </c>
      <c r="P904" s="53"/>
    </row>
    <row r="905" spans="1:16" x14ac:dyDescent="0.3">
      <c r="A905" s="40">
        <v>14520</v>
      </c>
      <c r="B905" s="40" t="s">
        <v>23</v>
      </c>
      <c r="C905" s="16" t="s">
        <v>683</v>
      </c>
      <c r="D905" s="52" t="s">
        <v>1443</v>
      </c>
      <c r="E905" s="253">
        <v>36.299999999999997</v>
      </c>
      <c r="F905" s="17">
        <f t="shared" si="93"/>
        <v>1.4243672748675691</v>
      </c>
      <c r="G905" s="17">
        <f t="shared" si="97"/>
        <v>40.655999999999999</v>
      </c>
      <c r="H905" s="226">
        <v>0.12</v>
      </c>
      <c r="I905" s="46"/>
      <c r="J905" s="18">
        <v>15</v>
      </c>
      <c r="K905" s="46"/>
      <c r="L905" s="19">
        <f t="shared" si="98"/>
        <v>0</v>
      </c>
      <c r="M905" s="23">
        <f t="shared" si="94"/>
        <v>0</v>
      </c>
      <c r="N905" s="19">
        <f t="shared" si="95"/>
        <v>0</v>
      </c>
      <c r="O905" s="19">
        <f t="shared" si="96"/>
        <v>40.655999999999999</v>
      </c>
      <c r="P905" s="53"/>
    </row>
    <row r="906" spans="1:16" x14ac:dyDescent="0.3">
      <c r="A906" s="40">
        <v>14522</v>
      </c>
      <c r="B906" s="40" t="s">
        <v>15</v>
      </c>
      <c r="C906" s="16" t="s">
        <v>684</v>
      </c>
      <c r="D906" s="52" t="s">
        <v>1444</v>
      </c>
      <c r="E906" s="253">
        <v>20</v>
      </c>
      <c r="F906" s="17">
        <f t="shared" si="93"/>
        <v>0.78477535805375709</v>
      </c>
      <c r="G906" s="17">
        <f t="shared" si="97"/>
        <v>22.400000000000002</v>
      </c>
      <c r="H906" s="226">
        <v>0.12</v>
      </c>
      <c r="I906" s="46"/>
      <c r="J906" s="18">
        <v>15</v>
      </c>
      <c r="K906" s="46"/>
      <c r="L906" s="19">
        <f t="shared" si="98"/>
        <v>0</v>
      </c>
      <c r="M906" s="23">
        <f t="shared" si="94"/>
        <v>0</v>
      </c>
      <c r="N906" s="19">
        <f t="shared" si="95"/>
        <v>0</v>
      </c>
      <c r="O906" s="19">
        <f t="shared" si="96"/>
        <v>22.400000000000002</v>
      </c>
      <c r="P906" s="53"/>
    </row>
    <row r="907" spans="1:16" x14ac:dyDescent="0.3">
      <c r="A907" s="40">
        <v>14523</v>
      </c>
      <c r="B907" s="40" t="s">
        <v>15</v>
      </c>
      <c r="C907" s="16" t="s">
        <v>685</v>
      </c>
      <c r="D907" s="52" t="s">
        <v>1445</v>
      </c>
      <c r="E907" s="253">
        <v>69.5</v>
      </c>
      <c r="F907" s="17">
        <f t="shared" si="93"/>
        <v>2.7270943692368061</v>
      </c>
      <c r="G907" s="17">
        <f t="shared" si="97"/>
        <v>77.84</v>
      </c>
      <c r="H907" s="226">
        <v>0.12</v>
      </c>
      <c r="I907" s="46"/>
      <c r="J907" s="18">
        <v>1</v>
      </c>
      <c r="K907" s="46"/>
      <c r="L907" s="19">
        <f t="shared" si="98"/>
        <v>0</v>
      </c>
      <c r="M907" s="23">
        <f t="shared" si="94"/>
        <v>0</v>
      </c>
      <c r="N907" s="19">
        <f t="shared" si="95"/>
        <v>0</v>
      </c>
      <c r="O907" s="19">
        <f t="shared" si="96"/>
        <v>77.84</v>
      </c>
      <c r="P907" s="53"/>
    </row>
    <row r="908" spans="1:16" x14ac:dyDescent="0.3">
      <c r="A908" s="40">
        <v>14884</v>
      </c>
      <c r="B908" s="40" t="s">
        <v>15</v>
      </c>
      <c r="C908" s="16" t="s">
        <v>1859</v>
      </c>
      <c r="D908" s="52">
        <v>8594172971371</v>
      </c>
      <c r="E908" s="253">
        <v>23</v>
      </c>
      <c r="F908" s="54" t="s">
        <v>104</v>
      </c>
      <c r="G908" s="17">
        <f t="shared" ref="G908:G950" si="99">PRODUCT(E908,1.21)</f>
        <v>27.83</v>
      </c>
      <c r="H908" s="226">
        <v>0.21</v>
      </c>
      <c r="I908" s="46"/>
      <c r="J908" s="18">
        <v>24</v>
      </c>
      <c r="K908" s="46"/>
      <c r="L908" s="19">
        <f t="shared" si="98"/>
        <v>0</v>
      </c>
      <c r="M908" s="54" t="s">
        <v>104</v>
      </c>
      <c r="N908" s="19">
        <f t="shared" si="95"/>
        <v>0</v>
      </c>
      <c r="O908" s="19">
        <f t="shared" si="96"/>
        <v>27.83</v>
      </c>
      <c r="P908" s="53"/>
    </row>
    <row r="909" spans="1:16" x14ac:dyDescent="0.3">
      <c r="A909" s="40">
        <v>14888</v>
      </c>
      <c r="B909" s="40" t="s">
        <v>15</v>
      </c>
      <c r="C909" s="16" t="s">
        <v>1860</v>
      </c>
      <c r="D909" s="52">
        <v>8594172971395</v>
      </c>
      <c r="E909" s="253">
        <v>23</v>
      </c>
      <c r="F909" s="54" t="s">
        <v>104</v>
      </c>
      <c r="G909" s="17">
        <f t="shared" si="99"/>
        <v>27.83</v>
      </c>
      <c r="H909" s="226">
        <v>0.21</v>
      </c>
      <c r="I909" s="46"/>
      <c r="J909" s="18">
        <v>24</v>
      </c>
      <c r="K909" s="46"/>
      <c r="L909" s="19">
        <f t="shared" si="98"/>
        <v>0</v>
      </c>
      <c r="M909" s="54" t="s">
        <v>104</v>
      </c>
      <c r="N909" s="19">
        <f t="shared" si="95"/>
        <v>0</v>
      </c>
      <c r="O909" s="19">
        <f t="shared" si="96"/>
        <v>27.83</v>
      </c>
      <c r="P909" s="53"/>
    </row>
    <row r="910" spans="1:16" x14ac:dyDescent="0.3">
      <c r="A910" s="40">
        <v>14890</v>
      </c>
      <c r="B910" s="40" t="s">
        <v>23</v>
      </c>
      <c r="C910" s="16" t="s">
        <v>1861</v>
      </c>
      <c r="D910" s="52">
        <v>8594041071423</v>
      </c>
      <c r="E910" s="253">
        <v>30</v>
      </c>
      <c r="F910" s="17">
        <f t="shared" si="93"/>
        <v>1.1771630370806356</v>
      </c>
      <c r="G910" s="17">
        <f t="shared" si="99"/>
        <v>36.299999999999997</v>
      </c>
      <c r="H910" s="226">
        <v>0.21</v>
      </c>
      <c r="I910" s="46"/>
      <c r="J910" s="18">
        <v>12</v>
      </c>
      <c r="K910" s="46"/>
      <c r="L910" s="19">
        <f t="shared" si="98"/>
        <v>0</v>
      </c>
      <c r="M910" s="23">
        <f t="shared" si="94"/>
        <v>0</v>
      </c>
      <c r="N910" s="19">
        <f t="shared" si="95"/>
        <v>0</v>
      </c>
      <c r="O910" s="19">
        <f t="shared" si="96"/>
        <v>36.299999999999997</v>
      </c>
      <c r="P910" s="53"/>
    </row>
    <row r="911" spans="1:16" x14ac:dyDescent="0.3">
      <c r="A911" s="40">
        <v>14891</v>
      </c>
      <c r="B911" s="40" t="s">
        <v>23</v>
      </c>
      <c r="C911" s="16" t="s">
        <v>1862</v>
      </c>
      <c r="D911" s="52">
        <v>8594041071447</v>
      </c>
      <c r="E911" s="253">
        <v>35</v>
      </c>
      <c r="F911" s="17">
        <f t="shared" si="93"/>
        <v>1.3733568765940749</v>
      </c>
      <c r="G911" s="17">
        <f t="shared" si="99"/>
        <v>42.35</v>
      </c>
      <c r="H911" s="226">
        <v>0.21</v>
      </c>
      <c r="I911" s="46"/>
      <c r="J911" s="18">
        <v>12</v>
      </c>
      <c r="K911" s="46"/>
      <c r="L911" s="19">
        <f t="shared" si="98"/>
        <v>0</v>
      </c>
      <c r="M911" s="23">
        <f t="shared" si="94"/>
        <v>0</v>
      </c>
      <c r="N911" s="19">
        <f t="shared" si="95"/>
        <v>0</v>
      </c>
      <c r="O911" s="19">
        <f t="shared" si="96"/>
        <v>42.35</v>
      </c>
      <c r="P911" s="53"/>
    </row>
    <row r="912" spans="1:16" x14ac:dyDescent="0.3">
      <c r="A912" s="40">
        <v>14892</v>
      </c>
      <c r="B912" s="40" t="s">
        <v>23</v>
      </c>
      <c r="C912" s="16" t="s">
        <v>1863</v>
      </c>
      <c r="D912" s="52">
        <v>8594041071430</v>
      </c>
      <c r="E912" s="253">
        <v>35</v>
      </c>
      <c r="F912" s="17">
        <f t="shared" si="93"/>
        <v>1.3733568765940749</v>
      </c>
      <c r="G912" s="17">
        <f t="shared" si="99"/>
        <v>42.35</v>
      </c>
      <c r="H912" s="226">
        <v>0.21</v>
      </c>
      <c r="I912" s="46"/>
      <c r="J912" s="18">
        <v>12</v>
      </c>
      <c r="K912" s="46"/>
      <c r="L912" s="19">
        <f t="shared" si="98"/>
        <v>0</v>
      </c>
      <c r="M912" s="23">
        <f t="shared" si="94"/>
        <v>0</v>
      </c>
      <c r="N912" s="19">
        <f t="shared" si="95"/>
        <v>0</v>
      </c>
      <c r="O912" s="19">
        <f t="shared" si="96"/>
        <v>42.35</v>
      </c>
      <c r="P912" s="53"/>
    </row>
    <row r="913" spans="1:16" x14ac:dyDescent="0.3">
      <c r="A913" s="40">
        <v>14910</v>
      </c>
      <c r="B913" s="40" t="s">
        <v>15</v>
      </c>
      <c r="C913" s="16" t="s">
        <v>1904</v>
      </c>
      <c r="D913" s="52">
        <v>745125954080</v>
      </c>
      <c r="E913" s="253">
        <v>59.3</v>
      </c>
      <c r="F913" s="17">
        <f t="shared" si="93"/>
        <v>2.3268589366293897</v>
      </c>
      <c r="G913" s="17">
        <f t="shared" si="99"/>
        <v>71.753</v>
      </c>
      <c r="H913" s="226">
        <v>0.21</v>
      </c>
      <c r="I913" s="46"/>
      <c r="J913" s="18">
        <v>24</v>
      </c>
      <c r="K913" s="46"/>
      <c r="L913" s="19">
        <f t="shared" si="98"/>
        <v>0</v>
      </c>
      <c r="M913" s="23">
        <f t="shared" si="94"/>
        <v>0</v>
      </c>
      <c r="N913" s="19">
        <f t="shared" si="95"/>
        <v>0</v>
      </c>
      <c r="O913" s="19">
        <f t="shared" si="96"/>
        <v>71.753</v>
      </c>
      <c r="P913" s="53"/>
    </row>
    <row r="914" spans="1:16" x14ac:dyDescent="0.3">
      <c r="A914" s="40">
        <v>14912</v>
      </c>
      <c r="B914" s="40" t="s">
        <v>15</v>
      </c>
      <c r="C914" s="16" t="s">
        <v>1905</v>
      </c>
      <c r="D914" s="52">
        <v>764460004960</v>
      </c>
      <c r="E914" s="253">
        <v>107.7</v>
      </c>
      <c r="F914" s="17">
        <f t="shared" si="93"/>
        <v>4.2260153031194818</v>
      </c>
      <c r="G914" s="17">
        <f t="shared" si="99"/>
        <v>130.31700000000001</v>
      </c>
      <c r="H914" s="226">
        <v>0.21</v>
      </c>
      <c r="I914" s="46"/>
      <c r="J914" s="18">
        <v>6</v>
      </c>
      <c r="K914" s="46"/>
      <c r="L914" s="19">
        <f t="shared" si="98"/>
        <v>0</v>
      </c>
      <c r="M914" s="23">
        <f t="shared" si="94"/>
        <v>0</v>
      </c>
      <c r="N914" s="19">
        <f t="shared" si="95"/>
        <v>0</v>
      </c>
      <c r="O914" s="19">
        <f t="shared" si="96"/>
        <v>130.31700000000001</v>
      </c>
      <c r="P914" s="53"/>
    </row>
    <row r="915" spans="1:16" x14ac:dyDescent="0.3">
      <c r="A915" s="40">
        <v>14990</v>
      </c>
      <c r="B915" s="40" t="s">
        <v>15</v>
      </c>
      <c r="C915" s="16" t="s">
        <v>1848</v>
      </c>
      <c r="D915" s="52">
        <v>8594161670056</v>
      </c>
      <c r="E915" s="253">
        <v>18.7</v>
      </c>
      <c r="F915" s="54" t="s">
        <v>104</v>
      </c>
      <c r="G915" s="17">
        <f t="shared" si="99"/>
        <v>22.626999999999999</v>
      </c>
      <c r="H915" s="226">
        <v>0.21</v>
      </c>
      <c r="I915" s="46"/>
      <c r="J915" s="18">
        <v>6</v>
      </c>
      <c r="K915" s="46"/>
      <c r="L915" s="19">
        <f t="shared" si="98"/>
        <v>0</v>
      </c>
      <c r="M915" s="23">
        <f t="shared" si="94"/>
        <v>0</v>
      </c>
      <c r="N915" s="19">
        <f t="shared" si="95"/>
        <v>0</v>
      </c>
      <c r="O915" s="19">
        <f t="shared" si="96"/>
        <v>22.626999999999999</v>
      </c>
      <c r="P915" s="53"/>
    </row>
    <row r="916" spans="1:16" x14ac:dyDescent="0.3">
      <c r="A916" s="40">
        <v>15000</v>
      </c>
      <c r="B916" s="40" t="s">
        <v>23</v>
      </c>
      <c r="C916" s="16" t="s">
        <v>686</v>
      </c>
      <c r="D916" s="52" t="s">
        <v>1446</v>
      </c>
      <c r="E916" s="253">
        <v>36</v>
      </c>
      <c r="F916" s="17">
        <f t="shared" si="93"/>
        <v>1.4125956444967629</v>
      </c>
      <c r="G916" s="17">
        <f t="shared" si="99"/>
        <v>43.56</v>
      </c>
      <c r="H916" s="226">
        <v>0.21</v>
      </c>
      <c r="I916" s="46"/>
      <c r="J916" s="18">
        <v>6</v>
      </c>
      <c r="K916" s="46"/>
      <c r="L916" s="19">
        <f t="shared" si="98"/>
        <v>0</v>
      </c>
      <c r="M916" s="23">
        <f t="shared" si="94"/>
        <v>0</v>
      </c>
      <c r="N916" s="19">
        <f t="shared" si="95"/>
        <v>0</v>
      </c>
      <c r="O916" s="19">
        <f t="shared" si="96"/>
        <v>43.56</v>
      </c>
      <c r="P916" s="53"/>
    </row>
    <row r="917" spans="1:16" x14ac:dyDescent="0.3">
      <c r="A917" s="235">
        <v>15006</v>
      </c>
      <c r="B917" s="235" t="s">
        <v>23</v>
      </c>
      <c r="C917" s="236" t="s">
        <v>687</v>
      </c>
      <c r="D917" s="237" t="s">
        <v>1447</v>
      </c>
      <c r="E917" s="238">
        <v>40.299999999999997</v>
      </c>
      <c r="F917" s="238">
        <f t="shared" si="93"/>
        <v>1.5813223464783206</v>
      </c>
      <c r="G917" s="238">
        <f t="shared" si="99"/>
        <v>48.762999999999998</v>
      </c>
      <c r="H917" s="246">
        <v>0.21</v>
      </c>
      <c r="I917" s="241"/>
      <c r="J917" s="242">
        <v>6</v>
      </c>
      <c r="K917" s="241"/>
      <c r="L917" s="243">
        <f t="shared" si="98"/>
        <v>0</v>
      </c>
      <c r="M917" s="244">
        <f t="shared" si="94"/>
        <v>0</v>
      </c>
      <c r="N917" s="243">
        <f t="shared" si="95"/>
        <v>0</v>
      </c>
      <c r="O917" s="243">
        <f t="shared" si="96"/>
        <v>48.762999999999998</v>
      </c>
      <c r="P917" s="245" t="s">
        <v>2101</v>
      </c>
    </row>
    <row r="918" spans="1:16" x14ac:dyDescent="0.3">
      <c r="A918" s="40">
        <v>15050</v>
      </c>
      <c r="B918" s="40" t="s">
        <v>23</v>
      </c>
      <c r="C918" s="16" t="s">
        <v>688</v>
      </c>
      <c r="D918" s="52">
        <v>4106060030677</v>
      </c>
      <c r="E918" s="253">
        <v>48.8</v>
      </c>
      <c r="F918" s="17">
        <f t="shared" si="93"/>
        <v>1.9148518736511673</v>
      </c>
      <c r="G918" s="17">
        <f t="shared" si="99"/>
        <v>59.047999999999995</v>
      </c>
      <c r="H918" s="226">
        <v>0.21</v>
      </c>
      <c r="I918" s="46"/>
      <c r="J918" s="18">
        <v>6</v>
      </c>
      <c r="K918" s="46"/>
      <c r="L918" s="19">
        <f t="shared" si="98"/>
        <v>0</v>
      </c>
      <c r="M918" s="23">
        <f t="shared" si="94"/>
        <v>0</v>
      </c>
      <c r="N918" s="19">
        <f t="shared" si="95"/>
        <v>0</v>
      </c>
      <c r="O918" s="19">
        <f t="shared" si="96"/>
        <v>59.047999999999995</v>
      </c>
      <c r="P918" s="53"/>
    </row>
    <row r="919" spans="1:16" x14ac:dyDescent="0.3">
      <c r="A919" s="40">
        <v>15050</v>
      </c>
      <c r="B919" s="40" t="s">
        <v>23</v>
      </c>
      <c r="C919" s="16" t="s">
        <v>689</v>
      </c>
      <c r="D919" s="52" t="s">
        <v>1448</v>
      </c>
      <c r="E919" s="253">
        <v>47.8</v>
      </c>
      <c r="F919" s="17">
        <f t="shared" si="93"/>
        <v>1.8756131057484795</v>
      </c>
      <c r="G919" s="17">
        <f t="shared" si="99"/>
        <v>57.837999999999994</v>
      </c>
      <c r="H919" s="226">
        <v>0.21</v>
      </c>
      <c r="I919" s="46" t="s">
        <v>94</v>
      </c>
      <c r="J919" s="18">
        <v>6</v>
      </c>
      <c r="K919" s="46" t="s">
        <v>94</v>
      </c>
      <c r="L919" s="19"/>
      <c r="M919" s="23">
        <f t="shared" si="94"/>
        <v>0</v>
      </c>
      <c r="N919" s="19"/>
      <c r="O919" s="19">
        <f t="shared" si="96"/>
        <v>57.837999999999994</v>
      </c>
      <c r="P919" s="53"/>
    </row>
    <row r="920" spans="1:16" x14ac:dyDescent="0.3">
      <c r="A920" s="40">
        <v>15100</v>
      </c>
      <c r="B920" s="40" t="s">
        <v>23</v>
      </c>
      <c r="C920" s="16" t="s">
        <v>690</v>
      </c>
      <c r="D920" s="52" t="s">
        <v>1449</v>
      </c>
      <c r="E920" s="253">
        <v>66.400000000000006</v>
      </c>
      <c r="F920" s="17">
        <f t="shared" si="93"/>
        <v>2.6054541887384737</v>
      </c>
      <c r="G920" s="17">
        <f t="shared" si="99"/>
        <v>80.344000000000008</v>
      </c>
      <c r="H920" s="226">
        <v>0.21</v>
      </c>
      <c r="I920" s="46"/>
      <c r="J920" s="18">
        <v>6</v>
      </c>
      <c r="K920" s="46"/>
      <c r="L920" s="19">
        <f t="shared" ref="L920:L987" si="100">PRODUCT(E920,SUM(I920,PRODUCT(ABS(K920),J920)))</f>
        <v>0</v>
      </c>
      <c r="M920" s="23">
        <f t="shared" si="94"/>
        <v>0</v>
      </c>
      <c r="N920" s="19">
        <f t="shared" si="95"/>
        <v>0</v>
      </c>
      <c r="O920" s="19">
        <f t="shared" si="96"/>
        <v>80.344000000000008</v>
      </c>
      <c r="P920" s="53"/>
    </row>
    <row r="921" spans="1:16" x14ac:dyDescent="0.3">
      <c r="A921" s="40">
        <v>15102</v>
      </c>
      <c r="B921" s="40" t="s">
        <v>23</v>
      </c>
      <c r="C921" s="16" t="s">
        <v>691</v>
      </c>
      <c r="D921" s="52" t="s">
        <v>1450</v>
      </c>
      <c r="E921" s="253">
        <v>27.9</v>
      </c>
      <c r="F921" s="17">
        <f t="shared" si="93"/>
        <v>1.0947616244849911</v>
      </c>
      <c r="G921" s="17">
        <f t="shared" si="99"/>
        <v>33.759</v>
      </c>
      <c r="H921" s="226">
        <v>0.21</v>
      </c>
      <c r="I921" s="46"/>
      <c r="J921" s="18">
        <v>12</v>
      </c>
      <c r="K921" s="46"/>
      <c r="L921" s="19">
        <f t="shared" si="100"/>
        <v>0</v>
      </c>
      <c r="M921" s="23">
        <f t="shared" si="94"/>
        <v>0</v>
      </c>
      <c r="N921" s="19">
        <f t="shared" si="95"/>
        <v>0</v>
      </c>
      <c r="O921" s="19">
        <f t="shared" si="96"/>
        <v>33.759</v>
      </c>
      <c r="P921" s="53"/>
    </row>
    <row r="922" spans="1:16" x14ac:dyDescent="0.3">
      <c r="A922" s="40">
        <v>15103</v>
      </c>
      <c r="B922" s="40" t="s">
        <v>23</v>
      </c>
      <c r="C922" s="16" t="s">
        <v>692</v>
      </c>
      <c r="D922" s="52" t="s">
        <v>1451</v>
      </c>
      <c r="E922" s="253">
        <v>66.400000000000006</v>
      </c>
      <c r="F922" s="17">
        <f t="shared" si="93"/>
        <v>2.6054541887384737</v>
      </c>
      <c r="G922" s="17">
        <f t="shared" si="99"/>
        <v>80.344000000000008</v>
      </c>
      <c r="H922" s="226">
        <v>0.21</v>
      </c>
      <c r="I922" s="46"/>
      <c r="J922" s="18">
        <v>6</v>
      </c>
      <c r="K922" s="46"/>
      <c r="L922" s="19">
        <f t="shared" si="100"/>
        <v>0</v>
      </c>
      <c r="M922" s="23">
        <f t="shared" si="94"/>
        <v>0</v>
      </c>
      <c r="N922" s="19">
        <f t="shared" si="95"/>
        <v>0</v>
      </c>
      <c r="O922" s="19">
        <f t="shared" si="96"/>
        <v>80.344000000000008</v>
      </c>
      <c r="P922" s="53"/>
    </row>
    <row r="923" spans="1:16" x14ac:dyDescent="0.3">
      <c r="A923" s="40">
        <v>15110</v>
      </c>
      <c r="B923" s="40" t="s">
        <v>23</v>
      </c>
      <c r="C923" s="16" t="s">
        <v>693</v>
      </c>
      <c r="D923" s="52" t="s">
        <v>1452</v>
      </c>
      <c r="E923" s="253">
        <v>66.400000000000006</v>
      </c>
      <c r="F923" s="17">
        <f t="shared" si="93"/>
        <v>2.6054541887384737</v>
      </c>
      <c r="G923" s="17">
        <f t="shared" si="99"/>
        <v>80.344000000000008</v>
      </c>
      <c r="H923" s="226">
        <v>0.21</v>
      </c>
      <c r="I923" s="46"/>
      <c r="J923" s="18">
        <v>6</v>
      </c>
      <c r="K923" s="46"/>
      <c r="L923" s="19">
        <f t="shared" si="100"/>
        <v>0</v>
      </c>
      <c r="M923" s="23">
        <f t="shared" si="94"/>
        <v>0</v>
      </c>
      <c r="N923" s="19">
        <f t="shared" si="95"/>
        <v>0</v>
      </c>
      <c r="O923" s="19">
        <f t="shared" si="96"/>
        <v>80.344000000000008</v>
      </c>
      <c r="P923" s="53"/>
    </row>
    <row r="924" spans="1:16" x14ac:dyDescent="0.3">
      <c r="A924" s="40">
        <v>15150</v>
      </c>
      <c r="B924" s="40" t="s">
        <v>23</v>
      </c>
      <c r="C924" s="16" t="s">
        <v>694</v>
      </c>
      <c r="D924" s="52" t="s">
        <v>1453</v>
      </c>
      <c r="E924" s="253">
        <v>64.599999999999994</v>
      </c>
      <c r="F924" s="17">
        <f t="shared" si="93"/>
        <v>2.5348244065136352</v>
      </c>
      <c r="G924" s="17">
        <f t="shared" si="99"/>
        <v>78.165999999999997</v>
      </c>
      <c r="H924" s="226">
        <v>0.21</v>
      </c>
      <c r="I924" s="46"/>
      <c r="J924" s="18">
        <v>6</v>
      </c>
      <c r="K924" s="46"/>
      <c r="L924" s="19">
        <f t="shared" si="100"/>
        <v>0</v>
      </c>
      <c r="M924" s="23">
        <f t="shared" si="94"/>
        <v>0</v>
      </c>
      <c r="N924" s="19">
        <f t="shared" si="95"/>
        <v>0</v>
      </c>
      <c r="O924" s="19">
        <f t="shared" si="96"/>
        <v>78.165999999999997</v>
      </c>
      <c r="P924" s="53"/>
    </row>
    <row r="925" spans="1:16" x14ac:dyDescent="0.3">
      <c r="A925" s="40">
        <v>15211</v>
      </c>
      <c r="B925" s="40" t="s">
        <v>23</v>
      </c>
      <c r="C925" s="16" t="s">
        <v>695</v>
      </c>
      <c r="D925" s="52" t="s">
        <v>1454</v>
      </c>
      <c r="E925" s="253">
        <v>55.8</v>
      </c>
      <c r="F925" s="17">
        <f t="shared" si="93"/>
        <v>2.1895232489699823</v>
      </c>
      <c r="G925" s="17">
        <f t="shared" si="99"/>
        <v>67.518000000000001</v>
      </c>
      <c r="H925" s="226">
        <v>0.21</v>
      </c>
      <c r="I925" s="46"/>
      <c r="J925" s="18">
        <v>6</v>
      </c>
      <c r="K925" s="46"/>
      <c r="L925" s="19">
        <f t="shared" si="100"/>
        <v>0</v>
      </c>
      <c r="M925" s="23">
        <f t="shared" si="94"/>
        <v>0</v>
      </c>
      <c r="N925" s="19">
        <f t="shared" si="95"/>
        <v>0</v>
      </c>
      <c r="O925" s="19">
        <f t="shared" si="96"/>
        <v>67.518000000000001</v>
      </c>
      <c r="P925" s="53"/>
    </row>
    <row r="926" spans="1:16" x14ac:dyDescent="0.3">
      <c r="A926" s="40">
        <v>15261</v>
      </c>
      <c r="B926" s="40" t="s">
        <v>23</v>
      </c>
      <c r="C926" s="16" t="s">
        <v>696</v>
      </c>
      <c r="D926" s="52" t="s">
        <v>1455</v>
      </c>
      <c r="E926" s="253">
        <v>83.7</v>
      </c>
      <c r="F926" s="17">
        <f t="shared" ref="F926:F1000" si="101">E926/$E$3</f>
        <v>3.2842848734549737</v>
      </c>
      <c r="G926" s="17">
        <f t="shared" si="99"/>
        <v>101.277</v>
      </c>
      <c r="H926" s="226">
        <v>0.21</v>
      </c>
      <c r="I926" s="46"/>
      <c r="J926" s="18">
        <v>6</v>
      </c>
      <c r="K926" s="46"/>
      <c r="L926" s="19">
        <f t="shared" si="100"/>
        <v>0</v>
      </c>
      <c r="M926" s="23">
        <f t="shared" ref="M926:M1000" si="102">L926/$E$3</f>
        <v>0</v>
      </c>
      <c r="N926" s="19">
        <f t="shared" ref="N926:N1000" si="103">PRODUCT(G926,SUM(I926,PRODUCT(ABS(K926),J926)))</f>
        <v>0</v>
      </c>
      <c r="O926" s="19">
        <f t="shared" ref="O926:O1000" si="104">PRODUCT(G926,(1+$P$6/100))</f>
        <v>101.277</v>
      </c>
      <c r="P926" s="53"/>
    </row>
    <row r="927" spans="1:16" x14ac:dyDescent="0.3">
      <c r="A927" s="40">
        <v>15300</v>
      </c>
      <c r="B927" s="40" t="s">
        <v>23</v>
      </c>
      <c r="C927" s="16" t="s">
        <v>1790</v>
      </c>
      <c r="D927" s="52">
        <v>4106060075722</v>
      </c>
      <c r="E927" s="253">
        <v>63.9</v>
      </c>
      <c r="F927" s="17">
        <f t="shared" si="101"/>
        <v>2.507357268981754</v>
      </c>
      <c r="G927" s="17">
        <f t="shared" si="99"/>
        <v>77.319000000000003</v>
      </c>
      <c r="H927" s="226">
        <v>0.21</v>
      </c>
      <c r="I927" s="46"/>
      <c r="J927" s="18">
        <v>12</v>
      </c>
      <c r="K927" s="46"/>
      <c r="L927" s="19">
        <f t="shared" si="100"/>
        <v>0</v>
      </c>
      <c r="M927" s="23">
        <f t="shared" si="102"/>
        <v>0</v>
      </c>
      <c r="N927" s="19">
        <f t="shared" si="103"/>
        <v>0</v>
      </c>
      <c r="O927" s="19">
        <f t="shared" si="104"/>
        <v>77.319000000000003</v>
      </c>
      <c r="P927" s="53"/>
    </row>
    <row r="928" spans="1:16" x14ac:dyDescent="0.3">
      <c r="A928" s="40">
        <v>15302</v>
      </c>
      <c r="B928" s="40" t="s">
        <v>23</v>
      </c>
      <c r="C928" s="16" t="s">
        <v>1895</v>
      </c>
      <c r="D928" s="52">
        <v>4106060075524</v>
      </c>
      <c r="E928" s="253">
        <v>50.3</v>
      </c>
      <c r="F928" s="17">
        <f t="shared" si="101"/>
        <v>1.9737100255051991</v>
      </c>
      <c r="G928" s="17">
        <f t="shared" si="99"/>
        <v>60.862999999999992</v>
      </c>
      <c r="H928" s="226">
        <v>0.21</v>
      </c>
      <c r="I928" s="46"/>
      <c r="J928" s="18">
        <v>12</v>
      </c>
      <c r="K928" s="46"/>
      <c r="L928" s="19">
        <f t="shared" si="100"/>
        <v>0</v>
      </c>
      <c r="M928" s="23">
        <f t="shared" si="102"/>
        <v>0</v>
      </c>
      <c r="N928" s="19">
        <f t="shared" si="103"/>
        <v>0</v>
      </c>
      <c r="O928" s="19">
        <f t="shared" si="104"/>
        <v>60.862999999999992</v>
      </c>
      <c r="P928" s="53"/>
    </row>
    <row r="929" spans="1:16" x14ac:dyDescent="0.3">
      <c r="A929" s="40">
        <v>15304</v>
      </c>
      <c r="B929" s="40" t="s">
        <v>23</v>
      </c>
      <c r="C929" s="16" t="s">
        <v>1835</v>
      </c>
      <c r="D929" s="52">
        <v>4106060075593</v>
      </c>
      <c r="E929" s="253">
        <v>43.3</v>
      </c>
      <c r="F929" s="17">
        <f t="shared" si="101"/>
        <v>1.6990386501863841</v>
      </c>
      <c r="G929" s="17">
        <f t="shared" si="99"/>
        <v>52.392999999999994</v>
      </c>
      <c r="H929" s="226">
        <v>0.21</v>
      </c>
      <c r="I929" s="46"/>
      <c r="J929" s="18">
        <v>12</v>
      </c>
      <c r="K929" s="46"/>
      <c r="L929" s="19">
        <f t="shared" si="100"/>
        <v>0</v>
      </c>
      <c r="M929" s="23">
        <f t="shared" si="102"/>
        <v>0</v>
      </c>
      <c r="N929" s="19">
        <f t="shared" si="103"/>
        <v>0</v>
      </c>
      <c r="O929" s="19">
        <f t="shared" si="104"/>
        <v>52.392999999999994</v>
      </c>
      <c r="P929" s="53"/>
    </row>
    <row r="930" spans="1:16" x14ac:dyDescent="0.3">
      <c r="A930" s="40">
        <v>15306</v>
      </c>
      <c r="B930" s="40" t="s">
        <v>23</v>
      </c>
      <c r="C930" s="16" t="s">
        <v>1828</v>
      </c>
      <c r="D930" s="52" t="s">
        <v>1456</v>
      </c>
      <c r="E930" s="253">
        <v>63.9</v>
      </c>
      <c r="F930" s="17">
        <f t="shared" si="101"/>
        <v>2.507357268981754</v>
      </c>
      <c r="G930" s="17">
        <f t="shared" si="99"/>
        <v>77.319000000000003</v>
      </c>
      <c r="H930" s="226">
        <v>0.21</v>
      </c>
      <c r="I930" s="46"/>
      <c r="J930" s="18">
        <v>12</v>
      </c>
      <c r="K930" s="46"/>
      <c r="L930" s="19">
        <f t="shared" si="100"/>
        <v>0</v>
      </c>
      <c r="M930" s="23">
        <f t="shared" si="102"/>
        <v>0</v>
      </c>
      <c r="N930" s="19">
        <f t="shared" si="103"/>
        <v>0</v>
      </c>
      <c r="O930" s="19">
        <f t="shared" si="104"/>
        <v>77.319000000000003</v>
      </c>
      <c r="P930" s="53"/>
    </row>
    <row r="931" spans="1:16" x14ac:dyDescent="0.3">
      <c r="A931" s="40">
        <v>15312</v>
      </c>
      <c r="B931" s="40" t="s">
        <v>23</v>
      </c>
      <c r="C931" s="16" t="s">
        <v>1836</v>
      </c>
      <c r="D931" s="52">
        <v>4106060075753</v>
      </c>
      <c r="E931" s="253">
        <v>64.2</v>
      </c>
      <c r="F931" s="17">
        <f t="shared" si="101"/>
        <v>2.5191288993525607</v>
      </c>
      <c r="G931" s="17">
        <f t="shared" si="99"/>
        <v>77.682000000000002</v>
      </c>
      <c r="H931" s="226">
        <v>0.21</v>
      </c>
      <c r="I931" s="46"/>
      <c r="J931" s="18">
        <v>12</v>
      </c>
      <c r="K931" s="46"/>
      <c r="L931" s="19">
        <f t="shared" si="100"/>
        <v>0</v>
      </c>
      <c r="M931" s="23">
        <f t="shared" si="102"/>
        <v>0</v>
      </c>
      <c r="N931" s="19">
        <f t="shared" si="103"/>
        <v>0</v>
      </c>
      <c r="O931" s="19">
        <f t="shared" si="104"/>
        <v>77.682000000000002</v>
      </c>
      <c r="P931" s="53"/>
    </row>
    <row r="932" spans="1:16" x14ac:dyDescent="0.3">
      <c r="A932" s="40">
        <v>15350</v>
      </c>
      <c r="B932" s="40" t="s">
        <v>23</v>
      </c>
      <c r="C932" s="16" t="s">
        <v>697</v>
      </c>
      <c r="D932" s="52" t="s">
        <v>1457</v>
      </c>
      <c r="E932" s="253">
        <v>29.7</v>
      </c>
      <c r="F932" s="17">
        <f t="shared" si="101"/>
        <v>1.1653914067098292</v>
      </c>
      <c r="G932" s="17">
        <f t="shared" si="99"/>
        <v>35.936999999999998</v>
      </c>
      <c r="H932" s="226">
        <v>0.21</v>
      </c>
      <c r="I932" s="46"/>
      <c r="J932" s="18">
        <v>12</v>
      </c>
      <c r="K932" s="46"/>
      <c r="L932" s="19">
        <f t="shared" si="100"/>
        <v>0</v>
      </c>
      <c r="M932" s="23">
        <f t="shared" si="102"/>
        <v>0</v>
      </c>
      <c r="N932" s="19">
        <f t="shared" si="103"/>
        <v>0</v>
      </c>
      <c r="O932" s="19">
        <f t="shared" si="104"/>
        <v>35.936999999999998</v>
      </c>
      <c r="P932" s="53"/>
    </row>
    <row r="933" spans="1:16" x14ac:dyDescent="0.3">
      <c r="A933" s="40">
        <v>15351</v>
      </c>
      <c r="B933" s="40" t="s">
        <v>23</v>
      </c>
      <c r="C933" s="16" t="s">
        <v>698</v>
      </c>
      <c r="D933" s="52" t="s">
        <v>1458</v>
      </c>
      <c r="E933" s="253">
        <v>73.400000000000006</v>
      </c>
      <c r="F933" s="17">
        <f t="shared" si="101"/>
        <v>2.8801255640572889</v>
      </c>
      <c r="G933" s="17">
        <f t="shared" si="99"/>
        <v>88.814000000000007</v>
      </c>
      <c r="H933" s="226">
        <v>0.21</v>
      </c>
      <c r="I933" s="46"/>
      <c r="J933" s="18">
        <v>6</v>
      </c>
      <c r="K933" s="46"/>
      <c r="L933" s="19">
        <f t="shared" si="100"/>
        <v>0</v>
      </c>
      <c r="M933" s="23">
        <f t="shared" si="102"/>
        <v>0</v>
      </c>
      <c r="N933" s="19">
        <f t="shared" si="103"/>
        <v>0</v>
      </c>
      <c r="O933" s="19">
        <f t="shared" si="104"/>
        <v>88.814000000000007</v>
      </c>
      <c r="P933" s="53"/>
    </row>
    <row r="934" spans="1:16" x14ac:dyDescent="0.3">
      <c r="A934" s="40">
        <v>15352</v>
      </c>
      <c r="B934" s="40" t="s">
        <v>23</v>
      </c>
      <c r="C934" s="16" t="s">
        <v>699</v>
      </c>
      <c r="D934" s="52" t="s">
        <v>1459</v>
      </c>
      <c r="E934" s="253">
        <v>40</v>
      </c>
      <c r="F934" s="17">
        <f t="shared" si="101"/>
        <v>1.5695507161075142</v>
      </c>
      <c r="G934" s="17">
        <f t="shared" si="99"/>
        <v>48.4</v>
      </c>
      <c r="H934" s="226">
        <v>0.21</v>
      </c>
      <c r="I934" s="46"/>
      <c r="J934" s="18">
        <v>12</v>
      </c>
      <c r="K934" s="46"/>
      <c r="L934" s="19">
        <f t="shared" si="100"/>
        <v>0</v>
      </c>
      <c r="M934" s="23">
        <f t="shared" si="102"/>
        <v>0</v>
      </c>
      <c r="N934" s="19">
        <f t="shared" si="103"/>
        <v>0</v>
      </c>
      <c r="O934" s="19">
        <f t="shared" si="104"/>
        <v>48.4</v>
      </c>
      <c r="P934" s="53"/>
    </row>
    <row r="935" spans="1:16" x14ac:dyDescent="0.3">
      <c r="A935" s="40">
        <v>15354</v>
      </c>
      <c r="B935" s="40" t="s">
        <v>15</v>
      </c>
      <c r="C935" s="16" t="s">
        <v>700</v>
      </c>
      <c r="D935" s="52" t="s">
        <v>1460</v>
      </c>
      <c r="E935" s="253">
        <v>83</v>
      </c>
      <c r="F935" s="17">
        <f t="shared" si="101"/>
        <v>3.2568177359230921</v>
      </c>
      <c r="G935" s="17">
        <f t="shared" si="99"/>
        <v>100.42999999999999</v>
      </c>
      <c r="H935" s="226">
        <v>0.21</v>
      </c>
      <c r="I935" s="46"/>
      <c r="J935" s="18">
        <v>6</v>
      </c>
      <c r="K935" s="46"/>
      <c r="L935" s="19">
        <f t="shared" si="100"/>
        <v>0</v>
      </c>
      <c r="M935" s="23">
        <f t="shared" si="102"/>
        <v>0</v>
      </c>
      <c r="N935" s="19">
        <f t="shared" si="103"/>
        <v>0</v>
      </c>
      <c r="O935" s="19">
        <f t="shared" si="104"/>
        <v>100.42999999999999</v>
      </c>
      <c r="P935" s="53"/>
    </row>
    <row r="936" spans="1:16" x14ac:dyDescent="0.3">
      <c r="A936" s="40">
        <v>15356</v>
      </c>
      <c r="B936" s="40" t="s">
        <v>23</v>
      </c>
      <c r="C936" s="16" t="s">
        <v>701</v>
      </c>
      <c r="D936" s="52" t="s">
        <v>1461</v>
      </c>
      <c r="E936" s="253">
        <v>76.3</v>
      </c>
      <c r="F936" s="17">
        <f t="shared" si="101"/>
        <v>2.9939179909750835</v>
      </c>
      <c r="G936" s="17">
        <f t="shared" si="99"/>
        <v>92.322999999999993</v>
      </c>
      <c r="H936" s="226">
        <v>0.21</v>
      </c>
      <c r="I936" s="46"/>
      <c r="J936" s="18">
        <v>12</v>
      </c>
      <c r="K936" s="46"/>
      <c r="L936" s="19">
        <f t="shared" si="100"/>
        <v>0</v>
      </c>
      <c r="M936" s="23">
        <f t="shared" si="102"/>
        <v>0</v>
      </c>
      <c r="N936" s="19">
        <f t="shared" si="103"/>
        <v>0</v>
      </c>
      <c r="O936" s="19">
        <f t="shared" si="104"/>
        <v>92.322999999999993</v>
      </c>
      <c r="P936" s="53"/>
    </row>
    <row r="937" spans="1:16" x14ac:dyDescent="0.3">
      <c r="A937" s="40">
        <v>15358</v>
      </c>
      <c r="B937" s="40" t="s">
        <v>23</v>
      </c>
      <c r="C937" s="16" t="s">
        <v>1906</v>
      </c>
      <c r="D937" s="52">
        <v>4106060075135</v>
      </c>
      <c r="E937" s="253">
        <v>50.3</v>
      </c>
      <c r="F937" s="17">
        <f t="shared" si="101"/>
        <v>1.9737100255051991</v>
      </c>
      <c r="G937" s="17">
        <f t="shared" si="99"/>
        <v>60.862999999999992</v>
      </c>
      <c r="H937" s="226">
        <v>0.21</v>
      </c>
      <c r="I937" s="46"/>
      <c r="J937" s="18">
        <v>12</v>
      </c>
      <c r="K937" s="46"/>
      <c r="L937" s="19">
        <f t="shared" si="100"/>
        <v>0</v>
      </c>
      <c r="M937" s="23">
        <f t="shared" si="102"/>
        <v>0</v>
      </c>
      <c r="N937" s="19">
        <f t="shared" si="103"/>
        <v>0</v>
      </c>
      <c r="O937" s="19">
        <f t="shared" si="104"/>
        <v>60.862999999999992</v>
      </c>
      <c r="P937" s="53"/>
    </row>
    <row r="938" spans="1:16" x14ac:dyDescent="0.3">
      <c r="A938" s="40">
        <v>15359</v>
      </c>
      <c r="B938" s="40" t="s">
        <v>23</v>
      </c>
      <c r="C938" s="16" t="s">
        <v>2180</v>
      </c>
      <c r="D938" s="52">
        <v>4106060076897</v>
      </c>
      <c r="E938" s="253">
        <v>50.3</v>
      </c>
      <c r="F938" s="17">
        <f t="shared" si="101"/>
        <v>1.9737100255051991</v>
      </c>
      <c r="G938" s="17">
        <f t="shared" si="99"/>
        <v>60.862999999999992</v>
      </c>
      <c r="H938" s="226">
        <v>0.21</v>
      </c>
      <c r="I938" s="46"/>
      <c r="J938" s="18">
        <v>12</v>
      </c>
      <c r="K938" s="46"/>
      <c r="L938" s="19">
        <f t="shared" si="100"/>
        <v>0</v>
      </c>
      <c r="M938" s="23">
        <f t="shared" si="102"/>
        <v>0</v>
      </c>
      <c r="N938" s="19">
        <f t="shared" si="103"/>
        <v>0</v>
      </c>
      <c r="O938" s="19">
        <f t="shared" si="104"/>
        <v>60.862999999999992</v>
      </c>
      <c r="P938" s="53"/>
    </row>
    <row r="939" spans="1:16" x14ac:dyDescent="0.3">
      <c r="A939" s="40">
        <v>15498</v>
      </c>
      <c r="B939" s="40" t="s">
        <v>23</v>
      </c>
      <c r="C939" s="16" t="s">
        <v>702</v>
      </c>
      <c r="D939" s="52" t="s">
        <v>1462</v>
      </c>
      <c r="E939" s="253">
        <v>83.7</v>
      </c>
      <c r="F939" s="17">
        <f t="shared" si="101"/>
        <v>3.2842848734549737</v>
      </c>
      <c r="G939" s="17">
        <f t="shared" si="99"/>
        <v>101.277</v>
      </c>
      <c r="H939" s="226">
        <v>0.21</v>
      </c>
      <c r="I939" s="46"/>
      <c r="J939" s="18">
        <v>6</v>
      </c>
      <c r="K939" s="46"/>
      <c r="L939" s="19">
        <f t="shared" si="100"/>
        <v>0</v>
      </c>
      <c r="M939" s="23">
        <f t="shared" si="102"/>
        <v>0</v>
      </c>
      <c r="N939" s="19">
        <f t="shared" si="103"/>
        <v>0</v>
      </c>
      <c r="O939" s="19">
        <f t="shared" si="104"/>
        <v>101.277</v>
      </c>
      <c r="P939" s="53"/>
    </row>
    <row r="940" spans="1:16" x14ac:dyDescent="0.3">
      <c r="A940" s="40">
        <v>15500</v>
      </c>
      <c r="B940" s="40" t="s">
        <v>23</v>
      </c>
      <c r="C940" s="16" t="s">
        <v>703</v>
      </c>
      <c r="D940" s="52" t="s">
        <v>1463</v>
      </c>
      <c r="E940" s="253">
        <v>27.9</v>
      </c>
      <c r="F940" s="17">
        <f t="shared" si="101"/>
        <v>1.0947616244849911</v>
      </c>
      <c r="G940" s="17">
        <f t="shared" si="99"/>
        <v>33.759</v>
      </c>
      <c r="H940" s="226">
        <v>0.21</v>
      </c>
      <c r="I940" s="46"/>
      <c r="J940" s="18">
        <v>12</v>
      </c>
      <c r="K940" s="46"/>
      <c r="L940" s="19">
        <f t="shared" si="100"/>
        <v>0</v>
      </c>
      <c r="M940" s="23">
        <f t="shared" si="102"/>
        <v>0</v>
      </c>
      <c r="N940" s="19">
        <f t="shared" si="103"/>
        <v>0</v>
      </c>
      <c r="O940" s="19">
        <f t="shared" si="104"/>
        <v>33.759</v>
      </c>
      <c r="P940" s="53"/>
    </row>
    <row r="941" spans="1:16" x14ac:dyDescent="0.3">
      <c r="A941" s="40">
        <v>15545</v>
      </c>
      <c r="B941" s="40" t="s">
        <v>23</v>
      </c>
      <c r="C941" s="16" t="s">
        <v>704</v>
      </c>
      <c r="D941" s="52" t="s">
        <v>1464</v>
      </c>
      <c r="E941" s="253">
        <v>27.9</v>
      </c>
      <c r="F941" s="17">
        <f t="shared" si="101"/>
        <v>1.0947616244849911</v>
      </c>
      <c r="G941" s="17">
        <f t="shared" si="99"/>
        <v>33.759</v>
      </c>
      <c r="H941" s="226">
        <v>0.21</v>
      </c>
      <c r="I941" s="46"/>
      <c r="J941" s="18">
        <v>12</v>
      </c>
      <c r="K941" s="46"/>
      <c r="L941" s="19">
        <f t="shared" si="100"/>
        <v>0</v>
      </c>
      <c r="M941" s="23">
        <f t="shared" si="102"/>
        <v>0</v>
      </c>
      <c r="N941" s="19">
        <f t="shared" si="103"/>
        <v>0</v>
      </c>
      <c r="O941" s="19">
        <f t="shared" si="104"/>
        <v>33.759</v>
      </c>
      <c r="P941" s="53"/>
    </row>
    <row r="942" spans="1:16" x14ac:dyDescent="0.3">
      <c r="A942" s="40">
        <v>15749</v>
      </c>
      <c r="B942" s="40" t="s">
        <v>23</v>
      </c>
      <c r="C942" s="16" t="s">
        <v>705</v>
      </c>
      <c r="D942" s="52" t="s">
        <v>1465</v>
      </c>
      <c r="E942" s="253">
        <v>62.4</v>
      </c>
      <c r="F942" s="17">
        <f t="shared" si="101"/>
        <v>2.4484991171277222</v>
      </c>
      <c r="G942" s="17">
        <f t="shared" si="99"/>
        <v>75.503999999999991</v>
      </c>
      <c r="H942" s="226">
        <v>0.21</v>
      </c>
      <c r="I942" s="46"/>
      <c r="J942" s="18">
        <v>6</v>
      </c>
      <c r="K942" s="46"/>
      <c r="L942" s="19">
        <f t="shared" si="100"/>
        <v>0</v>
      </c>
      <c r="M942" s="23">
        <f t="shared" si="102"/>
        <v>0</v>
      </c>
      <c r="N942" s="19">
        <f t="shared" si="103"/>
        <v>0</v>
      </c>
      <c r="O942" s="19">
        <f t="shared" si="104"/>
        <v>75.503999999999991</v>
      </c>
      <c r="P942" s="53"/>
    </row>
    <row r="943" spans="1:16" x14ac:dyDescent="0.3">
      <c r="A943" s="40">
        <v>15750</v>
      </c>
      <c r="B943" s="40" t="s">
        <v>23</v>
      </c>
      <c r="C943" s="16" t="s">
        <v>706</v>
      </c>
      <c r="D943" s="52" t="s">
        <v>1466</v>
      </c>
      <c r="E943" s="253">
        <v>29.7</v>
      </c>
      <c r="F943" s="17">
        <f t="shared" si="101"/>
        <v>1.1653914067098292</v>
      </c>
      <c r="G943" s="17">
        <f t="shared" si="99"/>
        <v>35.936999999999998</v>
      </c>
      <c r="H943" s="226">
        <v>0.21</v>
      </c>
      <c r="I943" s="46"/>
      <c r="J943" s="18">
        <v>12</v>
      </c>
      <c r="K943" s="46"/>
      <c r="L943" s="19">
        <f t="shared" si="100"/>
        <v>0</v>
      </c>
      <c r="M943" s="23">
        <f t="shared" si="102"/>
        <v>0</v>
      </c>
      <c r="N943" s="19">
        <f t="shared" si="103"/>
        <v>0</v>
      </c>
      <c r="O943" s="19">
        <f t="shared" si="104"/>
        <v>35.936999999999998</v>
      </c>
      <c r="P943" s="53"/>
    </row>
    <row r="944" spans="1:16" x14ac:dyDescent="0.3">
      <c r="A944" s="40">
        <v>15756</v>
      </c>
      <c r="B944" s="40" t="s">
        <v>23</v>
      </c>
      <c r="C944" s="16" t="s">
        <v>707</v>
      </c>
      <c r="D944" s="52" t="s">
        <v>1467</v>
      </c>
      <c r="E944" s="253">
        <v>33</v>
      </c>
      <c r="F944" s="17">
        <f t="shared" si="101"/>
        <v>1.2948793407886994</v>
      </c>
      <c r="G944" s="17">
        <f t="shared" si="99"/>
        <v>39.93</v>
      </c>
      <c r="H944" s="226">
        <v>0.21</v>
      </c>
      <c r="I944" s="46"/>
      <c r="J944" s="18">
        <v>12</v>
      </c>
      <c r="K944" s="46"/>
      <c r="L944" s="19">
        <f t="shared" si="100"/>
        <v>0</v>
      </c>
      <c r="M944" s="23">
        <f t="shared" si="102"/>
        <v>0</v>
      </c>
      <c r="N944" s="19">
        <f t="shared" si="103"/>
        <v>0</v>
      </c>
      <c r="O944" s="19">
        <f t="shared" si="104"/>
        <v>39.93</v>
      </c>
      <c r="P944" s="53"/>
    </row>
    <row r="945" spans="1:16" x14ac:dyDescent="0.3">
      <c r="A945" s="40">
        <v>15758</v>
      </c>
      <c r="B945" s="40" t="s">
        <v>23</v>
      </c>
      <c r="C945" s="16" t="s">
        <v>708</v>
      </c>
      <c r="D945" s="52" t="s">
        <v>1468</v>
      </c>
      <c r="E945" s="253">
        <v>41.5</v>
      </c>
      <c r="F945" s="17">
        <f t="shared" si="101"/>
        <v>1.628408867961546</v>
      </c>
      <c r="G945" s="17">
        <f t="shared" si="99"/>
        <v>50.214999999999996</v>
      </c>
      <c r="H945" s="226">
        <v>0.21</v>
      </c>
      <c r="I945" s="46"/>
      <c r="J945" s="18">
        <v>12</v>
      </c>
      <c r="K945" s="46"/>
      <c r="L945" s="19">
        <f t="shared" si="100"/>
        <v>0</v>
      </c>
      <c r="M945" s="23">
        <f t="shared" si="102"/>
        <v>0</v>
      </c>
      <c r="N945" s="19">
        <f t="shared" si="103"/>
        <v>0</v>
      </c>
      <c r="O945" s="19">
        <f t="shared" si="104"/>
        <v>50.214999999999996</v>
      </c>
      <c r="P945" s="53"/>
    </row>
    <row r="946" spans="1:16" x14ac:dyDescent="0.3">
      <c r="A946" s="40">
        <v>15760</v>
      </c>
      <c r="B946" s="40" t="s">
        <v>23</v>
      </c>
      <c r="C946" s="16" t="s">
        <v>709</v>
      </c>
      <c r="D946" s="52" t="s">
        <v>1469</v>
      </c>
      <c r="E946" s="253">
        <v>40</v>
      </c>
      <c r="F946" s="17">
        <f t="shared" si="101"/>
        <v>1.5695507161075142</v>
      </c>
      <c r="G946" s="17">
        <f t="shared" si="99"/>
        <v>48.4</v>
      </c>
      <c r="H946" s="226">
        <v>0.21</v>
      </c>
      <c r="I946" s="46"/>
      <c r="J946" s="18">
        <v>12</v>
      </c>
      <c r="K946" s="46"/>
      <c r="L946" s="19">
        <f t="shared" si="100"/>
        <v>0</v>
      </c>
      <c r="M946" s="23">
        <f t="shared" si="102"/>
        <v>0</v>
      </c>
      <c r="N946" s="19">
        <f t="shared" si="103"/>
        <v>0</v>
      </c>
      <c r="O946" s="19">
        <f t="shared" si="104"/>
        <v>48.4</v>
      </c>
      <c r="P946" s="53"/>
    </row>
    <row r="947" spans="1:16" x14ac:dyDescent="0.3">
      <c r="A947" s="40">
        <v>15762</v>
      </c>
      <c r="B947" s="40" t="s">
        <v>23</v>
      </c>
      <c r="C947" s="16" t="s">
        <v>1864</v>
      </c>
      <c r="D947" s="52">
        <v>4021829083131</v>
      </c>
      <c r="E947" s="253">
        <v>26.4</v>
      </c>
      <c r="F947" s="17">
        <f t="shared" si="101"/>
        <v>1.0359034726309593</v>
      </c>
      <c r="G947" s="17">
        <f t="shared" si="99"/>
        <v>31.943999999999999</v>
      </c>
      <c r="H947" s="226">
        <v>0.21</v>
      </c>
      <c r="I947" s="46"/>
      <c r="J947" s="18">
        <v>12</v>
      </c>
      <c r="K947" s="46"/>
      <c r="L947" s="19">
        <f t="shared" si="100"/>
        <v>0</v>
      </c>
      <c r="M947" s="23">
        <f t="shared" si="102"/>
        <v>0</v>
      </c>
      <c r="N947" s="19">
        <f t="shared" si="103"/>
        <v>0</v>
      </c>
      <c r="O947" s="19">
        <f t="shared" si="104"/>
        <v>31.943999999999999</v>
      </c>
      <c r="P947" s="53"/>
    </row>
    <row r="948" spans="1:16" x14ac:dyDescent="0.3">
      <c r="A948" s="40">
        <v>15764</v>
      </c>
      <c r="B948" s="40" t="s">
        <v>23</v>
      </c>
      <c r="C948" s="16" t="s">
        <v>1865</v>
      </c>
      <c r="D948" s="52">
        <v>4021829083117</v>
      </c>
      <c r="E948" s="253">
        <v>26.4</v>
      </c>
      <c r="F948" s="17">
        <f t="shared" si="101"/>
        <v>1.0359034726309593</v>
      </c>
      <c r="G948" s="17">
        <f t="shared" si="99"/>
        <v>31.943999999999999</v>
      </c>
      <c r="H948" s="226">
        <v>0.21</v>
      </c>
      <c r="I948" s="46"/>
      <c r="J948" s="18">
        <v>12</v>
      </c>
      <c r="K948" s="46"/>
      <c r="L948" s="19">
        <f t="shared" si="100"/>
        <v>0</v>
      </c>
      <c r="M948" s="23">
        <f t="shared" si="102"/>
        <v>0</v>
      </c>
      <c r="N948" s="19">
        <f t="shared" si="103"/>
        <v>0</v>
      </c>
      <c r="O948" s="19">
        <f t="shared" si="104"/>
        <v>31.943999999999999</v>
      </c>
      <c r="P948" s="53"/>
    </row>
    <row r="949" spans="1:16" x14ac:dyDescent="0.3">
      <c r="A949" s="40">
        <v>15766</v>
      </c>
      <c r="B949" s="40" t="s">
        <v>23</v>
      </c>
      <c r="C949" s="16" t="s">
        <v>1866</v>
      </c>
      <c r="D949" s="52">
        <v>4021829083124</v>
      </c>
      <c r="E949" s="253">
        <v>26.4</v>
      </c>
      <c r="F949" s="17">
        <f t="shared" si="101"/>
        <v>1.0359034726309593</v>
      </c>
      <c r="G949" s="17">
        <f t="shared" si="99"/>
        <v>31.943999999999999</v>
      </c>
      <c r="H949" s="226">
        <v>0.21</v>
      </c>
      <c r="I949" s="46"/>
      <c r="J949" s="18">
        <v>12</v>
      </c>
      <c r="K949" s="46"/>
      <c r="L949" s="19">
        <f t="shared" si="100"/>
        <v>0</v>
      </c>
      <c r="M949" s="23">
        <f t="shared" si="102"/>
        <v>0</v>
      </c>
      <c r="N949" s="19">
        <f t="shared" si="103"/>
        <v>0</v>
      </c>
      <c r="O949" s="19">
        <f t="shared" si="104"/>
        <v>31.943999999999999</v>
      </c>
      <c r="P949" s="53"/>
    </row>
    <row r="950" spans="1:16" x14ac:dyDescent="0.3">
      <c r="A950" s="40">
        <v>15767</v>
      </c>
      <c r="B950" s="40" t="s">
        <v>23</v>
      </c>
      <c r="C950" s="16" t="s">
        <v>2109</v>
      </c>
      <c r="D950" s="52">
        <v>4021829083421</v>
      </c>
      <c r="E950" s="253">
        <v>26.4</v>
      </c>
      <c r="F950" s="17">
        <f t="shared" si="101"/>
        <v>1.0359034726309593</v>
      </c>
      <c r="G950" s="17">
        <f t="shared" si="99"/>
        <v>31.943999999999999</v>
      </c>
      <c r="H950" s="226">
        <v>0.21</v>
      </c>
      <c r="I950" s="46"/>
      <c r="J950" s="18">
        <v>12</v>
      </c>
      <c r="K950" s="46"/>
      <c r="L950" s="19">
        <f t="shared" si="100"/>
        <v>0</v>
      </c>
      <c r="M950" s="23">
        <f t="shared" si="102"/>
        <v>0</v>
      </c>
      <c r="N950" s="19">
        <f t="shared" si="103"/>
        <v>0</v>
      </c>
      <c r="O950" s="19">
        <f t="shared" si="104"/>
        <v>31.943999999999999</v>
      </c>
      <c r="P950" s="53"/>
    </row>
    <row r="951" spans="1:16" x14ac:dyDescent="0.3">
      <c r="A951" s="40">
        <v>15902</v>
      </c>
      <c r="B951" s="40" t="s">
        <v>23</v>
      </c>
      <c r="C951" s="16" t="s">
        <v>1949</v>
      </c>
      <c r="D951" s="52">
        <v>8938507849179</v>
      </c>
      <c r="E951" s="253">
        <v>72.5</v>
      </c>
      <c r="F951" s="17">
        <f t="shared" si="101"/>
        <v>2.8448106729448694</v>
      </c>
      <c r="G951" s="17">
        <f>PRODUCT(E951,1.12)</f>
        <v>81.2</v>
      </c>
      <c r="H951" s="226">
        <v>0.12</v>
      </c>
      <c r="I951" s="46"/>
      <c r="J951" s="18">
        <v>12</v>
      </c>
      <c r="K951" s="46"/>
      <c r="L951" s="19">
        <f t="shared" si="100"/>
        <v>0</v>
      </c>
      <c r="M951" s="23">
        <f t="shared" si="102"/>
        <v>0</v>
      </c>
      <c r="N951" s="19">
        <f t="shared" si="103"/>
        <v>0</v>
      </c>
      <c r="O951" s="19">
        <f t="shared" si="104"/>
        <v>81.2</v>
      </c>
      <c r="P951" s="53"/>
    </row>
    <row r="952" spans="1:16" x14ac:dyDescent="0.3">
      <c r="A952" s="40">
        <v>15903</v>
      </c>
      <c r="B952" s="40" t="s">
        <v>23</v>
      </c>
      <c r="C952" s="16" t="s">
        <v>1950</v>
      </c>
      <c r="D952" s="52">
        <v>8938507849155</v>
      </c>
      <c r="E952" s="253">
        <v>33.799999999999997</v>
      </c>
      <c r="F952" s="17">
        <f t="shared" si="101"/>
        <v>1.3262703551108495</v>
      </c>
      <c r="G952" s="17">
        <f>PRODUCT(E952,1.12)</f>
        <v>37.856000000000002</v>
      </c>
      <c r="H952" s="226">
        <v>0.12</v>
      </c>
      <c r="I952" s="46"/>
      <c r="J952" s="18">
        <v>12</v>
      </c>
      <c r="K952" s="46"/>
      <c r="L952" s="19">
        <f t="shared" si="100"/>
        <v>0</v>
      </c>
      <c r="M952" s="23">
        <f t="shared" si="102"/>
        <v>0</v>
      </c>
      <c r="N952" s="19">
        <f t="shared" si="103"/>
        <v>0</v>
      </c>
      <c r="O952" s="19">
        <f t="shared" si="104"/>
        <v>37.856000000000002</v>
      </c>
      <c r="P952" s="53"/>
    </row>
    <row r="953" spans="1:16" x14ac:dyDescent="0.3">
      <c r="A953" s="40">
        <v>15908</v>
      </c>
      <c r="B953" s="40" t="s">
        <v>23</v>
      </c>
      <c r="C953" s="16" t="s">
        <v>710</v>
      </c>
      <c r="D953" s="52" t="s">
        <v>1470</v>
      </c>
      <c r="E953" s="253">
        <v>18.5</v>
      </c>
      <c r="F953" s="17">
        <f t="shared" si="101"/>
        <v>0.72591720619972533</v>
      </c>
      <c r="G953" s="17">
        <f t="shared" ref="G953:G993" si="105">PRODUCT(E953,1.21)</f>
        <v>22.384999999999998</v>
      </c>
      <c r="H953" s="226">
        <v>0.21</v>
      </c>
      <c r="I953" s="46"/>
      <c r="J953" s="18">
        <v>12</v>
      </c>
      <c r="K953" s="46"/>
      <c r="L953" s="19">
        <f t="shared" si="100"/>
        <v>0</v>
      </c>
      <c r="M953" s="23">
        <f t="shared" si="102"/>
        <v>0</v>
      </c>
      <c r="N953" s="19">
        <f t="shared" si="103"/>
        <v>0</v>
      </c>
      <c r="O953" s="19">
        <f t="shared" si="104"/>
        <v>22.384999999999998</v>
      </c>
      <c r="P953" s="53"/>
    </row>
    <row r="954" spans="1:16" x14ac:dyDescent="0.3">
      <c r="A954" s="40">
        <v>15909</v>
      </c>
      <c r="B954" s="40" t="s">
        <v>23</v>
      </c>
      <c r="C954" s="16" t="s">
        <v>2110</v>
      </c>
      <c r="D954" s="52">
        <v>4106060076927</v>
      </c>
      <c r="E954" s="253">
        <v>18.5</v>
      </c>
      <c r="F954" s="17">
        <f t="shared" si="101"/>
        <v>0.72591720619972533</v>
      </c>
      <c r="G954" s="17">
        <f t="shared" si="105"/>
        <v>22.384999999999998</v>
      </c>
      <c r="H954" s="226">
        <v>0.21</v>
      </c>
      <c r="I954" s="46"/>
      <c r="J954" s="18">
        <v>12</v>
      </c>
      <c r="K954" s="46"/>
      <c r="L954" s="19">
        <f t="shared" si="100"/>
        <v>0</v>
      </c>
      <c r="M954" s="23">
        <f t="shared" si="102"/>
        <v>0</v>
      </c>
      <c r="N954" s="19">
        <f t="shared" si="103"/>
        <v>0</v>
      </c>
      <c r="O954" s="19">
        <f t="shared" si="104"/>
        <v>22.384999999999998</v>
      </c>
      <c r="P954" s="53"/>
    </row>
    <row r="955" spans="1:16" x14ac:dyDescent="0.3">
      <c r="A955" s="40">
        <v>15910</v>
      </c>
      <c r="B955" s="40" t="s">
        <v>23</v>
      </c>
      <c r="C955" s="16" t="s">
        <v>711</v>
      </c>
      <c r="D955" s="52" t="s">
        <v>1471</v>
      </c>
      <c r="E955" s="253">
        <v>18.5</v>
      </c>
      <c r="F955" s="17">
        <f t="shared" si="101"/>
        <v>0.72591720619972533</v>
      </c>
      <c r="G955" s="17">
        <f t="shared" si="105"/>
        <v>22.384999999999998</v>
      </c>
      <c r="H955" s="226">
        <v>0.21</v>
      </c>
      <c r="I955" s="46"/>
      <c r="J955" s="18">
        <v>12</v>
      </c>
      <c r="K955" s="46"/>
      <c r="L955" s="19">
        <f t="shared" si="100"/>
        <v>0</v>
      </c>
      <c r="M955" s="23">
        <f t="shared" si="102"/>
        <v>0</v>
      </c>
      <c r="N955" s="19">
        <f t="shared" si="103"/>
        <v>0</v>
      </c>
      <c r="O955" s="19">
        <f t="shared" si="104"/>
        <v>22.384999999999998</v>
      </c>
      <c r="P955" s="53"/>
    </row>
    <row r="956" spans="1:16" x14ac:dyDescent="0.3">
      <c r="A956" s="40">
        <v>15911</v>
      </c>
      <c r="B956" s="40" t="s">
        <v>23</v>
      </c>
      <c r="C956" s="16" t="s">
        <v>712</v>
      </c>
      <c r="D956" s="52" t="s">
        <v>1472</v>
      </c>
      <c r="E956" s="253">
        <v>18.5</v>
      </c>
      <c r="F956" s="17">
        <f t="shared" si="101"/>
        <v>0.72591720619972533</v>
      </c>
      <c r="G956" s="17">
        <f t="shared" si="105"/>
        <v>22.384999999999998</v>
      </c>
      <c r="H956" s="226">
        <v>0.21</v>
      </c>
      <c r="I956" s="46"/>
      <c r="J956" s="18">
        <v>12</v>
      </c>
      <c r="K956" s="46"/>
      <c r="L956" s="19">
        <f t="shared" si="100"/>
        <v>0</v>
      </c>
      <c r="M956" s="23">
        <f t="shared" si="102"/>
        <v>0</v>
      </c>
      <c r="N956" s="19">
        <f t="shared" si="103"/>
        <v>0</v>
      </c>
      <c r="O956" s="19">
        <f t="shared" si="104"/>
        <v>22.384999999999998</v>
      </c>
      <c r="P956" s="53"/>
    </row>
    <row r="957" spans="1:16" x14ac:dyDescent="0.3">
      <c r="A957" s="40">
        <v>15912</v>
      </c>
      <c r="B957" s="40" t="s">
        <v>23</v>
      </c>
      <c r="C957" s="16" t="s">
        <v>713</v>
      </c>
      <c r="D957" s="52" t="s">
        <v>1473</v>
      </c>
      <c r="E957" s="253">
        <v>18.5</v>
      </c>
      <c r="F957" s="17">
        <f t="shared" si="101"/>
        <v>0.72591720619972533</v>
      </c>
      <c r="G957" s="17">
        <f t="shared" si="105"/>
        <v>22.384999999999998</v>
      </c>
      <c r="H957" s="226">
        <v>0.21</v>
      </c>
      <c r="I957" s="46"/>
      <c r="J957" s="18">
        <v>12</v>
      </c>
      <c r="K957" s="46"/>
      <c r="L957" s="19">
        <f t="shared" si="100"/>
        <v>0</v>
      </c>
      <c r="M957" s="23">
        <f t="shared" si="102"/>
        <v>0</v>
      </c>
      <c r="N957" s="19">
        <f t="shared" si="103"/>
        <v>0</v>
      </c>
      <c r="O957" s="19">
        <f t="shared" si="104"/>
        <v>22.384999999999998</v>
      </c>
      <c r="P957" s="53"/>
    </row>
    <row r="958" spans="1:16" x14ac:dyDescent="0.3">
      <c r="A958" s="40">
        <v>15913</v>
      </c>
      <c r="B958" s="40" t="s">
        <v>23</v>
      </c>
      <c r="C958" s="16" t="s">
        <v>714</v>
      </c>
      <c r="D958" s="52" t="s">
        <v>1474</v>
      </c>
      <c r="E958" s="253">
        <v>18.5</v>
      </c>
      <c r="F958" s="17">
        <f t="shared" si="101"/>
        <v>0.72591720619972533</v>
      </c>
      <c r="G958" s="17">
        <f t="shared" si="105"/>
        <v>22.384999999999998</v>
      </c>
      <c r="H958" s="226">
        <v>0.21</v>
      </c>
      <c r="I958" s="46"/>
      <c r="J958" s="18">
        <v>12</v>
      </c>
      <c r="K958" s="46"/>
      <c r="L958" s="19">
        <f t="shared" si="100"/>
        <v>0</v>
      </c>
      <c r="M958" s="23">
        <f t="shared" si="102"/>
        <v>0</v>
      </c>
      <c r="N958" s="19">
        <f t="shared" si="103"/>
        <v>0</v>
      </c>
      <c r="O958" s="19">
        <f t="shared" si="104"/>
        <v>22.384999999999998</v>
      </c>
      <c r="P958" s="53"/>
    </row>
    <row r="959" spans="1:16" x14ac:dyDescent="0.3">
      <c r="A959" s="40">
        <v>15914</v>
      </c>
      <c r="B959" s="40" t="s">
        <v>23</v>
      </c>
      <c r="C959" s="16" t="s">
        <v>715</v>
      </c>
      <c r="D959" s="52" t="s">
        <v>1475</v>
      </c>
      <c r="E959" s="253">
        <v>18.5</v>
      </c>
      <c r="F959" s="17">
        <f t="shared" si="101"/>
        <v>0.72591720619972533</v>
      </c>
      <c r="G959" s="17">
        <f t="shared" si="105"/>
        <v>22.384999999999998</v>
      </c>
      <c r="H959" s="226">
        <v>0.21</v>
      </c>
      <c r="I959" s="46"/>
      <c r="J959" s="18">
        <v>12</v>
      </c>
      <c r="K959" s="46"/>
      <c r="L959" s="19">
        <f t="shared" si="100"/>
        <v>0</v>
      </c>
      <c r="M959" s="23">
        <f t="shared" si="102"/>
        <v>0</v>
      </c>
      <c r="N959" s="19">
        <f t="shared" si="103"/>
        <v>0</v>
      </c>
      <c r="O959" s="19">
        <f t="shared" si="104"/>
        <v>22.384999999999998</v>
      </c>
      <c r="P959" s="53"/>
    </row>
    <row r="960" spans="1:16" x14ac:dyDescent="0.3">
      <c r="A960" s="40">
        <v>15915</v>
      </c>
      <c r="B960" s="40" t="s">
        <v>23</v>
      </c>
      <c r="C960" s="16" t="s">
        <v>716</v>
      </c>
      <c r="D960" s="52" t="s">
        <v>1476</v>
      </c>
      <c r="E960" s="253">
        <v>18.5</v>
      </c>
      <c r="F960" s="17">
        <f t="shared" si="101"/>
        <v>0.72591720619972533</v>
      </c>
      <c r="G960" s="17">
        <f t="shared" si="105"/>
        <v>22.384999999999998</v>
      </c>
      <c r="H960" s="226">
        <v>0.21</v>
      </c>
      <c r="I960" s="46"/>
      <c r="J960" s="18">
        <v>12</v>
      </c>
      <c r="K960" s="46"/>
      <c r="L960" s="19">
        <f t="shared" si="100"/>
        <v>0</v>
      </c>
      <c r="M960" s="23">
        <f t="shared" si="102"/>
        <v>0</v>
      </c>
      <c r="N960" s="19">
        <f t="shared" si="103"/>
        <v>0</v>
      </c>
      <c r="O960" s="19">
        <f t="shared" si="104"/>
        <v>22.384999999999998</v>
      </c>
      <c r="P960" s="53"/>
    </row>
    <row r="961" spans="1:16" x14ac:dyDescent="0.3">
      <c r="A961" s="40">
        <v>15916</v>
      </c>
      <c r="B961" s="40" t="s">
        <v>23</v>
      </c>
      <c r="C961" s="16" t="s">
        <v>717</v>
      </c>
      <c r="D961" s="52" t="s">
        <v>1477</v>
      </c>
      <c r="E961" s="253">
        <v>18.5</v>
      </c>
      <c r="F961" s="17">
        <f t="shared" si="101"/>
        <v>0.72591720619972533</v>
      </c>
      <c r="G961" s="17">
        <f t="shared" si="105"/>
        <v>22.384999999999998</v>
      </c>
      <c r="H961" s="226">
        <v>0.21</v>
      </c>
      <c r="I961" s="46"/>
      <c r="J961" s="18">
        <v>12</v>
      </c>
      <c r="K961" s="46"/>
      <c r="L961" s="19">
        <f t="shared" si="100"/>
        <v>0</v>
      </c>
      <c r="M961" s="23">
        <f t="shared" si="102"/>
        <v>0</v>
      </c>
      <c r="N961" s="19">
        <f t="shared" si="103"/>
        <v>0</v>
      </c>
      <c r="O961" s="19">
        <f t="shared" si="104"/>
        <v>22.384999999999998</v>
      </c>
      <c r="P961" s="53"/>
    </row>
    <row r="962" spans="1:16" x14ac:dyDescent="0.3">
      <c r="A962" s="40">
        <v>15917</v>
      </c>
      <c r="B962" s="40" t="s">
        <v>23</v>
      </c>
      <c r="C962" s="16" t="s">
        <v>718</v>
      </c>
      <c r="D962" s="52" t="s">
        <v>1478</v>
      </c>
      <c r="E962" s="253">
        <v>18.5</v>
      </c>
      <c r="F962" s="17">
        <f t="shared" si="101"/>
        <v>0.72591720619972533</v>
      </c>
      <c r="G962" s="17">
        <f t="shared" si="105"/>
        <v>22.384999999999998</v>
      </c>
      <c r="H962" s="226">
        <v>0.21</v>
      </c>
      <c r="I962" s="46"/>
      <c r="J962" s="18">
        <v>12</v>
      </c>
      <c r="K962" s="46"/>
      <c r="L962" s="19">
        <f t="shared" si="100"/>
        <v>0</v>
      </c>
      <c r="M962" s="23">
        <f t="shared" si="102"/>
        <v>0</v>
      </c>
      <c r="N962" s="19">
        <f t="shared" si="103"/>
        <v>0</v>
      </c>
      <c r="O962" s="19">
        <f t="shared" si="104"/>
        <v>22.384999999999998</v>
      </c>
      <c r="P962" s="53"/>
    </row>
    <row r="963" spans="1:16" x14ac:dyDescent="0.3">
      <c r="A963" s="40">
        <v>15918</v>
      </c>
      <c r="B963" s="40" t="s">
        <v>23</v>
      </c>
      <c r="C963" s="16" t="s">
        <v>719</v>
      </c>
      <c r="D963" s="52" t="s">
        <v>1479</v>
      </c>
      <c r="E963" s="253">
        <v>18.5</v>
      </c>
      <c r="F963" s="17">
        <f t="shared" si="101"/>
        <v>0.72591720619972533</v>
      </c>
      <c r="G963" s="17">
        <f t="shared" si="105"/>
        <v>22.384999999999998</v>
      </c>
      <c r="H963" s="226">
        <v>0.21</v>
      </c>
      <c r="I963" s="46"/>
      <c r="J963" s="18">
        <v>12</v>
      </c>
      <c r="K963" s="46"/>
      <c r="L963" s="19">
        <f t="shared" si="100"/>
        <v>0</v>
      </c>
      <c r="M963" s="23">
        <f t="shared" si="102"/>
        <v>0</v>
      </c>
      <c r="N963" s="19">
        <f t="shared" si="103"/>
        <v>0</v>
      </c>
      <c r="O963" s="19">
        <f t="shared" si="104"/>
        <v>22.384999999999998</v>
      </c>
      <c r="P963" s="53"/>
    </row>
    <row r="964" spans="1:16" x14ac:dyDescent="0.3">
      <c r="A964" s="40">
        <v>15920</v>
      </c>
      <c r="B964" s="40" t="s">
        <v>23</v>
      </c>
      <c r="C964" s="16" t="s">
        <v>720</v>
      </c>
      <c r="D964" s="52" t="s">
        <v>1480</v>
      </c>
      <c r="E964" s="253">
        <v>18.5</v>
      </c>
      <c r="F964" s="17">
        <f t="shared" si="101"/>
        <v>0.72591720619972533</v>
      </c>
      <c r="G964" s="17">
        <f t="shared" si="105"/>
        <v>22.384999999999998</v>
      </c>
      <c r="H964" s="226">
        <v>0.21</v>
      </c>
      <c r="I964" s="46"/>
      <c r="J964" s="18">
        <v>12</v>
      </c>
      <c r="K964" s="46"/>
      <c r="L964" s="19">
        <f t="shared" si="100"/>
        <v>0</v>
      </c>
      <c r="M964" s="23">
        <f t="shared" si="102"/>
        <v>0</v>
      </c>
      <c r="N964" s="19">
        <f t="shared" si="103"/>
        <v>0</v>
      </c>
      <c r="O964" s="19">
        <f t="shared" si="104"/>
        <v>22.384999999999998</v>
      </c>
      <c r="P964" s="53"/>
    </row>
    <row r="965" spans="1:16" x14ac:dyDescent="0.3">
      <c r="A965" s="40">
        <v>15930</v>
      </c>
      <c r="B965" s="40" t="s">
        <v>23</v>
      </c>
      <c r="C965" s="16" t="s">
        <v>2111</v>
      </c>
      <c r="D965" s="52">
        <v>4106060076910</v>
      </c>
      <c r="E965" s="253">
        <v>41.5</v>
      </c>
      <c r="F965" s="17">
        <f t="shared" si="101"/>
        <v>1.628408867961546</v>
      </c>
      <c r="G965" s="17">
        <f t="shared" si="105"/>
        <v>50.214999999999996</v>
      </c>
      <c r="H965" s="226">
        <v>0.21</v>
      </c>
      <c r="I965" s="46"/>
      <c r="J965" s="18">
        <v>12</v>
      </c>
      <c r="K965" s="46"/>
      <c r="L965" s="19">
        <f t="shared" si="100"/>
        <v>0</v>
      </c>
      <c r="M965" s="23">
        <f t="shared" si="102"/>
        <v>0</v>
      </c>
      <c r="N965" s="19">
        <f t="shared" si="103"/>
        <v>0</v>
      </c>
      <c r="O965" s="19">
        <f t="shared" si="104"/>
        <v>50.214999999999996</v>
      </c>
      <c r="P965" s="53"/>
    </row>
    <row r="966" spans="1:16" x14ac:dyDescent="0.3">
      <c r="A966" s="40">
        <v>15932</v>
      </c>
      <c r="B966" s="40" t="s">
        <v>23</v>
      </c>
      <c r="C966" s="16" t="s">
        <v>2112</v>
      </c>
      <c r="D966" s="52">
        <v>4106060076903</v>
      </c>
      <c r="E966" s="253">
        <v>41.5</v>
      </c>
      <c r="F966" s="17">
        <f t="shared" si="101"/>
        <v>1.628408867961546</v>
      </c>
      <c r="G966" s="17">
        <f t="shared" si="105"/>
        <v>50.214999999999996</v>
      </c>
      <c r="H966" s="226">
        <v>0.21</v>
      </c>
      <c r="I966" s="46"/>
      <c r="J966" s="18">
        <v>12</v>
      </c>
      <c r="K966" s="46"/>
      <c r="L966" s="19">
        <f t="shared" si="100"/>
        <v>0</v>
      </c>
      <c r="M966" s="23">
        <f t="shared" si="102"/>
        <v>0</v>
      </c>
      <c r="N966" s="19">
        <f t="shared" si="103"/>
        <v>0</v>
      </c>
      <c r="O966" s="19">
        <f t="shared" si="104"/>
        <v>50.214999999999996</v>
      </c>
      <c r="P966" s="53"/>
    </row>
    <row r="967" spans="1:16" x14ac:dyDescent="0.3">
      <c r="A967" s="40">
        <v>15940</v>
      </c>
      <c r="B967" s="40" t="s">
        <v>23</v>
      </c>
      <c r="C967" s="16" t="s">
        <v>721</v>
      </c>
      <c r="D967" s="52" t="s">
        <v>1481</v>
      </c>
      <c r="E967" s="253">
        <v>24.6</v>
      </c>
      <c r="F967" s="17">
        <f t="shared" si="101"/>
        <v>0.96527369040612132</v>
      </c>
      <c r="G967" s="17">
        <f t="shared" si="105"/>
        <v>29.766000000000002</v>
      </c>
      <c r="H967" s="226">
        <v>0.21</v>
      </c>
      <c r="I967" s="46"/>
      <c r="J967" s="18">
        <v>12</v>
      </c>
      <c r="K967" s="46"/>
      <c r="L967" s="19">
        <f t="shared" si="100"/>
        <v>0</v>
      </c>
      <c r="M967" s="23">
        <f t="shared" si="102"/>
        <v>0</v>
      </c>
      <c r="N967" s="19">
        <f t="shared" si="103"/>
        <v>0</v>
      </c>
      <c r="O967" s="19">
        <f t="shared" si="104"/>
        <v>29.766000000000002</v>
      </c>
      <c r="P967" s="53"/>
    </row>
    <row r="968" spans="1:16" x14ac:dyDescent="0.3">
      <c r="A968" s="40">
        <v>16000</v>
      </c>
      <c r="B968" s="40" t="s">
        <v>23</v>
      </c>
      <c r="C968" s="16" t="s">
        <v>722</v>
      </c>
      <c r="D968" s="52" t="s">
        <v>1482</v>
      </c>
      <c r="E968" s="253">
        <v>52.5</v>
      </c>
      <c r="F968" s="17">
        <f t="shared" si="101"/>
        <v>2.0600353148911124</v>
      </c>
      <c r="G968" s="17">
        <f t="shared" si="105"/>
        <v>63.524999999999999</v>
      </c>
      <c r="H968" s="226">
        <v>0.21</v>
      </c>
      <c r="I968" s="46"/>
      <c r="J968" s="18">
        <v>6</v>
      </c>
      <c r="K968" s="46"/>
      <c r="L968" s="19">
        <f t="shared" si="100"/>
        <v>0</v>
      </c>
      <c r="M968" s="23">
        <f t="shared" si="102"/>
        <v>0</v>
      </c>
      <c r="N968" s="19">
        <f t="shared" si="103"/>
        <v>0</v>
      </c>
      <c r="O968" s="19">
        <f t="shared" si="104"/>
        <v>63.524999999999999</v>
      </c>
      <c r="P968" s="53"/>
    </row>
    <row r="969" spans="1:16" x14ac:dyDescent="0.3">
      <c r="A969" s="40">
        <v>16010</v>
      </c>
      <c r="B969" s="40" t="s">
        <v>23</v>
      </c>
      <c r="C969" s="16" t="s">
        <v>723</v>
      </c>
      <c r="D969" s="52" t="s">
        <v>1483</v>
      </c>
      <c r="E969" s="253">
        <v>62.4</v>
      </c>
      <c r="F969" s="17">
        <f t="shared" si="101"/>
        <v>2.4484991171277222</v>
      </c>
      <c r="G969" s="17">
        <f t="shared" si="105"/>
        <v>75.503999999999991</v>
      </c>
      <c r="H969" s="226">
        <v>0.21</v>
      </c>
      <c r="I969" s="46"/>
      <c r="J969" s="18">
        <v>6</v>
      </c>
      <c r="K969" s="46"/>
      <c r="L969" s="19">
        <f t="shared" si="100"/>
        <v>0</v>
      </c>
      <c r="M969" s="23">
        <f t="shared" si="102"/>
        <v>0</v>
      </c>
      <c r="N969" s="19">
        <f t="shared" si="103"/>
        <v>0</v>
      </c>
      <c r="O969" s="19">
        <f t="shared" si="104"/>
        <v>75.503999999999991</v>
      </c>
      <c r="P969" s="53"/>
    </row>
    <row r="970" spans="1:16" x14ac:dyDescent="0.3">
      <c r="A970" s="40">
        <v>16030</v>
      </c>
      <c r="B970" s="40" t="s">
        <v>23</v>
      </c>
      <c r="C970" s="16" t="s">
        <v>724</v>
      </c>
      <c r="D970" s="52" t="s">
        <v>1484</v>
      </c>
      <c r="E970" s="253">
        <v>24.6</v>
      </c>
      <c r="F970" s="17">
        <f t="shared" si="101"/>
        <v>0.96527369040612132</v>
      </c>
      <c r="G970" s="17">
        <f t="shared" si="105"/>
        <v>29.766000000000002</v>
      </c>
      <c r="H970" s="226">
        <v>0.21</v>
      </c>
      <c r="I970" s="46"/>
      <c r="J970" s="18">
        <v>12</v>
      </c>
      <c r="K970" s="46"/>
      <c r="L970" s="19">
        <f t="shared" si="100"/>
        <v>0</v>
      </c>
      <c r="M970" s="23">
        <f t="shared" si="102"/>
        <v>0</v>
      </c>
      <c r="N970" s="19">
        <f t="shared" si="103"/>
        <v>0</v>
      </c>
      <c r="O970" s="19">
        <f t="shared" si="104"/>
        <v>29.766000000000002</v>
      </c>
      <c r="P970" s="53"/>
    </row>
    <row r="971" spans="1:16" x14ac:dyDescent="0.3">
      <c r="A971" s="235">
        <v>16035</v>
      </c>
      <c r="B971" s="235" t="s">
        <v>23</v>
      </c>
      <c r="C971" s="236" t="s">
        <v>725</v>
      </c>
      <c r="D971" s="237" t="s">
        <v>1485</v>
      </c>
      <c r="E971" s="238">
        <v>48.5</v>
      </c>
      <c r="F971" s="238">
        <f t="shared" si="101"/>
        <v>1.9030802432803611</v>
      </c>
      <c r="G971" s="238">
        <f t="shared" si="105"/>
        <v>58.684999999999995</v>
      </c>
      <c r="H971" s="246">
        <v>0.21</v>
      </c>
      <c r="I971" s="241"/>
      <c r="J971" s="242">
        <v>6</v>
      </c>
      <c r="K971" s="241"/>
      <c r="L971" s="243">
        <f t="shared" si="100"/>
        <v>0</v>
      </c>
      <c r="M971" s="244">
        <f t="shared" si="102"/>
        <v>0</v>
      </c>
      <c r="N971" s="243">
        <f t="shared" si="103"/>
        <v>0</v>
      </c>
      <c r="O971" s="243">
        <f t="shared" si="104"/>
        <v>58.684999999999995</v>
      </c>
      <c r="P971" s="245" t="s">
        <v>2101</v>
      </c>
    </row>
    <row r="972" spans="1:16" x14ac:dyDescent="0.3">
      <c r="A972" s="40">
        <v>16036</v>
      </c>
      <c r="B972" s="40" t="s">
        <v>23</v>
      </c>
      <c r="C972" s="16" t="s">
        <v>726</v>
      </c>
      <c r="D972" s="52" t="s">
        <v>1486</v>
      </c>
      <c r="E972" s="253">
        <v>24.6</v>
      </c>
      <c r="F972" s="17">
        <f t="shared" si="101"/>
        <v>0.96527369040612132</v>
      </c>
      <c r="G972" s="17">
        <f t="shared" si="105"/>
        <v>29.766000000000002</v>
      </c>
      <c r="H972" s="226">
        <v>0.21</v>
      </c>
      <c r="I972" s="46"/>
      <c r="J972" s="18">
        <v>12</v>
      </c>
      <c r="K972" s="46"/>
      <c r="L972" s="19">
        <f t="shared" si="100"/>
        <v>0</v>
      </c>
      <c r="M972" s="23">
        <f t="shared" si="102"/>
        <v>0</v>
      </c>
      <c r="N972" s="19">
        <f t="shared" si="103"/>
        <v>0</v>
      </c>
      <c r="O972" s="19">
        <f t="shared" si="104"/>
        <v>29.766000000000002</v>
      </c>
      <c r="P972" s="53"/>
    </row>
    <row r="973" spans="1:16" x14ac:dyDescent="0.3">
      <c r="A973" s="40">
        <v>16037</v>
      </c>
      <c r="B973" s="40" t="s">
        <v>23</v>
      </c>
      <c r="C973" s="16" t="s">
        <v>727</v>
      </c>
      <c r="D973" s="52" t="s">
        <v>1487</v>
      </c>
      <c r="E973" s="253">
        <v>48.8</v>
      </c>
      <c r="F973" s="17">
        <f t="shared" si="101"/>
        <v>1.9148518736511673</v>
      </c>
      <c r="G973" s="17">
        <f t="shared" si="105"/>
        <v>59.047999999999995</v>
      </c>
      <c r="H973" s="226">
        <v>0.21</v>
      </c>
      <c r="I973" s="46"/>
      <c r="J973" s="18">
        <v>6</v>
      </c>
      <c r="K973" s="46"/>
      <c r="L973" s="19">
        <f t="shared" si="100"/>
        <v>0</v>
      </c>
      <c r="M973" s="23">
        <f t="shared" si="102"/>
        <v>0</v>
      </c>
      <c r="N973" s="19">
        <f t="shared" si="103"/>
        <v>0</v>
      </c>
      <c r="O973" s="19">
        <f t="shared" si="104"/>
        <v>59.047999999999995</v>
      </c>
      <c r="P973" s="53"/>
    </row>
    <row r="974" spans="1:16" x14ac:dyDescent="0.3">
      <c r="A974" s="40">
        <v>16040</v>
      </c>
      <c r="B974" s="40" t="s">
        <v>23</v>
      </c>
      <c r="C974" s="16" t="s">
        <v>728</v>
      </c>
      <c r="D974" s="52" t="s">
        <v>1488</v>
      </c>
      <c r="E974" s="253">
        <v>53.9</v>
      </c>
      <c r="F974" s="17">
        <f t="shared" si="101"/>
        <v>2.1149695899548755</v>
      </c>
      <c r="G974" s="17">
        <f t="shared" si="105"/>
        <v>65.218999999999994</v>
      </c>
      <c r="H974" s="226">
        <v>0.21</v>
      </c>
      <c r="I974" s="46"/>
      <c r="J974" s="18">
        <v>6</v>
      </c>
      <c r="K974" s="46"/>
      <c r="L974" s="19">
        <f t="shared" si="100"/>
        <v>0</v>
      </c>
      <c r="M974" s="23">
        <f t="shared" si="102"/>
        <v>0</v>
      </c>
      <c r="N974" s="19">
        <f t="shared" si="103"/>
        <v>0</v>
      </c>
      <c r="O974" s="19">
        <f t="shared" si="104"/>
        <v>65.218999999999994</v>
      </c>
      <c r="P974" s="53"/>
    </row>
    <row r="975" spans="1:16" x14ac:dyDescent="0.3">
      <c r="A975" s="40">
        <v>16050</v>
      </c>
      <c r="B975" s="40" t="s">
        <v>23</v>
      </c>
      <c r="C975" s="16" t="s">
        <v>729</v>
      </c>
      <c r="D975" s="52" t="s">
        <v>1489</v>
      </c>
      <c r="E975" s="253">
        <v>29.1</v>
      </c>
      <c r="F975" s="17">
        <f t="shared" si="101"/>
        <v>1.1418481459682166</v>
      </c>
      <c r="G975" s="17">
        <f t="shared" si="105"/>
        <v>35.210999999999999</v>
      </c>
      <c r="H975" s="226">
        <v>0.21</v>
      </c>
      <c r="I975" s="46"/>
      <c r="J975" s="18">
        <v>1</v>
      </c>
      <c r="K975" s="46"/>
      <c r="L975" s="19">
        <f t="shared" si="100"/>
        <v>0</v>
      </c>
      <c r="M975" s="23">
        <f t="shared" si="102"/>
        <v>0</v>
      </c>
      <c r="N975" s="19">
        <f t="shared" si="103"/>
        <v>0</v>
      </c>
      <c r="O975" s="19">
        <f t="shared" si="104"/>
        <v>35.210999999999999</v>
      </c>
      <c r="P975" s="53"/>
    </row>
    <row r="976" spans="1:16" x14ac:dyDescent="0.3">
      <c r="A976" s="40">
        <v>16052</v>
      </c>
      <c r="B976" s="40" t="s">
        <v>23</v>
      </c>
      <c r="C976" s="16" t="s">
        <v>730</v>
      </c>
      <c r="D976" s="52" t="s">
        <v>1490</v>
      </c>
      <c r="E976" s="253">
        <v>25</v>
      </c>
      <c r="F976" s="17">
        <f t="shared" si="101"/>
        <v>0.98096919756719636</v>
      </c>
      <c r="G976" s="17">
        <f t="shared" si="105"/>
        <v>30.25</v>
      </c>
      <c r="H976" s="226">
        <v>0.21</v>
      </c>
      <c r="I976" s="46"/>
      <c r="J976" s="18">
        <v>1</v>
      </c>
      <c r="K976" s="46"/>
      <c r="L976" s="19">
        <f t="shared" si="100"/>
        <v>0</v>
      </c>
      <c r="M976" s="23">
        <f t="shared" si="102"/>
        <v>0</v>
      </c>
      <c r="N976" s="19">
        <f t="shared" si="103"/>
        <v>0</v>
      </c>
      <c r="O976" s="19">
        <f t="shared" si="104"/>
        <v>30.25</v>
      </c>
      <c r="P976" s="53"/>
    </row>
    <row r="977" spans="1:16" x14ac:dyDescent="0.3">
      <c r="A977" s="40">
        <v>16100</v>
      </c>
      <c r="B977" s="40" t="s">
        <v>15</v>
      </c>
      <c r="C977" s="16" t="s">
        <v>1951</v>
      </c>
      <c r="D977" s="52">
        <v>8594026771485</v>
      </c>
      <c r="E977" s="253">
        <v>27.7</v>
      </c>
      <c r="F977" s="17">
        <f t="shared" si="101"/>
        <v>1.0869138709044537</v>
      </c>
      <c r="G977" s="17">
        <f t="shared" si="105"/>
        <v>33.516999999999996</v>
      </c>
      <c r="H977" s="226">
        <v>0.21</v>
      </c>
      <c r="I977" s="46"/>
      <c r="J977" s="18">
        <v>12</v>
      </c>
      <c r="K977" s="46"/>
      <c r="L977" s="19">
        <f t="shared" si="100"/>
        <v>0</v>
      </c>
      <c r="M977" s="23">
        <f t="shared" si="102"/>
        <v>0</v>
      </c>
      <c r="N977" s="19">
        <f t="shared" si="103"/>
        <v>0</v>
      </c>
      <c r="O977" s="19">
        <f t="shared" si="104"/>
        <v>33.516999999999996</v>
      </c>
      <c r="P977" s="53"/>
    </row>
    <row r="978" spans="1:16" x14ac:dyDescent="0.3">
      <c r="A978" s="40">
        <v>16102</v>
      </c>
      <c r="B978" s="40" t="s">
        <v>15</v>
      </c>
      <c r="C978" s="16" t="s">
        <v>1952</v>
      </c>
      <c r="D978" s="52">
        <v>8594026771584</v>
      </c>
      <c r="E978" s="253">
        <v>27.7</v>
      </c>
      <c r="F978" s="17">
        <f t="shared" si="101"/>
        <v>1.0869138709044537</v>
      </c>
      <c r="G978" s="17">
        <f t="shared" si="105"/>
        <v>33.516999999999996</v>
      </c>
      <c r="H978" s="226">
        <v>0.21</v>
      </c>
      <c r="I978" s="46"/>
      <c r="J978" s="18">
        <v>12</v>
      </c>
      <c r="K978" s="46"/>
      <c r="L978" s="19">
        <f t="shared" si="100"/>
        <v>0</v>
      </c>
      <c r="M978" s="23">
        <f t="shared" si="102"/>
        <v>0</v>
      </c>
      <c r="N978" s="19">
        <f t="shared" si="103"/>
        <v>0</v>
      </c>
      <c r="O978" s="19">
        <f t="shared" si="104"/>
        <v>33.516999999999996</v>
      </c>
      <c r="P978" s="53"/>
    </row>
    <row r="979" spans="1:16" x14ac:dyDescent="0.3">
      <c r="A979" s="40">
        <v>16104</v>
      </c>
      <c r="B979" s="40" t="s">
        <v>15</v>
      </c>
      <c r="C979" s="16" t="s">
        <v>1953</v>
      </c>
      <c r="D979" s="52">
        <v>8594026771324</v>
      </c>
      <c r="E979" s="253">
        <v>27.7</v>
      </c>
      <c r="F979" s="17">
        <f t="shared" si="101"/>
        <v>1.0869138709044537</v>
      </c>
      <c r="G979" s="17">
        <f t="shared" si="105"/>
        <v>33.516999999999996</v>
      </c>
      <c r="H979" s="226">
        <v>0.21</v>
      </c>
      <c r="I979" s="46"/>
      <c r="J979" s="18">
        <v>12</v>
      </c>
      <c r="K979" s="46"/>
      <c r="L979" s="19">
        <f t="shared" si="100"/>
        <v>0</v>
      </c>
      <c r="M979" s="23">
        <f t="shared" si="102"/>
        <v>0</v>
      </c>
      <c r="N979" s="19">
        <f t="shared" si="103"/>
        <v>0</v>
      </c>
      <c r="O979" s="19">
        <f t="shared" si="104"/>
        <v>33.516999999999996</v>
      </c>
      <c r="P979" s="53"/>
    </row>
    <row r="980" spans="1:16" x14ac:dyDescent="0.3">
      <c r="A980" s="40">
        <v>16106</v>
      </c>
      <c r="B980" s="40" t="s">
        <v>15</v>
      </c>
      <c r="C980" s="16" t="s">
        <v>1954</v>
      </c>
      <c r="D980" s="52">
        <v>8594026770983</v>
      </c>
      <c r="E980" s="253">
        <v>27.7</v>
      </c>
      <c r="F980" s="17">
        <f t="shared" si="101"/>
        <v>1.0869138709044537</v>
      </c>
      <c r="G980" s="17">
        <f t="shared" si="105"/>
        <v>33.516999999999996</v>
      </c>
      <c r="H980" s="226">
        <v>0.21</v>
      </c>
      <c r="I980" s="46"/>
      <c r="J980" s="18">
        <v>12</v>
      </c>
      <c r="K980" s="46"/>
      <c r="L980" s="19">
        <f t="shared" si="100"/>
        <v>0</v>
      </c>
      <c r="M980" s="23">
        <f t="shared" si="102"/>
        <v>0</v>
      </c>
      <c r="N980" s="19">
        <f t="shared" si="103"/>
        <v>0</v>
      </c>
      <c r="O980" s="19">
        <f t="shared" si="104"/>
        <v>33.516999999999996</v>
      </c>
      <c r="P980" s="53"/>
    </row>
    <row r="981" spans="1:16" x14ac:dyDescent="0.3">
      <c r="A981" s="40">
        <v>16108</v>
      </c>
      <c r="B981" s="40" t="s">
        <v>15</v>
      </c>
      <c r="C981" s="16" t="s">
        <v>1955</v>
      </c>
      <c r="D981" s="52">
        <v>8594026771386</v>
      </c>
      <c r="E981" s="253">
        <v>27.7</v>
      </c>
      <c r="F981" s="17">
        <f t="shared" si="101"/>
        <v>1.0869138709044537</v>
      </c>
      <c r="G981" s="17">
        <f t="shared" si="105"/>
        <v>33.516999999999996</v>
      </c>
      <c r="H981" s="226">
        <v>0.21</v>
      </c>
      <c r="I981" s="46"/>
      <c r="J981" s="18">
        <v>12</v>
      </c>
      <c r="K981" s="46"/>
      <c r="L981" s="19">
        <f t="shared" si="100"/>
        <v>0</v>
      </c>
      <c r="M981" s="23">
        <f t="shared" si="102"/>
        <v>0</v>
      </c>
      <c r="N981" s="19">
        <f t="shared" si="103"/>
        <v>0</v>
      </c>
      <c r="O981" s="19">
        <f t="shared" si="104"/>
        <v>33.516999999999996</v>
      </c>
      <c r="P981" s="53"/>
    </row>
    <row r="982" spans="1:16" x14ac:dyDescent="0.3">
      <c r="A982" s="40">
        <v>16110</v>
      </c>
      <c r="B982" s="40" t="s">
        <v>15</v>
      </c>
      <c r="C982" s="16" t="s">
        <v>1957</v>
      </c>
      <c r="D982" s="52">
        <v>8594026774080</v>
      </c>
      <c r="E982" s="253">
        <v>27.7</v>
      </c>
      <c r="F982" s="17">
        <f t="shared" si="101"/>
        <v>1.0869138709044537</v>
      </c>
      <c r="G982" s="17">
        <f t="shared" si="105"/>
        <v>33.516999999999996</v>
      </c>
      <c r="H982" s="226">
        <v>0.21</v>
      </c>
      <c r="I982" s="46"/>
      <c r="J982" s="18">
        <v>12</v>
      </c>
      <c r="K982" s="46"/>
      <c r="L982" s="19">
        <f t="shared" si="100"/>
        <v>0</v>
      </c>
      <c r="M982" s="23">
        <f t="shared" si="102"/>
        <v>0</v>
      </c>
      <c r="N982" s="19">
        <f t="shared" si="103"/>
        <v>0</v>
      </c>
      <c r="O982" s="19">
        <f t="shared" si="104"/>
        <v>33.516999999999996</v>
      </c>
      <c r="P982" s="53"/>
    </row>
    <row r="983" spans="1:16" x14ac:dyDescent="0.3">
      <c r="A983" s="40">
        <v>16112</v>
      </c>
      <c r="B983" s="40" t="s">
        <v>15</v>
      </c>
      <c r="C983" s="16" t="s">
        <v>1956</v>
      </c>
      <c r="D983" s="52">
        <v>8594026771287</v>
      </c>
      <c r="E983" s="253">
        <v>27.7</v>
      </c>
      <c r="F983" s="17">
        <f t="shared" si="101"/>
        <v>1.0869138709044537</v>
      </c>
      <c r="G983" s="17">
        <f t="shared" si="105"/>
        <v>33.516999999999996</v>
      </c>
      <c r="H983" s="226">
        <v>0.21</v>
      </c>
      <c r="I983" s="46"/>
      <c r="J983" s="18">
        <v>12</v>
      </c>
      <c r="K983" s="46"/>
      <c r="L983" s="19">
        <f t="shared" si="100"/>
        <v>0</v>
      </c>
      <c r="M983" s="23">
        <f t="shared" si="102"/>
        <v>0</v>
      </c>
      <c r="N983" s="19">
        <f t="shared" si="103"/>
        <v>0</v>
      </c>
      <c r="O983" s="19">
        <f t="shared" si="104"/>
        <v>33.516999999999996</v>
      </c>
      <c r="P983" s="53"/>
    </row>
    <row r="984" spans="1:16" x14ac:dyDescent="0.3">
      <c r="A984" s="40">
        <v>16114</v>
      </c>
      <c r="B984" s="40" t="s">
        <v>15</v>
      </c>
      <c r="C984" s="16" t="s">
        <v>1958</v>
      </c>
      <c r="D984" s="52">
        <v>8594026774189</v>
      </c>
      <c r="E984" s="253">
        <v>27.7</v>
      </c>
      <c r="F984" s="17">
        <f t="shared" si="101"/>
        <v>1.0869138709044537</v>
      </c>
      <c r="G984" s="17">
        <f t="shared" si="105"/>
        <v>33.516999999999996</v>
      </c>
      <c r="H984" s="226">
        <v>0.21</v>
      </c>
      <c r="I984" s="46"/>
      <c r="J984" s="18">
        <v>12</v>
      </c>
      <c r="K984" s="46"/>
      <c r="L984" s="19">
        <f t="shared" si="100"/>
        <v>0</v>
      </c>
      <c r="M984" s="23">
        <f t="shared" si="102"/>
        <v>0</v>
      </c>
      <c r="N984" s="19">
        <f t="shared" si="103"/>
        <v>0</v>
      </c>
      <c r="O984" s="19">
        <f t="shared" si="104"/>
        <v>33.516999999999996</v>
      </c>
      <c r="P984" s="53"/>
    </row>
    <row r="985" spans="1:16" x14ac:dyDescent="0.3">
      <c r="A985" s="40">
        <v>16116</v>
      </c>
      <c r="B985" s="40" t="s">
        <v>15</v>
      </c>
      <c r="C985" s="16" t="s">
        <v>1959</v>
      </c>
      <c r="D985" s="52">
        <v>8594026771232</v>
      </c>
      <c r="E985" s="253">
        <v>24.2</v>
      </c>
      <c r="F985" s="17">
        <f t="shared" si="101"/>
        <v>0.94957818324504606</v>
      </c>
      <c r="G985" s="17">
        <f t="shared" si="105"/>
        <v>29.282</v>
      </c>
      <c r="H985" s="226">
        <v>0.21</v>
      </c>
      <c r="I985" s="46"/>
      <c r="J985" s="18">
        <v>12</v>
      </c>
      <c r="K985" s="46"/>
      <c r="L985" s="19">
        <f t="shared" si="100"/>
        <v>0</v>
      </c>
      <c r="M985" s="23">
        <f t="shared" si="102"/>
        <v>0</v>
      </c>
      <c r="N985" s="19">
        <f t="shared" si="103"/>
        <v>0</v>
      </c>
      <c r="O985" s="19">
        <f t="shared" si="104"/>
        <v>29.282</v>
      </c>
      <c r="P985" s="53"/>
    </row>
    <row r="986" spans="1:16" x14ac:dyDescent="0.3">
      <c r="A986" s="40">
        <v>16118</v>
      </c>
      <c r="B986" s="40" t="s">
        <v>15</v>
      </c>
      <c r="C986" s="16" t="s">
        <v>1960</v>
      </c>
      <c r="D986" s="52">
        <v>8594026771348</v>
      </c>
      <c r="E986" s="253">
        <v>24.2</v>
      </c>
      <c r="F986" s="17">
        <f t="shared" si="101"/>
        <v>0.94957818324504606</v>
      </c>
      <c r="G986" s="17">
        <f t="shared" si="105"/>
        <v>29.282</v>
      </c>
      <c r="H986" s="226">
        <v>0.21</v>
      </c>
      <c r="I986" s="46"/>
      <c r="J986" s="18">
        <v>12</v>
      </c>
      <c r="K986" s="46"/>
      <c r="L986" s="19">
        <f t="shared" si="100"/>
        <v>0</v>
      </c>
      <c r="M986" s="23">
        <f t="shared" si="102"/>
        <v>0</v>
      </c>
      <c r="N986" s="19">
        <f t="shared" si="103"/>
        <v>0</v>
      </c>
      <c r="O986" s="19">
        <f t="shared" si="104"/>
        <v>29.282</v>
      </c>
      <c r="P986" s="53"/>
    </row>
    <row r="987" spans="1:16" x14ac:dyDescent="0.3">
      <c r="A987" s="40">
        <v>16120</v>
      </c>
      <c r="B987" s="40" t="s">
        <v>15</v>
      </c>
      <c r="C987" s="16" t="s">
        <v>1961</v>
      </c>
      <c r="D987" s="52">
        <v>8594026771249</v>
      </c>
      <c r="E987" s="253">
        <v>24.2</v>
      </c>
      <c r="F987" s="17">
        <f t="shared" si="101"/>
        <v>0.94957818324504606</v>
      </c>
      <c r="G987" s="17">
        <f t="shared" si="105"/>
        <v>29.282</v>
      </c>
      <c r="H987" s="226">
        <v>0.21</v>
      </c>
      <c r="I987" s="46"/>
      <c r="J987" s="18">
        <v>12</v>
      </c>
      <c r="K987" s="46"/>
      <c r="L987" s="19">
        <f t="shared" si="100"/>
        <v>0</v>
      </c>
      <c r="M987" s="23">
        <f t="shared" si="102"/>
        <v>0</v>
      </c>
      <c r="N987" s="19">
        <f t="shared" si="103"/>
        <v>0</v>
      </c>
      <c r="O987" s="19">
        <f t="shared" si="104"/>
        <v>29.282</v>
      </c>
      <c r="P987" s="53"/>
    </row>
    <row r="988" spans="1:16" x14ac:dyDescent="0.3">
      <c r="A988" s="40">
        <v>16122</v>
      </c>
      <c r="B988" s="40" t="s">
        <v>15</v>
      </c>
      <c r="C988" s="16" t="s">
        <v>1962</v>
      </c>
      <c r="D988" s="52">
        <v>8594026771256</v>
      </c>
      <c r="E988" s="253">
        <v>24.2</v>
      </c>
      <c r="F988" s="17">
        <f t="shared" si="101"/>
        <v>0.94957818324504606</v>
      </c>
      <c r="G988" s="17">
        <f t="shared" si="105"/>
        <v>29.282</v>
      </c>
      <c r="H988" s="226">
        <v>0.21</v>
      </c>
      <c r="I988" s="46"/>
      <c r="J988" s="18">
        <v>12</v>
      </c>
      <c r="K988" s="46"/>
      <c r="L988" s="19">
        <f t="shared" ref="L988:L1050" si="106">PRODUCT(E988,SUM(I988,PRODUCT(ABS(K988),J988)))</f>
        <v>0</v>
      </c>
      <c r="M988" s="23">
        <f t="shared" si="102"/>
        <v>0</v>
      </c>
      <c r="N988" s="19">
        <f t="shared" si="103"/>
        <v>0</v>
      </c>
      <c r="O988" s="19">
        <f t="shared" si="104"/>
        <v>29.282</v>
      </c>
      <c r="P988" s="53"/>
    </row>
    <row r="989" spans="1:16" x14ac:dyDescent="0.3">
      <c r="A989" s="40">
        <v>16124</v>
      </c>
      <c r="B989" s="40" t="s">
        <v>15</v>
      </c>
      <c r="C989" s="16" t="s">
        <v>1963</v>
      </c>
      <c r="D989" s="52">
        <v>8594026771263</v>
      </c>
      <c r="E989" s="253">
        <v>24.2</v>
      </c>
      <c r="F989" s="17">
        <f t="shared" si="101"/>
        <v>0.94957818324504606</v>
      </c>
      <c r="G989" s="17">
        <f t="shared" si="105"/>
        <v>29.282</v>
      </c>
      <c r="H989" s="226">
        <v>0.21</v>
      </c>
      <c r="I989" s="46"/>
      <c r="J989" s="18">
        <v>12</v>
      </c>
      <c r="K989" s="46"/>
      <c r="L989" s="19">
        <f t="shared" si="106"/>
        <v>0</v>
      </c>
      <c r="M989" s="23">
        <f t="shared" si="102"/>
        <v>0</v>
      </c>
      <c r="N989" s="19">
        <f t="shared" si="103"/>
        <v>0</v>
      </c>
      <c r="O989" s="19">
        <f t="shared" si="104"/>
        <v>29.282</v>
      </c>
      <c r="P989" s="53"/>
    </row>
    <row r="990" spans="1:16" x14ac:dyDescent="0.3">
      <c r="A990" s="40">
        <v>16126</v>
      </c>
      <c r="B990" s="40" t="s">
        <v>15</v>
      </c>
      <c r="C990" s="16" t="s">
        <v>1964</v>
      </c>
      <c r="D990" s="52">
        <v>8594026771362</v>
      </c>
      <c r="E990" s="253">
        <v>24.2</v>
      </c>
      <c r="F990" s="17">
        <f t="shared" si="101"/>
        <v>0.94957818324504606</v>
      </c>
      <c r="G990" s="17">
        <f t="shared" si="105"/>
        <v>29.282</v>
      </c>
      <c r="H990" s="226">
        <v>0.21</v>
      </c>
      <c r="I990" s="46"/>
      <c r="J990" s="18">
        <v>12</v>
      </c>
      <c r="K990" s="46"/>
      <c r="L990" s="19">
        <f t="shared" si="106"/>
        <v>0</v>
      </c>
      <c r="M990" s="23">
        <f t="shared" si="102"/>
        <v>0</v>
      </c>
      <c r="N990" s="19">
        <f t="shared" si="103"/>
        <v>0</v>
      </c>
      <c r="O990" s="19">
        <f t="shared" si="104"/>
        <v>29.282</v>
      </c>
      <c r="P990" s="53"/>
    </row>
    <row r="991" spans="1:16" x14ac:dyDescent="0.3">
      <c r="A991" s="40">
        <v>16140</v>
      </c>
      <c r="B991" s="40" t="s">
        <v>23</v>
      </c>
      <c r="C991" s="16" t="s">
        <v>2136</v>
      </c>
      <c r="D991" s="52">
        <v>764460042337</v>
      </c>
      <c r="E991" s="253">
        <v>37.5</v>
      </c>
      <c r="F991" s="17">
        <f t="shared" si="101"/>
        <v>1.4714537963507945</v>
      </c>
      <c r="G991" s="17">
        <f t="shared" si="105"/>
        <v>45.375</v>
      </c>
      <c r="H991" s="226">
        <v>0.21</v>
      </c>
      <c r="I991" s="46"/>
      <c r="J991" s="18">
        <v>20</v>
      </c>
      <c r="K991" s="46"/>
      <c r="L991" s="19">
        <f t="shared" si="106"/>
        <v>0</v>
      </c>
      <c r="M991" s="23">
        <f t="shared" si="102"/>
        <v>0</v>
      </c>
      <c r="N991" s="19">
        <f t="shared" si="103"/>
        <v>0</v>
      </c>
      <c r="O991" s="19">
        <f t="shared" si="104"/>
        <v>45.375</v>
      </c>
      <c r="P991" s="53"/>
    </row>
    <row r="992" spans="1:16" x14ac:dyDescent="0.3">
      <c r="A992" s="40">
        <v>16141</v>
      </c>
      <c r="B992" s="40" t="s">
        <v>23</v>
      </c>
      <c r="C992" s="16" t="s">
        <v>2137</v>
      </c>
      <c r="D992" s="52">
        <v>764460042344</v>
      </c>
      <c r="E992" s="253">
        <v>37.5</v>
      </c>
      <c r="F992" s="17">
        <f t="shared" si="101"/>
        <v>1.4714537963507945</v>
      </c>
      <c r="G992" s="17">
        <f t="shared" si="105"/>
        <v>45.375</v>
      </c>
      <c r="H992" s="226">
        <v>0.21</v>
      </c>
      <c r="I992" s="46"/>
      <c r="J992" s="18">
        <v>20</v>
      </c>
      <c r="K992" s="46"/>
      <c r="L992" s="19">
        <f t="shared" si="106"/>
        <v>0</v>
      </c>
      <c r="M992" s="23">
        <f t="shared" si="102"/>
        <v>0</v>
      </c>
      <c r="N992" s="19">
        <f t="shared" si="103"/>
        <v>0</v>
      </c>
      <c r="O992" s="19">
        <f t="shared" si="104"/>
        <v>45.375</v>
      </c>
      <c r="P992" s="53"/>
    </row>
    <row r="993" spans="1:16" x14ac:dyDescent="0.3">
      <c r="A993" s="40">
        <v>16142</v>
      </c>
      <c r="B993" s="40" t="s">
        <v>23</v>
      </c>
      <c r="C993" s="16" t="s">
        <v>2138</v>
      </c>
      <c r="D993" s="52">
        <v>764460042351</v>
      </c>
      <c r="E993" s="253">
        <v>37.5</v>
      </c>
      <c r="F993" s="17">
        <f t="shared" si="101"/>
        <v>1.4714537963507945</v>
      </c>
      <c r="G993" s="17">
        <f t="shared" si="105"/>
        <v>45.375</v>
      </c>
      <c r="H993" s="226">
        <v>0.21</v>
      </c>
      <c r="I993" s="46"/>
      <c r="J993" s="18">
        <v>20</v>
      </c>
      <c r="K993" s="46"/>
      <c r="L993" s="19">
        <f t="shared" si="106"/>
        <v>0</v>
      </c>
      <c r="M993" s="23">
        <f t="shared" si="102"/>
        <v>0</v>
      </c>
      <c r="N993" s="19">
        <f t="shared" si="103"/>
        <v>0</v>
      </c>
      <c r="O993" s="19">
        <f t="shared" si="104"/>
        <v>45.375</v>
      </c>
      <c r="P993" s="53"/>
    </row>
    <row r="994" spans="1:16" x14ac:dyDescent="0.3">
      <c r="A994" s="40">
        <v>17000</v>
      </c>
      <c r="B994" s="40" t="s">
        <v>23</v>
      </c>
      <c r="C994" s="16" t="s">
        <v>731</v>
      </c>
      <c r="D994" s="52" t="s">
        <v>1491</v>
      </c>
      <c r="E994" s="253">
        <v>24.8</v>
      </c>
      <c r="F994" s="17">
        <f t="shared" si="101"/>
        <v>0.9731214439866589</v>
      </c>
      <c r="G994" s="17">
        <f t="shared" ref="G994:G1006" si="107">PRODUCT(E994,1.12)</f>
        <v>27.776000000000003</v>
      </c>
      <c r="H994" s="226">
        <v>0.12</v>
      </c>
      <c r="I994" s="46"/>
      <c r="J994" s="18">
        <v>6</v>
      </c>
      <c r="K994" s="46"/>
      <c r="L994" s="19">
        <f t="shared" si="106"/>
        <v>0</v>
      </c>
      <c r="M994" s="23">
        <f t="shared" si="102"/>
        <v>0</v>
      </c>
      <c r="N994" s="19">
        <f t="shared" si="103"/>
        <v>0</v>
      </c>
      <c r="O994" s="19">
        <f t="shared" si="104"/>
        <v>27.776000000000003</v>
      </c>
      <c r="P994" s="53"/>
    </row>
    <row r="995" spans="1:16" x14ac:dyDescent="0.3">
      <c r="A995" s="40">
        <v>17006</v>
      </c>
      <c r="B995" s="40" t="s">
        <v>23</v>
      </c>
      <c r="C995" s="16" t="s">
        <v>732</v>
      </c>
      <c r="D995" s="52" t="s">
        <v>1492</v>
      </c>
      <c r="E995" s="253">
        <v>24.8</v>
      </c>
      <c r="F995" s="17">
        <f t="shared" si="101"/>
        <v>0.9731214439866589</v>
      </c>
      <c r="G995" s="17">
        <f t="shared" si="107"/>
        <v>27.776000000000003</v>
      </c>
      <c r="H995" s="226">
        <v>0.12</v>
      </c>
      <c r="I995" s="46"/>
      <c r="J995" s="18">
        <v>6</v>
      </c>
      <c r="K995" s="46"/>
      <c r="L995" s="19">
        <f t="shared" si="106"/>
        <v>0</v>
      </c>
      <c r="M995" s="23">
        <f t="shared" si="102"/>
        <v>0</v>
      </c>
      <c r="N995" s="19">
        <f t="shared" si="103"/>
        <v>0</v>
      </c>
      <c r="O995" s="19">
        <f t="shared" si="104"/>
        <v>27.776000000000003</v>
      </c>
      <c r="P995" s="53"/>
    </row>
    <row r="996" spans="1:16" x14ac:dyDescent="0.3">
      <c r="A996" s="40">
        <v>17010</v>
      </c>
      <c r="B996" s="40" t="s">
        <v>23</v>
      </c>
      <c r="C996" s="16" t="s">
        <v>733</v>
      </c>
      <c r="D996" s="52" t="s">
        <v>1493</v>
      </c>
      <c r="E996" s="253">
        <v>18.5</v>
      </c>
      <c r="F996" s="17">
        <f t="shared" si="101"/>
        <v>0.72591720619972533</v>
      </c>
      <c r="G996" s="17">
        <f t="shared" si="107"/>
        <v>20.720000000000002</v>
      </c>
      <c r="H996" s="226">
        <v>0.12</v>
      </c>
      <c r="I996" s="46"/>
      <c r="J996" s="18">
        <v>10</v>
      </c>
      <c r="K996" s="46"/>
      <c r="L996" s="19">
        <f t="shared" si="106"/>
        <v>0</v>
      </c>
      <c r="M996" s="23">
        <f t="shared" si="102"/>
        <v>0</v>
      </c>
      <c r="N996" s="19">
        <f t="shared" si="103"/>
        <v>0</v>
      </c>
      <c r="O996" s="19">
        <f t="shared" si="104"/>
        <v>20.720000000000002</v>
      </c>
      <c r="P996" s="53"/>
    </row>
    <row r="997" spans="1:16" x14ac:dyDescent="0.3">
      <c r="A997" s="40">
        <v>17012</v>
      </c>
      <c r="B997" s="40" t="s">
        <v>23</v>
      </c>
      <c r="C997" s="16" t="s">
        <v>734</v>
      </c>
      <c r="D997" s="52" t="s">
        <v>1494</v>
      </c>
      <c r="E997" s="253">
        <v>18.5</v>
      </c>
      <c r="F997" s="17">
        <f t="shared" si="101"/>
        <v>0.72591720619972533</v>
      </c>
      <c r="G997" s="17">
        <f t="shared" si="107"/>
        <v>20.720000000000002</v>
      </c>
      <c r="H997" s="226">
        <v>0.12</v>
      </c>
      <c r="I997" s="46"/>
      <c r="J997" s="261">
        <v>10</v>
      </c>
      <c r="K997" s="46"/>
      <c r="L997" s="19">
        <f t="shared" si="106"/>
        <v>0</v>
      </c>
      <c r="M997" s="23">
        <f t="shared" si="102"/>
        <v>0</v>
      </c>
      <c r="N997" s="19">
        <f t="shared" si="103"/>
        <v>0</v>
      </c>
      <c r="O997" s="19">
        <f t="shared" si="104"/>
        <v>20.720000000000002</v>
      </c>
      <c r="P997" s="53"/>
    </row>
    <row r="998" spans="1:16" x14ac:dyDescent="0.3">
      <c r="A998" s="40">
        <v>17014</v>
      </c>
      <c r="B998" s="40" t="s">
        <v>23</v>
      </c>
      <c r="C998" s="16" t="s">
        <v>735</v>
      </c>
      <c r="D998" s="52" t="s">
        <v>1495</v>
      </c>
      <c r="E998" s="253">
        <v>18.5</v>
      </c>
      <c r="F998" s="17">
        <f t="shared" si="101"/>
        <v>0.72591720619972533</v>
      </c>
      <c r="G998" s="17">
        <f t="shared" si="107"/>
        <v>20.720000000000002</v>
      </c>
      <c r="H998" s="226">
        <v>0.12</v>
      </c>
      <c r="I998" s="46"/>
      <c r="J998" s="18">
        <v>10</v>
      </c>
      <c r="K998" s="46"/>
      <c r="L998" s="19">
        <f t="shared" si="106"/>
        <v>0</v>
      </c>
      <c r="M998" s="23">
        <f t="shared" si="102"/>
        <v>0</v>
      </c>
      <c r="N998" s="19">
        <f t="shared" si="103"/>
        <v>0</v>
      </c>
      <c r="O998" s="19">
        <f t="shared" si="104"/>
        <v>20.720000000000002</v>
      </c>
      <c r="P998" s="53"/>
    </row>
    <row r="999" spans="1:16" x14ac:dyDescent="0.3">
      <c r="A999" s="40">
        <v>17016</v>
      </c>
      <c r="B999" s="40" t="s">
        <v>23</v>
      </c>
      <c r="C999" s="16" t="s">
        <v>736</v>
      </c>
      <c r="D999" s="52" t="s">
        <v>1496</v>
      </c>
      <c r="E999" s="253">
        <v>18.5</v>
      </c>
      <c r="F999" s="17">
        <f t="shared" si="101"/>
        <v>0.72591720619972533</v>
      </c>
      <c r="G999" s="17">
        <f t="shared" si="107"/>
        <v>20.720000000000002</v>
      </c>
      <c r="H999" s="226">
        <v>0.12</v>
      </c>
      <c r="I999" s="46"/>
      <c r="J999" s="18">
        <v>10</v>
      </c>
      <c r="K999" s="46"/>
      <c r="L999" s="19">
        <f t="shared" si="106"/>
        <v>0</v>
      </c>
      <c r="M999" s="23">
        <f t="shared" si="102"/>
        <v>0</v>
      </c>
      <c r="N999" s="19">
        <f t="shared" si="103"/>
        <v>0</v>
      </c>
      <c r="O999" s="19">
        <f t="shared" si="104"/>
        <v>20.720000000000002</v>
      </c>
      <c r="P999" s="53"/>
    </row>
    <row r="1000" spans="1:16" x14ac:dyDescent="0.3">
      <c r="A1000" s="40">
        <v>17018</v>
      </c>
      <c r="B1000" s="40" t="s">
        <v>23</v>
      </c>
      <c r="C1000" s="16" t="s">
        <v>737</v>
      </c>
      <c r="D1000" s="52" t="s">
        <v>1497</v>
      </c>
      <c r="E1000" s="253">
        <v>18.5</v>
      </c>
      <c r="F1000" s="17">
        <f t="shared" si="101"/>
        <v>0.72591720619972533</v>
      </c>
      <c r="G1000" s="17">
        <f t="shared" si="107"/>
        <v>20.720000000000002</v>
      </c>
      <c r="H1000" s="226">
        <v>0.12</v>
      </c>
      <c r="I1000" s="46"/>
      <c r="J1000" s="18">
        <v>10</v>
      </c>
      <c r="K1000" s="46"/>
      <c r="L1000" s="19">
        <f t="shared" si="106"/>
        <v>0</v>
      </c>
      <c r="M1000" s="23">
        <f t="shared" si="102"/>
        <v>0</v>
      </c>
      <c r="N1000" s="19">
        <f t="shared" si="103"/>
        <v>0</v>
      </c>
      <c r="O1000" s="19">
        <f t="shared" si="104"/>
        <v>20.720000000000002</v>
      </c>
      <c r="P1000" s="53"/>
    </row>
    <row r="1001" spans="1:16" x14ac:dyDescent="0.3">
      <c r="A1001" s="40">
        <v>17024</v>
      </c>
      <c r="B1001" s="40" t="s">
        <v>23</v>
      </c>
      <c r="C1001" s="16" t="s">
        <v>738</v>
      </c>
      <c r="D1001" s="52" t="s">
        <v>1498</v>
      </c>
      <c r="E1001" s="253">
        <v>23.5</v>
      </c>
      <c r="F1001" s="17">
        <f t="shared" ref="F1001:F1009" si="108">E1001/$E$3</f>
        <v>0.9221110457131646</v>
      </c>
      <c r="G1001" s="17">
        <f t="shared" si="107"/>
        <v>26.320000000000004</v>
      </c>
      <c r="H1001" s="226">
        <v>0.12</v>
      </c>
      <c r="I1001" s="46"/>
      <c r="J1001" s="18">
        <v>6</v>
      </c>
      <c r="K1001" s="46"/>
      <c r="L1001" s="19">
        <f t="shared" si="106"/>
        <v>0</v>
      </c>
      <c r="M1001" s="23">
        <f t="shared" ref="M1001:M1009" si="109">L1001/$E$3</f>
        <v>0</v>
      </c>
      <c r="N1001" s="19">
        <f t="shared" ref="N1001:N1009" si="110">PRODUCT(G1001,SUM(I1001,PRODUCT(ABS(K1001),J1001)))</f>
        <v>0</v>
      </c>
      <c r="O1001" s="19">
        <f t="shared" ref="O1001:O1009" si="111">PRODUCT(G1001,(1+$P$6/100))</f>
        <v>26.320000000000004</v>
      </c>
      <c r="P1001" s="53"/>
    </row>
    <row r="1002" spans="1:16" x14ac:dyDescent="0.3">
      <c r="A1002" s="40">
        <v>17030</v>
      </c>
      <c r="B1002" s="40" t="s">
        <v>23</v>
      </c>
      <c r="C1002" s="16" t="s">
        <v>739</v>
      </c>
      <c r="D1002" s="52" t="s">
        <v>1499</v>
      </c>
      <c r="E1002" s="253">
        <v>27.6</v>
      </c>
      <c r="F1002" s="17">
        <f t="shared" si="108"/>
        <v>1.082989994114185</v>
      </c>
      <c r="G1002" s="17">
        <f t="shared" si="107"/>
        <v>30.912000000000006</v>
      </c>
      <c r="H1002" s="226">
        <v>0.12</v>
      </c>
      <c r="I1002" s="46"/>
      <c r="J1002" s="18">
        <v>6</v>
      </c>
      <c r="K1002" s="46"/>
      <c r="L1002" s="19">
        <f t="shared" si="106"/>
        <v>0</v>
      </c>
      <c r="M1002" s="23">
        <f t="shared" si="109"/>
        <v>0</v>
      </c>
      <c r="N1002" s="19">
        <f t="shared" si="110"/>
        <v>0</v>
      </c>
      <c r="O1002" s="19">
        <f t="shared" si="111"/>
        <v>30.912000000000006</v>
      </c>
      <c r="P1002" s="53"/>
    </row>
    <row r="1003" spans="1:16" x14ac:dyDescent="0.3">
      <c r="A1003" s="40">
        <v>17032</v>
      </c>
      <c r="B1003" s="40" t="s">
        <v>23</v>
      </c>
      <c r="C1003" s="16" t="s">
        <v>740</v>
      </c>
      <c r="D1003" s="52" t="s">
        <v>1500</v>
      </c>
      <c r="E1003" s="253">
        <v>27.6</v>
      </c>
      <c r="F1003" s="17">
        <f t="shared" si="108"/>
        <v>1.082989994114185</v>
      </c>
      <c r="G1003" s="17">
        <f t="shared" si="107"/>
        <v>30.912000000000006</v>
      </c>
      <c r="H1003" s="226">
        <v>0.12</v>
      </c>
      <c r="I1003" s="46"/>
      <c r="J1003" s="18">
        <v>6</v>
      </c>
      <c r="K1003" s="46"/>
      <c r="L1003" s="19">
        <f t="shared" si="106"/>
        <v>0</v>
      </c>
      <c r="M1003" s="23">
        <f t="shared" si="109"/>
        <v>0</v>
      </c>
      <c r="N1003" s="19">
        <f t="shared" si="110"/>
        <v>0</v>
      </c>
      <c r="O1003" s="19">
        <f t="shared" si="111"/>
        <v>30.912000000000006</v>
      </c>
      <c r="P1003" s="53"/>
    </row>
    <row r="1004" spans="1:16" x14ac:dyDescent="0.3">
      <c r="A1004" s="40">
        <v>17040</v>
      </c>
      <c r="B1004" s="40" t="s">
        <v>23</v>
      </c>
      <c r="C1004" s="16" t="s">
        <v>741</v>
      </c>
      <c r="D1004" s="52" t="s">
        <v>1501</v>
      </c>
      <c r="E1004" s="253">
        <v>20.9</v>
      </c>
      <c r="F1004" s="17">
        <f t="shared" si="108"/>
        <v>0.82009024916617612</v>
      </c>
      <c r="G1004" s="17">
        <f t="shared" si="107"/>
        <v>23.408000000000001</v>
      </c>
      <c r="H1004" s="226">
        <v>0.12</v>
      </c>
      <c r="I1004" s="46"/>
      <c r="J1004" s="18">
        <v>10</v>
      </c>
      <c r="K1004" s="46"/>
      <c r="L1004" s="19">
        <f t="shared" si="106"/>
        <v>0</v>
      </c>
      <c r="M1004" s="23">
        <f t="shared" si="109"/>
        <v>0</v>
      </c>
      <c r="N1004" s="19">
        <f t="shared" si="110"/>
        <v>0</v>
      </c>
      <c r="O1004" s="19">
        <f t="shared" si="111"/>
        <v>23.408000000000001</v>
      </c>
      <c r="P1004" s="53"/>
    </row>
    <row r="1005" spans="1:16" x14ac:dyDescent="0.3">
      <c r="A1005" s="40">
        <v>17042</v>
      </c>
      <c r="B1005" s="40" t="s">
        <v>23</v>
      </c>
      <c r="C1005" s="16" t="s">
        <v>742</v>
      </c>
      <c r="D1005" s="52" t="s">
        <v>1502</v>
      </c>
      <c r="E1005" s="253">
        <v>21.9</v>
      </c>
      <c r="F1005" s="17">
        <f t="shared" si="108"/>
        <v>0.859329017068864</v>
      </c>
      <c r="G1005" s="17">
        <f t="shared" si="107"/>
        <v>24.528000000000002</v>
      </c>
      <c r="H1005" s="226">
        <v>0.12</v>
      </c>
      <c r="I1005" s="46"/>
      <c r="J1005" s="18">
        <v>10</v>
      </c>
      <c r="K1005" s="46"/>
      <c r="L1005" s="19">
        <f t="shared" si="106"/>
        <v>0</v>
      </c>
      <c r="M1005" s="23">
        <f t="shared" si="109"/>
        <v>0</v>
      </c>
      <c r="N1005" s="19">
        <f t="shared" si="110"/>
        <v>0</v>
      </c>
      <c r="O1005" s="19">
        <f t="shared" si="111"/>
        <v>24.528000000000002</v>
      </c>
      <c r="P1005" s="53"/>
    </row>
    <row r="1006" spans="1:16" x14ac:dyDescent="0.3">
      <c r="A1006" s="40">
        <v>17044</v>
      </c>
      <c r="B1006" s="40" t="s">
        <v>23</v>
      </c>
      <c r="C1006" s="16" t="s">
        <v>743</v>
      </c>
      <c r="D1006" s="52" t="s">
        <v>1503</v>
      </c>
      <c r="E1006" s="253">
        <v>21.9</v>
      </c>
      <c r="F1006" s="17">
        <f t="shared" si="108"/>
        <v>0.859329017068864</v>
      </c>
      <c r="G1006" s="17">
        <f t="shared" si="107"/>
        <v>24.528000000000002</v>
      </c>
      <c r="H1006" s="226">
        <v>0.12</v>
      </c>
      <c r="I1006" s="46"/>
      <c r="J1006" s="18">
        <v>10</v>
      </c>
      <c r="K1006" s="46"/>
      <c r="L1006" s="19">
        <f t="shared" si="106"/>
        <v>0</v>
      </c>
      <c r="M1006" s="23">
        <f t="shared" si="109"/>
        <v>0</v>
      </c>
      <c r="N1006" s="19">
        <f t="shared" si="110"/>
        <v>0</v>
      </c>
      <c r="O1006" s="19">
        <f t="shared" si="111"/>
        <v>24.528000000000002</v>
      </c>
      <c r="P1006" s="53"/>
    </row>
    <row r="1007" spans="1:16" x14ac:dyDescent="0.3">
      <c r="A1007" s="40">
        <v>17100</v>
      </c>
      <c r="B1007" s="40" t="s">
        <v>15</v>
      </c>
      <c r="C1007" s="16" t="s">
        <v>744</v>
      </c>
      <c r="D1007" s="52" t="s">
        <v>1504</v>
      </c>
      <c r="E1007" s="253">
        <v>24.7</v>
      </c>
      <c r="F1007" s="17">
        <f t="shared" si="108"/>
        <v>0.96919756719639005</v>
      </c>
      <c r="G1007" s="17">
        <f t="shared" ref="G1007:G1018" si="112">PRODUCT(E1007,1.21)</f>
        <v>29.886999999999997</v>
      </c>
      <c r="H1007" s="226">
        <v>0.21</v>
      </c>
      <c r="I1007" s="46"/>
      <c r="J1007" s="18">
        <v>12</v>
      </c>
      <c r="K1007" s="46"/>
      <c r="L1007" s="19">
        <f t="shared" si="106"/>
        <v>0</v>
      </c>
      <c r="M1007" s="23">
        <f t="shared" si="109"/>
        <v>0</v>
      </c>
      <c r="N1007" s="19">
        <f t="shared" si="110"/>
        <v>0</v>
      </c>
      <c r="O1007" s="19">
        <f t="shared" si="111"/>
        <v>29.886999999999997</v>
      </c>
      <c r="P1007" s="53"/>
    </row>
    <row r="1008" spans="1:16" x14ac:dyDescent="0.3">
      <c r="A1008" s="40">
        <v>17102</v>
      </c>
      <c r="B1008" s="40" t="s">
        <v>15</v>
      </c>
      <c r="C1008" s="16" t="s">
        <v>1924</v>
      </c>
      <c r="D1008" s="52">
        <v>8592809000104</v>
      </c>
      <c r="E1008" s="253">
        <v>24.7</v>
      </c>
      <c r="F1008" s="17">
        <f t="shared" si="108"/>
        <v>0.96919756719639005</v>
      </c>
      <c r="G1008" s="17">
        <f t="shared" si="112"/>
        <v>29.886999999999997</v>
      </c>
      <c r="H1008" s="226">
        <v>0.21</v>
      </c>
      <c r="I1008" s="46"/>
      <c r="J1008" s="18">
        <v>12</v>
      </c>
      <c r="K1008" s="46"/>
      <c r="L1008" s="19">
        <f t="shared" si="106"/>
        <v>0</v>
      </c>
      <c r="M1008" s="23">
        <f t="shared" si="109"/>
        <v>0</v>
      </c>
      <c r="N1008" s="19">
        <f t="shared" si="110"/>
        <v>0</v>
      </c>
      <c r="O1008" s="19">
        <f t="shared" si="111"/>
        <v>29.886999999999997</v>
      </c>
      <c r="P1008" s="53"/>
    </row>
    <row r="1009" spans="1:16" x14ac:dyDescent="0.3">
      <c r="A1009" s="40">
        <v>17104</v>
      </c>
      <c r="B1009" s="40" t="s">
        <v>15</v>
      </c>
      <c r="C1009" s="16" t="s">
        <v>1925</v>
      </c>
      <c r="D1009" s="52">
        <v>8592809000159</v>
      </c>
      <c r="E1009" s="253">
        <v>24.7</v>
      </c>
      <c r="F1009" s="17">
        <f t="shared" si="108"/>
        <v>0.96919756719639005</v>
      </c>
      <c r="G1009" s="17">
        <f t="shared" si="112"/>
        <v>29.886999999999997</v>
      </c>
      <c r="H1009" s="226">
        <v>0.21</v>
      </c>
      <c r="I1009" s="46"/>
      <c r="J1009" s="18">
        <v>12</v>
      </c>
      <c r="K1009" s="46"/>
      <c r="L1009" s="19">
        <f t="shared" si="106"/>
        <v>0</v>
      </c>
      <c r="M1009" s="23">
        <f t="shared" si="109"/>
        <v>0</v>
      </c>
      <c r="N1009" s="19">
        <f t="shared" si="110"/>
        <v>0</v>
      </c>
      <c r="O1009" s="19">
        <f t="shared" si="111"/>
        <v>29.886999999999997</v>
      </c>
      <c r="P1009" s="53"/>
    </row>
    <row r="1010" spans="1:16" x14ac:dyDescent="0.3">
      <c r="A1010" s="40">
        <v>17106</v>
      </c>
      <c r="B1010" s="40" t="s">
        <v>15</v>
      </c>
      <c r="C1010" s="16" t="s">
        <v>745</v>
      </c>
      <c r="D1010" s="52" t="s">
        <v>1505</v>
      </c>
      <c r="E1010" s="253">
        <v>24.7</v>
      </c>
      <c r="F1010" s="17">
        <f t="shared" ref="F1010:F1151" si="113">E1010/$E$3</f>
        <v>0.96919756719639005</v>
      </c>
      <c r="G1010" s="17">
        <f t="shared" si="112"/>
        <v>29.886999999999997</v>
      </c>
      <c r="H1010" s="226">
        <v>0.21</v>
      </c>
      <c r="I1010" s="46"/>
      <c r="J1010" s="18">
        <v>12</v>
      </c>
      <c r="K1010" s="46"/>
      <c r="L1010" s="19">
        <f t="shared" si="106"/>
        <v>0</v>
      </c>
      <c r="M1010" s="23">
        <f t="shared" ref="M1010:M1151" si="114">L1010/$E$3</f>
        <v>0</v>
      </c>
      <c r="N1010" s="19">
        <f t="shared" ref="N1010:N1151" si="115">PRODUCT(G1010,SUM(I1010,PRODUCT(ABS(K1010),J1010)))</f>
        <v>0</v>
      </c>
      <c r="O1010" s="19">
        <f t="shared" ref="O1010:O1151" si="116">PRODUCT(G1010,(1+$P$6/100))</f>
        <v>29.886999999999997</v>
      </c>
      <c r="P1010" s="53"/>
    </row>
    <row r="1011" spans="1:16" x14ac:dyDescent="0.3">
      <c r="A1011" s="40">
        <v>17108</v>
      </c>
      <c r="B1011" s="40" t="s">
        <v>15</v>
      </c>
      <c r="C1011" s="16" t="s">
        <v>1926</v>
      </c>
      <c r="D1011" s="52">
        <v>8592809000456</v>
      </c>
      <c r="E1011" s="253">
        <v>24.7</v>
      </c>
      <c r="F1011" s="17">
        <f t="shared" si="113"/>
        <v>0.96919756719639005</v>
      </c>
      <c r="G1011" s="17">
        <f t="shared" si="112"/>
        <v>29.886999999999997</v>
      </c>
      <c r="H1011" s="226">
        <v>0.21</v>
      </c>
      <c r="I1011" s="46"/>
      <c r="J1011" s="18">
        <v>12</v>
      </c>
      <c r="K1011" s="46"/>
      <c r="L1011" s="19">
        <f t="shared" si="106"/>
        <v>0</v>
      </c>
      <c r="M1011" s="23">
        <f t="shared" si="114"/>
        <v>0</v>
      </c>
      <c r="N1011" s="19">
        <f t="shared" si="115"/>
        <v>0</v>
      </c>
      <c r="O1011" s="19">
        <f t="shared" si="116"/>
        <v>29.886999999999997</v>
      </c>
      <c r="P1011" s="53"/>
    </row>
    <row r="1012" spans="1:16" x14ac:dyDescent="0.3">
      <c r="A1012" s="40">
        <v>17110</v>
      </c>
      <c r="B1012" s="40" t="s">
        <v>15</v>
      </c>
      <c r="C1012" s="16" t="s">
        <v>1927</v>
      </c>
      <c r="D1012" s="52">
        <v>8592809000555</v>
      </c>
      <c r="E1012" s="253">
        <v>24.7</v>
      </c>
      <c r="F1012" s="17">
        <f t="shared" si="113"/>
        <v>0.96919756719639005</v>
      </c>
      <c r="G1012" s="17">
        <f t="shared" si="112"/>
        <v>29.886999999999997</v>
      </c>
      <c r="H1012" s="226">
        <v>0.21</v>
      </c>
      <c r="I1012" s="46"/>
      <c r="J1012" s="18">
        <v>12</v>
      </c>
      <c r="K1012" s="46"/>
      <c r="L1012" s="19">
        <f t="shared" si="106"/>
        <v>0</v>
      </c>
      <c r="M1012" s="23">
        <f t="shared" si="114"/>
        <v>0</v>
      </c>
      <c r="N1012" s="19">
        <f t="shared" si="115"/>
        <v>0</v>
      </c>
      <c r="O1012" s="19">
        <f t="shared" si="116"/>
        <v>29.886999999999997</v>
      </c>
      <c r="P1012" s="53"/>
    </row>
    <row r="1013" spans="1:16" x14ac:dyDescent="0.3">
      <c r="A1013" s="40">
        <v>17112</v>
      </c>
      <c r="B1013" s="40" t="s">
        <v>15</v>
      </c>
      <c r="C1013" s="16" t="s">
        <v>746</v>
      </c>
      <c r="D1013" s="52" t="s">
        <v>1506</v>
      </c>
      <c r="E1013" s="253">
        <v>27.3</v>
      </c>
      <c r="F1013" s="17">
        <f t="shared" si="113"/>
        <v>1.0712183637433785</v>
      </c>
      <c r="G1013" s="17">
        <f t="shared" si="112"/>
        <v>33.033000000000001</v>
      </c>
      <c r="H1013" s="226">
        <v>0.21</v>
      </c>
      <c r="I1013" s="46"/>
      <c r="J1013" s="18">
        <v>12</v>
      </c>
      <c r="K1013" s="46"/>
      <c r="L1013" s="19">
        <f t="shared" si="106"/>
        <v>0</v>
      </c>
      <c r="M1013" s="23">
        <f t="shared" si="114"/>
        <v>0</v>
      </c>
      <c r="N1013" s="19">
        <f t="shared" si="115"/>
        <v>0</v>
      </c>
      <c r="O1013" s="19">
        <f t="shared" si="116"/>
        <v>33.033000000000001</v>
      </c>
      <c r="P1013" s="53"/>
    </row>
    <row r="1014" spans="1:16" x14ac:dyDescent="0.3">
      <c r="A1014" s="40">
        <v>17114</v>
      </c>
      <c r="B1014" s="40" t="s">
        <v>15</v>
      </c>
      <c r="C1014" s="16" t="s">
        <v>747</v>
      </c>
      <c r="D1014" s="52" t="s">
        <v>1507</v>
      </c>
      <c r="E1014" s="253">
        <v>27.3</v>
      </c>
      <c r="F1014" s="17">
        <f t="shared" si="113"/>
        <v>1.0712183637433785</v>
      </c>
      <c r="G1014" s="17">
        <f t="shared" si="112"/>
        <v>33.033000000000001</v>
      </c>
      <c r="H1014" s="226">
        <v>0.21</v>
      </c>
      <c r="I1014" s="46"/>
      <c r="J1014" s="18">
        <v>12</v>
      </c>
      <c r="K1014" s="46"/>
      <c r="L1014" s="19">
        <f t="shared" si="106"/>
        <v>0</v>
      </c>
      <c r="M1014" s="23">
        <f t="shared" si="114"/>
        <v>0</v>
      </c>
      <c r="N1014" s="19">
        <f t="shared" si="115"/>
        <v>0</v>
      </c>
      <c r="O1014" s="19">
        <f t="shared" si="116"/>
        <v>33.033000000000001</v>
      </c>
      <c r="P1014" s="53"/>
    </row>
    <row r="1015" spans="1:16" x14ac:dyDescent="0.3">
      <c r="A1015" s="40">
        <v>17116</v>
      </c>
      <c r="B1015" s="40" t="s">
        <v>15</v>
      </c>
      <c r="C1015" s="16" t="s">
        <v>748</v>
      </c>
      <c r="D1015" s="52" t="s">
        <v>1508</v>
      </c>
      <c r="E1015" s="253">
        <v>27.3</v>
      </c>
      <c r="F1015" s="17">
        <f t="shared" si="113"/>
        <v>1.0712183637433785</v>
      </c>
      <c r="G1015" s="17">
        <f t="shared" si="112"/>
        <v>33.033000000000001</v>
      </c>
      <c r="H1015" s="226">
        <v>0.21</v>
      </c>
      <c r="I1015" s="46"/>
      <c r="J1015" s="18">
        <v>12</v>
      </c>
      <c r="K1015" s="46"/>
      <c r="L1015" s="19">
        <f t="shared" si="106"/>
        <v>0</v>
      </c>
      <c r="M1015" s="23">
        <f t="shared" si="114"/>
        <v>0</v>
      </c>
      <c r="N1015" s="19">
        <f t="shared" si="115"/>
        <v>0</v>
      </c>
      <c r="O1015" s="19">
        <f t="shared" si="116"/>
        <v>33.033000000000001</v>
      </c>
      <c r="P1015" s="53"/>
    </row>
    <row r="1016" spans="1:16" x14ac:dyDescent="0.3">
      <c r="A1016" s="40">
        <v>17118</v>
      </c>
      <c r="B1016" s="40" t="s">
        <v>15</v>
      </c>
      <c r="C1016" s="16" t="s">
        <v>1850</v>
      </c>
      <c r="D1016" s="52">
        <v>8592809002290</v>
      </c>
      <c r="E1016" s="253">
        <v>27.3</v>
      </c>
      <c r="F1016" s="17">
        <f t="shared" si="113"/>
        <v>1.0712183637433785</v>
      </c>
      <c r="G1016" s="17">
        <f t="shared" si="112"/>
        <v>33.033000000000001</v>
      </c>
      <c r="H1016" s="226">
        <v>0.21</v>
      </c>
      <c r="I1016" s="46"/>
      <c r="J1016" s="18">
        <v>12</v>
      </c>
      <c r="K1016" s="46"/>
      <c r="L1016" s="19">
        <f t="shared" si="106"/>
        <v>0</v>
      </c>
      <c r="M1016" s="23">
        <f t="shared" si="114"/>
        <v>0</v>
      </c>
      <c r="N1016" s="19">
        <f t="shared" si="115"/>
        <v>0</v>
      </c>
      <c r="O1016" s="19">
        <f t="shared" si="116"/>
        <v>33.033000000000001</v>
      </c>
      <c r="P1016" s="53"/>
    </row>
    <row r="1017" spans="1:16" x14ac:dyDescent="0.3">
      <c r="A1017" s="40">
        <v>17120</v>
      </c>
      <c r="B1017" s="40" t="s">
        <v>15</v>
      </c>
      <c r="C1017" s="16" t="s">
        <v>1851</v>
      </c>
      <c r="D1017" s="52">
        <v>8592809003389</v>
      </c>
      <c r="E1017" s="253">
        <v>27.3</v>
      </c>
      <c r="F1017" s="17">
        <f t="shared" si="113"/>
        <v>1.0712183637433785</v>
      </c>
      <c r="G1017" s="17">
        <f t="shared" si="112"/>
        <v>33.033000000000001</v>
      </c>
      <c r="H1017" s="226">
        <v>0.21</v>
      </c>
      <c r="I1017" s="46"/>
      <c r="J1017" s="18">
        <v>12</v>
      </c>
      <c r="K1017" s="46"/>
      <c r="L1017" s="19">
        <f t="shared" si="106"/>
        <v>0</v>
      </c>
      <c r="M1017" s="23">
        <f t="shared" si="114"/>
        <v>0</v>
      </c>
      <c r="N1017" s="19">
        <f t="shared" si="115"/>
        <v>0</v>
      </c>
      <c r="O1017" s="19">
        <f t="shared" si="116"/>
        <v>33.033000000000001</v>
      </c>
      <c r="P1017" s="53"/>
    </row>
    <row r="1018" spans="1:16" x14ac:dyDescent="0.3">
      <c r="A1018" s="40">
        <v>17122</v>
      </c>
      <c r="B1018" s="40" t="s">
        <v>15</v>
      </c>
      <c r="C1018" s="16" t="s">
        <v>1849</v>
      </c>
      <c r="D1018" s="52">
        <v>8592809003365</v>
      </c>
      <c r="E1018" s="253">
        <v>27.3</v>
      </c>
      <c r="F1018" s="17">
        <f t="shared" si="113"/>
        <v>1.0712183637433785</v>
      </c>
      <c r="G1018" s="17">
        <f t="shared" si="112"/>
        <v>33.033000000000001</v>
      </c>
      <c r="H1018" s="226">
        <v>0.21</v>
      </c>
      <c r="I1018" s="46"/>
      <c r="J1018" s="18">
        <v>12</v>
      </c>
      <c r="K1018" s="46"/>
      <c r="L1018" s="19">
        <f t="shared" si="106"/>
        <v>0</v>
      </c>
      <c r="M1018" s="23">
        <f t="shared" si="114"/>
        <v>0</v>
      </c>
      <c r="N1018" s="19">
        <f t="shared" si="115"/>
        <v>0</v>
      </c>
      <c r="O1018" s="19">
        <f t="shared" si="116"/>
        <v>33.033000000000001</v>
      </c>
      <c r="P1018" s="53"/>
    </row>
    <row r="1019" spans="1:16" x14ac:dyDescent="0.3">
      <c r="A1019" s="40">
        <v>17132</v>
      </c>
      <c r="B1019" s="40" t="s">
        <v>15</v>
      </c>
      <c r="C1019" s="16" t="s">
        <v>1928</v>
      </c>
      <c r="D1019" s="52">
        <v>8592809001637</v>
      </c>
      <c r="E1019" s="253">
        <v>23.2</v>
      </c>
      <c r="F1019" s="17">
        <f t="shared" si="113"/>
        <v>0.91033941534235829</v>
      </c>
      <c r="G1019" s="17">
        <f t="shared" ref="G1019:G1056" si="117">PRODUCT(E1019,1.12)</f>
        <v>25.984000000000002</v>
      </c>
      <c r="H1019" s="226">
        <v>0.12</v>
      </c>
      <c r="I1019" s="46"/>
      <c r="J1019" s="18">
        <v>12</v>
      </c>
      <c r="K1019" s="46"/>
      <c r="L1019" s="19">
        <f t="shared" si="106"/>
        <v>0</v>
      </c>
      <c r="M1019" s="23">
        <f t="shared" si="114"/>
        <v>0</v>
      </c>
      <c r="N1019" s="19">
        <f t="shared" si="115"/>
        <v>0</v>
      </c>
      <c r="O1019" s="19">
        <f t="shared" si="116"/>
        <v>25.984000000000002</v>
      </c>
      <c r="P1019" s="53"/>
    </row>
    <row r="1020" spans="1:16" x14ac:dyDescent="0.3">
      <c r="A1020" s="40">
        <v>17134</v>
      </c>
      <c r="B1020" s="40" t="s">
        <v>15</v>
      </c>
      <c r="C1020" s="16" t="s">
        <v>1929</v>
      </c>
      <c r="D1020" s="52">
        <v>8592809001767</v>
      </c>
      <c r="E1020" s="253">
        <v>23.2</v>
      </c>
      <c r="F1020" s="17">
        <f t="shared" si="113"/>
        <v>0.91033941534235829</v>
      </c>
      <c r="G1020" s="17">
        <f t="shared" si="117"/>
        <v>25.984000000000002</v>
      </c>
      <c r="H1020" s="226">
        <v>0.12</v>
      </c>
      <c r="I1020" s="46"/>
      <c r="J1020" s="18">
        <v>12</v>
      </c>
      <c r="K1020" s="46"/>
      <c r="L1020" s="19">
        <f t="shared" si="106"/>
        <v>0</v>
      </c>
      <c r="M1020" s="23">
        <f t="shared" si="114"/>
        <v>0</v>
      </c>
      <c r="N1020" s="19">
        <f t="shared" si="115"/>
        <v>0</v>
      </c>
      <c r="O1020" s="19">
        <f t="shared" si="116"/>
        <v>25.984000000000002</v>
      </c>
      <c r="P1020" s="53"/>
    </row>
    <row r="1021" spans="1:16" x14ac:dyDescent="0.3">
      <c r="A1021" s="40">
        <v>17136</v>
      </c>
      <c r="B1021" s="40" t="s">
        <v>15</v>
      </c>
      <c r="C1021" s="16" t="s">
        <v>749</v>
      </c>
      <c r="D1021" s="52" t="s">
        <v>1509</v>
      </c>
      <c r="E1021" s="253">
        <v>23.2</v>
      </c>
      <c r="F1021" s="17">
        <f t="shared" si="113"/>
        <v>0.91033941534235829</v>
      </c>
      <c r="G1021" s="17">
        <f t="shared" si="117"/>
        <v>25.984000000000002</v>
      </c>
      <c r="H1021" s="226">
        <v>0.12</v>
      </c>
      <c r="I1021" s="46"/>
      <c r="J1021" s="18">
        <v>12</v>
      </c>
      <c r="K1021" s="46"/>
      <c r="L1021" s="19">
        <f t="shared" si="106"/>
        <v>0</v>
      </c>
      <c r="M1021" s="23">
        <f t="shared" si="114"/>
        <v>0</v>
      </c>
      <c r="N1021" s="19">
        <f t="shared" si="115"/>
        <v>0</v>
      </c>
      <c r="O1021" s="19">
        <f t="shared" si="116"/>
        <v>25.984000000000002</v>
      </c>
      <c r="P1021" s="53"/>
    </row>
    <row r="1022" spans="1:16" x14ac:dyDescent="0.3">
      <c r="A1022" s="40">
        <v>17138</v>
      </c>
      <c r="B1022" s="40" t="s">
        <v>15</v>
      </c>
      <c r="C1022" s="16" t="s">
        <v>750</v>
      </c>
      <c r="D1022" s="52" t="s">
        <v>1510</v>
      </c>
      <c r="E1022" s="253">
        <v>23.2</v>
      </c>
      <c r="F1022" s="17">
        <f t="shared" si="113"/>
        <v>0.91033941534235829</v>
      </c>
      <c r="G1022" s="17">
        <f t="shared" si="117"/>
        <v>25.984000000000002</v>
      </c>
      <c r="H1022" s="226">
        <v>0.12</v>
      </c>
      <c r="I1022" s="46"/>
      <c r="J1022" s="18">
        <v>12</v>
      </c>
      <c r="K1022" s="46"/>
      <c r="L1022" s="19">
        <f t="shared" si="106"/>
        <v>0</v>
      </c>
      <c r="M1022" s="23">
        <f t="shared" si="114"/>
        <v>0</v>
      </c>
      <c r="N1022" s="19">
        <f t="shared" si="115"/>
        <v>0</v>
      </c>
      <c r="O1022" s="19">
        <f t="shared" si="116"/>
        <v>25.984000000000002</v>
      </c>
      <c r="P1022" s="53"/>
    </row>
    <row r="1023" spans="1:16" x14ac:dyDescent="0.3">
      <c r="A1023" s="40">
        <v>17140</v>
      </c>
      <c r="B1023" s="40" t="s">
        <v>15</v>
      </c>
      <c r="C1023" s="16" t="s">
        <v>751</v>
      </c>
      <c r="D1023" s="52" t="s">
        <v>1511</v>
      </c>
      <c r="E1023" s="253">
        <v>23.2</v>
      </c>
      <c r="F1023" s="17">
        <f t="shared" si="113"/>
        <v>0.91033941534235829</v>
      </c>
      <c r="G1023" s="17">
        <f t="shared" si="117"/>
        <v>25.984000000000002</v>
      </c>
      <c r="H1023" s="226">
        <v>0.12</v>
      </c>
      <c r="I1023" s="46"/>
      <c r="J1023" s="18">
        <v>12</v>
      </c>
      <c r="K1023" s="46"/>
      <c r="L1023" s="19">
        <f t="shared" si="106"/>
        <v>0</v>
      </c>
      <c r="M1023" s="23">
        <f t="shared" si="114"/>
        <v>0</v>
      </c>
      <c r="N1023" s="19">
        <f t="shared" si="115"/>
        <v>0</v>
      </c>
      <c r="O1023" s="19">
        <f t="shared" si="116"/>
        <v>25.984000000000002</v>
      </c>
      <c r="P1023" s="53"/>
    </row>
    <row r="1024" spans="1:16" x14ac:dyDescent="0.3">
      <c r="A1024" s="40">
        <v>17142</v>
      </c>
      <c r="B1024" s="40" t="s">
        <v>15</v>
      </c>
      <c r="C1024" s="16" t="s">
        <v>752</v>
      </c>
      <c r="D1024" s="52" t="s">
        <v>1512</v>
      </c>
      <c r="E1024" s="253">
        <v>23.2</v>
      </c>
      <c r="F1024" s="17">
        <f t="shared" si="113"/>
        <v>0.91033941534235829</v>
      </c>
      <c r="G1024" s="17">
        <f t="shared" si="117"/>
        <v>25.984000000000002</v>
      </c>
      <c r="H1024" s="226">
        <v>0.12</v>
      </c>
      <c r="I1024" s="46"/>
      <c r="J1024" s="18">
        <v>12</v>
      </c>
      <c r="K1024" s="46"/>
      <c r="L1024" s="19">
        <f t="shared" si="106"/>
        <v>0</v>
      </c>
      <c r="M1024" s="23">
        <f t="shared" si="114"/>
        <v>0</v>
      </c>
      <c r="N1024" s="19">
        <f t="shared" si="115"/>
        <v>0</v>
      </c>
      <c r="O1024" s="19">
        <f t="shared" si="116"/>
        <v>25.984000000000002</v>
      </c>
      <c r="P1024" s="53"/>
    </row>
    <row r="1025" spans="1:16" x14ac:dyDescent="0.3">
      <c r="A1025" s="40">
        <v>17144</v>
      </c>
      <c r="B1025" s="40" t="s">
        <v>15</v>
      </c>
      <c r="C1025" s="16" t="s">
        <v>753</v>
      </c>
      <c r="D1025" s="52" t="s">
        <v>1513</v>
      </c>
      <c r="E1025" s="253">
        <v>26.7</v>
      </c>
      <c r="F1025" s="17">
        <f t="shared" si="113"/>
        <v>1.0476751030017657</v>
      </c>
      <c r="G1025" s="17">
        <f t="shared" si="117"/>
        <v>29.904000000000003</v>
      </c>
      <c r="H1025" s="226">
        <v>0.12</v>
      </c>
      <c r="I1025" s="46"/>
      <c r="J1025" s="18">
        <v>12</v>
      </c>
      <c r="K1025" s="46"/>
      <c r="L1025" s="19">
        <f t="shared" si="106"/>
        <v>0</v>
      </c>
      <c r="M1025" s="23">
        <f t="shared" si="114"/>
        <v>0</v>
      </c>
      <c r="N1025" s="19">
        <f t="shared" si="115"/>
        <v>0</v>
      </c>
      <c r="O1025" s="19">
        <f t="shared" si="116"/>
        <v>29.904000000000003</v>
      </c>
      <c r="P1025" s="53"/>
    </row>
    <row r="1026" spans="1:16" x14ac:dyDescent="0.3">
      <c r="A1026" s="40">
        <v>17146</v>
      </c>
      <c r="B1026" s="40" t="s">
        <v>15</v>
      </c>
      <c r="C1026" s="16" t="s">
        <v>1930</v>
      </c>
      <c r="D1026" s="52">
        <v>8592809002412</v>
      </c>
      <c r="E1026" s="253">
        <v>26.7</v>
      </c>
      <c r="F1026" s="17">
        <f t="shared" si="113"/>
        <v>1.0476751030017657</v>
      </c>
      <c r="G1026" s="17">
        <f t="shared" si="117"/>
        <v>29.904000000000003</v>
      </c>
      <c r="H1026" s="226">
        <v>0.12</v>
      </c>
      <c r="I1026" s="46"/>
      <c r="J1026" s="18">
        <v>12</v>
      </c>
      <c r="K1026" s="46"/>
      <c r="L1026" s="19">
        <f t="shared" si="106"/>
        <v>0</v>
      </c>
      <c r="M1026" s="23">
        <f t="shared" si="114"/>
        <v>0</v>
      </c>
      <c r="N1026" s="19">
        <f t="shared" si="115"/>
        <v>0</v>
      </c>
      <c r="O1026" s="19">
        <f t="shared" si="116"/>
        <v>29.904000000000003</v>
      </c>
      <c r="P1026" s="53"/>
    </row>
    <row r="1027" spans="1:16" x14ac:dyDescent="0.3">
      <c r="A1027" s="40">
        <v>17148</v>
      </c>
      <c r="B1027" s="40" t="s">
        <v>15</v>
      </c>
      <c r="C1027" s="16" t="s">
        <v>754</v>
      </c>
      <c r="D1027" s="52" t="s">
        <v>1514</v>
      </c>
      <c r="E1027" s="253">
        <v>26.7</v>
      </c>
      <c r="F1027" s="17">
        <f t="shared" si="113"/>
        <v>1.0476751030017657</v>
      </c>
      <c r="G1027" s="17">
        <f t="shared" si="117"/>
        <v>29.904000000000003</v>
      </c>
      <c r="H1027" s="226">
        <v>0.12</v>
      </c>
      <c r="I1027" s="46"/>
      <c r="J1027" s="18">
        <v>12</v>
      </c>
      <c r="K1027" s="46"/>
      <c r="L1027" s="19">
        <f t="shared" si="106"/>
        <v>0</v>
      </c>
      <c r="M1027" s="23">
        <f t="shared" si="114"/>
        <v>0</v>
      </c>
      <c r="N1027" s="19">
        <f t="shared" si="115"/>
        <v>0</v>
      </c>
      <c r="O1027" s="19">
        <f t="shared" si="116"/>
        <v>29.904000000000003</v>
      </c>
      <c r="P1027" s="53"/>
    </row>
    <row r="1028" spans="1:16" x14ac:dyDescent="0.3">
      <c r="A1028" s="40">
        <v>17150</v>
      </c>
      <c r="B1028" s="40" t="s">
        <v>15</v>
      </c>
      <c r="C1028" s="16" t="s">
        <v>1852</v>
      </c>
      <c r="D1028" s="52">
        <v>8592809003631</v>
      </c>
      <c r="E1028" s="253">
        <v>26.7</v>
      </c>
      <c r="F1028" s="17">
        <f t="shared" si="113"/>
        <v>1.0476751030017657</v>
      </c>
      <c r="G1028" s="17">
        <f t="shared" si="117"/>
        <v>29.904000000000003</v>
      </c>
      <c r="H1028" s="226">
        <v>0.12</v>
      </c>
      <c r="I1028" s="46"/>
      <c r="J1028" s="18">
        <v>12</v>
      </c>
      <c r="K1028" s="46"/>
      <c r="L1028" s="19">
        <f t="shared" si="106"/>
        <v>0</v>
      </c>
      <c r="M1028" s="23">
        <f t="shared" si="114"/>
        <v>0</v>
      </c>
      <c r="N1028" s="19">
        <f t="shared" si="115"/>
        <v>0</v>
      </c>
      <c r="O1028" s="19">
        <f t="shared" si="116"/>
        <v>29.904000000000003</v>
      </c>
      <c r="P1028" s="53"/>
    </row>
    <row r="1029" spans="1:16" x14ac:dyDescent="0.3">
      <c r="A1029" s="40">
        <v>17152</v>
      </c>
      <c r="B1029" s="40" t="s">
        <v>15</v>
      </c>
      <c r="C1029" s="16" t="s">
        <v>1931</v>
      </c>
      <c r="D1029" s="52">
        <v>8592809002511</v>
      </c>
      <c r="E1029" s="253">
        <v>81</v>
      </c>
      <c r="F1029" s="17">
        <f t="shared" si="113"/>
        <v>3.1783402001177166</v>
      </c>
      <c r="G1029" s="17">
        <f t="shared" si="117"/>
        <v>90.720000000000013</v>
      </c>
      <c r="H1029" s="226">
        <v>0.12</v>
      </c>
      <c r="I1029" s="46"/>
      <c r="J1029" s="18">
        <v>6</v>
      </c>
      <c r="K1029" s="46"/>
      <c r="L1029" s="19">
        <f t="shared" si="106"/>
        <v>0</v>
      </c>
      <c r="M1029" s="23">
        <f t="shared" si="114"/>
        <v>0</v>
      </c>
      <c r="N1029" s="19">
        <f t="shared" si="115"/>
        <v>0</v>
      </c>
      <c r="O1029" s="19">
        <f t="shared" si="116"/>
        <v>90.720000000000013</v>
      </c>
      <c r="P1029" s="53"/>
    </row>
    <row r="1030" spans="1:16" x14ac:dyDescent="0.3">
      <c r="A1030" s="40">
        <v>17153</v>
      </c>
      <c r="B1030" s="40" t="s">
        <v>15</v>
      </c>
      <c r="C1030" s="16" t="s">
        <v>1932</v>
      </c>
      <c r="D1030" s="52">
        <v>8592809002535</v>
      </c>
      <c r="E1030" s="253">
        <v>87.5</v>
      </c>
      <c r="F1030" s="17">
        <f t="shared" si="113"/>
        <v>3.4333921914851873</v>
      </c>
      <c r="G1030" s="17">
        <f t="shared" si="117"/>
        <v>98.000000000000014</v>
      </c>
      <c r="H1030" s="226">
        <v>0.12</v>
      </c>
      <c r="I1030" s="46"/>
      <c r="J1030" s="18">
        <v>6</v>
      </c>
      <c r="K1030" s="46"/>
      <c r="L1030" s="19">
        <f t="shared" si="106"/>
        <v>0</v>
      </c>
      <c r="M1030" s="23">
        <f t="shared" si="114"/>
        <v>0</v>
      </c>
      <c r="N1030" s="19">
        <f t="shared" si="115"/>
        <v>0</v>
      </c>
      <c r="O1030" s="19">
        <f t="shared" si="116"/>
        <v>98.000000000000014</v>
      </c>
      <c r="P1030" s="53"/>
    </row>
    <row r="1031" spans="1:16" x14ac:dyDescent="0.3">
      <c r="A1031" s="40">
        <v>17154</v>
      </c>
      <c r="B1031" s="40" t="s">
        <v>15</v>
      </c>
      <c r="C1031" s="16" t="s">
        <v>1933</v>
      </c>
      <c r="D1031" s="52">
        <v>8592809004041</v>
      </c>
      <c r="E1031" s="253">
        <v>81</v>
      </c>
      <c r="F1031" s="17">
        <f t="shared" si="113"/>
        <v>3.1783402001177166</v>
      </c>
      <c r="G1031" s="17">
        <f t="shared" si="117"/>
        <v>90.720000000000013</v>
      </c>
      <c r="H1031" s="226">
        <v>0.12</v>
      </c>
      <c r="I1031" s="46"/>
      <c r="J1031" s="18">
        <v>6</v>
      </c>
      <c r="K1031" s="46"/>
      <c r="L1031" s="19">
        <f t="shared" si="106"/>
        <v>0</v>
      </c>
      <c r="M1031" s="23">
        <f t="shared" si="114"/>
        <v>0</v>
      </c>
      <c r="N1031" s="19">
        <f t="shared" si="115"/>
        <v>0</v>
      </c>
      <c r="O1031" s="19">
        <f t="shared" si="116"/>
        <v>90.720000000000013</v>
      </c>
      <c r="P1031" s="53"/>
    </row>
    <row r="1032" spans="1:16" x14ac:dyDescent="0.3">
      <c r="A1032" s="40">
        <v>17155</v>
      </c>
      <c r="B1032" s="40" t="s">
        <v>15</v>
      </c>
      <c r="C1032" s="16" t="s">
        <v>1934</v>
      </c>
      <c r="D1032" s="52">
        <v>8592809004065</v>
      </c>
      <c r="E1032" s="253">
        <v>87.5</v>
      </c>
      <c r="F1032" s="17">
        <f t="shared" si="113"/>
        <v>3.4333921914851873</v>
      </c>
      <c r="G1032" s="17">
        <f t="shared" si="117"/>
        <v>98.000000000000014</v>
      </c>
      <c r="H1032" s="226">
        <v>0.12</v>
      </c>
      <c r="I1032" s="46"/>
      <c r="J1032" s="18">
        <v>6</v>
      </c>
      <c r="K1032" s="46"/>
      <c r="L1032" s="19">
        <f t="shared" si="106"/>
        <v>0</v>
      </c>
      <c r="M1032" s="23">
        <f t="shared" si="114"/>
        <v>0</v>
      </c>
      <c r="N1032" s="19">
        <f t="shared" si="115"/>
        <v>0</v>
      </c>
      <c r="O1032" s="19">
        <f t="shared" si="116"/>
        <v>98.000000000000014</v>
      </c>
      <c r="P1032" s="53"/>
    </row>
    <row r="1033" spans="1:16" x14ac:dyDescent="0.3">
      <c r="A1033" s="40">
        <v>17156</v>
      </c>
      <c r="B1033" s="40" t="s">
        <v>15</v>
      </c>
      <c r="C1033" s="16" t="s">
        <v>2113</v>
      </c>
      <c r="D1033" s="52">
        <v>8592809004089</v>
      </c>
      <c r="E1033" s="253">
        <v>63.6</v>
      </c>
      <c r="F1033" s="17">
        <f t="shared" si="113"/>
        <v>2.4955856386109478</v>
      </c>
      <c r="G1033" s="17">
        <f t="shared" si="117"/>
        <v>71.232000000000014</v>
      </c>
      <c r="H1033" s="226">
        <v>0.12</v>
      </c>
      <c r="I1033" s="46"/>
      <c r="J1033" s="18">
        <v>6</v>
      </c>
      <c r="K1033" s="46"/>
      <c r="L1033" s="19">
        <f t="shared" si="106"/>
        <v>0</v>
      </c>
      <c r="M1033" s="23">
        <f t="shared" si="114"/>
        <v>0</v>
      </c>
      <c r="N1033" s="19">
        <f t="shared" si="115"/>
        <v>0</v>
      </c>
      <c r="O1033" s="19">
        <f t="shared" si="116"/>
        <v>71.232000000000014</v>
      </c>
      <c r="P1033" s="53"/>
    </row>
    <row r="1034" spans="1:16" x14ac:dyDescent="0.3">
      <c r="A1034" s="40">
        <v>17157</v>
      </c>
      <c r="B1034" s="40" t="s">
        <v>15</v>
      </c>
      <c r="C1034" s="16" t="s">
        <v>2114</v>
      </c>
      <c r="D1034" s="52">
        <v>8592809003020</v>
      </c>
      <c r="E1034" s="253">
        <v>63.6</v>
      </c>
      <c r="F1034" s="17">
        <f t="shared" si="113"/>
        <v>2.4955856386109478</v>
      </c>
      <c r="G1034" s="17">
        <f t="shared" si="117"/>
        <v>71.232000000000014</v>
      </c>
      <c r="H1034" s="226">
        <v>0.12</v>
      </c>
      <c r="I1034" s="46"/>
      <c r="J1034" s="18">
        <v>6</v>
      </c>
      <c r="K1034" s="46"/>
      <c r="L1034" s="19">
        <f t="shared" si="106"/>
        <v>0</v>
      </c>
      <c r="M1034" s="23">
        <f t="shared" si="114"/>
        <v>0</v>
      </c>
      <c r="N1034" s="19">
        <f t="shared" si="115"/>
        <v>0</v>
      </c>
      <c r="O1034" s="19">
        <f t="shared" si="116"/>
        <v>71.232000000000014</v>
      </c>
      <c r="P1034" s="53"/>
    </row>
    <row r="1035" spans="1:16" x14ac:dyDescent="0.3">
      <c r="A1035" s="40">
        <v>17158</v>
      </c>
      <c r="B1035" s="40" t="s">
        <v>15</v>
      </c>
      <c r="C1035" s="16" t="s">
        <v>2115</v>
      </c>
      <c r="D1035" s="52">
        <v>8592809003044</v>
      </c>
      <c r="E1035" s="253">
        <v>63.6</v>
      </c>
      <c r="F1035" s="17">
        <f t="shared" si="113"/>
        <v>2.4955856386109478</v>
      </c>
      <c r="G1035" s="17">
        <f t="shared" si="117"/>
        <v>71.232000000000014</v>
      </c>
      <c r="H1035" s="226">
        <v>0.12</v>
      </c>
      <c r="I1035" s="46"/>
      <c r="J1035" s="18">
        <v>6</v>
      </c>
      <c r="K1035" s="46"/>
      <c r="L1035" s="19">
        <f t="shared" si="106"/>
        <v>0</v>
      </c>
      <c r="M1035" s="23">
        <f t="shared" si="114"/>
        <v>0</v>
      </c>
      <c r="N1035" s="19">
        <f t="shared" si="115"/>
        <v>0</v>
      </c>
      <c r="O1035" s="19">
        <f t="shared" si="116"/>
        <v>71.232000000000014</v>
      </c>
      <c r="P1035" s="53"/>
    </row>
    <row r="1036" spans="1:16" x14ac:dyDescent="0.3">
      <c r="A1036" s="40">
        <v>17161</v>
      </c>
      <c r="B1036" s="40" t="s">
        <v>15</v>
      </c>
      <c r="C1036" s="16" t="s">
        <v>1778</v>
      </c>
      <c r="D1036" s="52">
        <v>8592809002634</v>
      </c>
      <c r="E1036" s="253">
        <v>21.2</v>
      </c>
      <c r="F1036" s="17">
        <f t="shared" si="113"/>
        <v>0.83186187953698254</v>
      </c>
      <c r="G1036" s="17">
        <f t="shared" si="117"/>
        <v>23.744</v>
      </c>
      <c r="H1036" s="226">
        <v>0.12</v>
      </c>
      <c r="I1036" s="46"/>
      <c r="J1036" s="18">
        <v>20</v>
      </c>
      <c r="K1036" s="46"/>
      <c r="L1036" s="19">
        <f t="shared" si="106"/>
        <v>0</v>
      </c>
      <c r="M1036" s="23">
        <f>L1036/$E$3</f>
        <v>0</v>
      </c>
      <c r="N1036" s="19">
        <f t="shared" si="115"/>
        <v>0</v>
      </c>
      <c r="O1036" s="19">
        <f t="shared" si="116"/>
        <v>23.744</v>
      </c>
      <c r="P1036" s="53"/>
    </row>
    <row r="1037" spans="1:16" x14ac:dyDescent="0.3">
      <c r="A1037" s="40">
        <v>17162</v>
      </c>
      <c r="B1037" s="40" t="s">
        <v>15</v>
      </c>
      <c r="C1037" s="16" t="s">
        <v>1779</v>
      </c>
      <c r="D1037" s="52">
        <v>8592809002658</v>
      </c>
      <c r="E1037" s="253">
        <v>21.2</v>
      </c>
      <c r="F1037" s="17">
        <f t="shared" si="113"/>
        <v>0.83186187953698254</v>
      </c>
      <c r="G1037" s="17">
        <f t="shared" si="117"/>
        <v>23.744</v>
      </c>
      <c r="H1037" s="226">
        <v>0.12</v>
      </c>
      <c r="I1037" s="46"/>
      <c r="J1037" s="18">
        <v>20</v>
      </c>
      <c r="K1037" s="46"/>
      <c r="L1037" s="19">
        <f t="shared" si="106"/>
        <v>0</v>
      </c>
      <c r="M1037" s="23">
        <f t="shared" ref="M1037:M1046" si="118">L1037/$E$3</f>
        <v>0</v>
      </c>
      <c r="N1037" s="19">
        <f t="shared" si="115"/>
        <v>0</v>
      </c>
      <c r="O1037" s="19">
        <f t="shared" si="116"/>
        <v>23.744</v>
      </c>
      <c r="P1037" s="53"/>
    </row>
    <row r="1038" spans="1:16" x14ac:dyDescent="0.3">
      <c r="A1038" s="40">
        <v>17163</v>
      </c>
      <c r="B1038" s="40" t="s">
        <v>15</v>
      </c>
      <c r="C1038" s="16" t="s">
        <v>1780</v>
      </c>
      <c r="D1038" s="52">
        <v>8592809002672</v>
      </c>
      <c r="E1038" s="253">
        <v>21.2</v>
      </c>
      <c r="F1038" s="17">
        <f t="shared" si="113"/>
        <v>0.83186187953698254</v>
      </c>
      <c r="G1038" s="17">
        <f t="shared" si="117"/>
        <v>23.744</v>
      </c>
      <c r="H1038" s="226">
        <v>0.12</v>
      </c>
      <c r="I1038" s="46"/>
      <c r="J1038" s="18">
        <v>20</v>
      </c>
      <c r="K1038" s="46"/>
      <c r="L1038" s="19">
        <f t="shared" si="106"/>
        <v>0</v>
      </c>
      <c r="M1038" s="23">
        <f t="shared" si="118"/>
        <v>0</v>
      </c>
      <c r="N1038" s="19">
        <f t="shared" si="115"/>
        <v>0</v>
      </c>
      <c r="O1038" s="19">
        <f t="shared" si="116"/>
        <v>23.744</v>
      </c>
      <c r="P1038" s="53"/>
    </row>
    <row r="1039" spans="1:16" x14ac:dyDescent="0.3">
      <c r="A1039" s="40">
        <v>17164</v>
      </c>
      <c r="B1039" s="40" t="s">
        <v>15</v>
      </c>
      <c r="C1039" s="16" t="s">
        <v>1781</v>
      </c>
      <c r="D1039" s="52">
        <v>8592809002696</v>
      </c>
      <c r="E1039" s="253">
        <v>21.2</v>
      </c>
      <c r="F1039" s="17">
        <f t="shared" si="113"/>
        <v>0.83186187953698254</v>
      </c>
      <c r="G1039" s="17">
        <f t="shared" si="117"/>
        <v>23.744</v>
      </c>
      <c r="H1039" s="226">
        <v>0.12</v>
      </c>
      <c r="I1039" s="46"/>
      <c r="J1039" s="18">
        <v>20</v>
      </c>
      <c r="K1039" s="46"/>
      <c r="L1039" s="19">
        <f t="shared" si="106"/>
        <v>0</v>
      </c>
      <c r="M1039" s="23">
        <f t="shared" si="118"/>
        <v>0</v>
      </c>
      <c r="N1039" s="19">
        <f t="shared" si="115"/>
        <v>0</v>
      </c>
      <c r="O1039" s="19">
        <f t="shared" si="116"/>
        <v>23.744</v>
      </c>
      <c r="P1039" s="53"/>
    </row>
    <row r="1040" spans="1:16" x14ac:dyDescent="0.3">
      <c r="A1040" s="40">
        <v>17165</v>
      </c>
      <c r="B1040" s="40" t="s">
        <v>15</v>
      </c>
      <c r="C1040" s="16" t="s">
        <v>1782</v>
      </c>
      <c r="D1040" s="52">
        <v>8592809002719</v>
      </c>
      <c r="E1040" s="253">
        <v>21.2</v>
      </c>
      <c r="F1040" s="17">
        <f t="shared" si="113"/>
        <v>0.83186187953698254</v>
      </c>
      <c r="G1040" s="17">
        <f t="shared" si="117"/>
        <v>23.744</v>
      </c>
      <c r="H1040" s="226">
        <v>0.12</v>
      </c>
      <c r="I1040" s="46"/>
      <c r="J1040" s="18">
        <v>20</v>
      </c>
      <c r="K1040" s="46"/>
      <c r="L1040" s="19">
        <f t="shared" si="106"/>
        <v>0</v>
      </c>
      <c r="M1040" s="23">
        <f t="shared" si="118"/>
        <v>0</v>
      </c>
      <c r="N1040" s="19">
        <f t="shared" si="115"/>
        <v>0</v>
      </c>
      <c r="O1040" s="19">
        <f t="shared" si="116"/>
        <v>23.744</v>
      </c>
      <c r="P1040" s="53"/>
    </row>
    <row r="1041" spans="1:16" x14ac:dyDescent="0.3">
      <c r="A1041" s="40">
        <v>17166</v>
      </c>
      <c r="B1041" s="40" t="s">
        <v>15</v>
      </c>
      <c r="C1041" s="16" t="s">
        <v>1783</v>
      </c>
      <c r="D1041" s="52">
        <v>8592809002733</v>
      </c>
      <c r="E1041" s="253">
        <v>21.2</v>
      </c>
      <c r="F1041" s="17">
        <f t="shared" si="113"/>
        <v>0.83186187953698254</v>
      </c>
      <c r="G1041" s="17">
        <f t="shared" si="117"/>
        <v>23.744</v>
      </c>
      <c r="H1041" s="226">
        <v>0.12</v>
      </c>
      <c r="I1041" s="46"/>
      <c r="J1041" s="18">
        <v>20</v>
      </c>
      <c r="K1041" s="46"/>
      <c r="L1041" s="19">
        <f t="shared" si="106"/>
        <v>0</v>
      </c>
      <c r="M1041" s="23">
        <f t="shared" si="118"/>
        <v>0</v>
      </c>
      <c r="N1041" s="19">
        <f t="shared" si="115"/>
        <v>0</v>
      </c>
      <c r="O1041" s="19">
        <f t="shared" si="116"/>
        <v>23.744</v>
      </c>
      <c r="P1041" s="53"/>
    </row>
    <row r="1042" spans="1:16" x14ac:dyDescent="0.3">
      <c r="A1042" s="40">
        <v>17167</v>
      </c>
      <c r="B1042" s="40" t="s">
        <v>15</v>
      </c>
      <c r="C1042" s="16" t="s">
        <v>1784</v>
      </c>
      <c r="D1042" s="52">
        <v>8592809002788</v>
      </c>
      <c r="E1042" s="253">
        <v>21.2</v>
      </c>
      <c r="F1042" s="17">
        <f t="shared" si="113"/>
        <v>0.83186187953698254</v>
      </c>
      <c r="G1042" s="17">
        <f t="shared" si="117"/>
        <v>23.744</v>
      </c>
      <c r="H1042" s="226">
        <v>0.12</v>
      </c>
      <c r="I1042" s="46"/>
      <c r="J1042" s="18">
        <v>20</v>
      </c>
      <c r="K1042" s="46"/>
      <c r="L1042" s="19">
        <f t="shared" si="106"/>
        <v>0</v>
      </c>
      <c r="M1042" s="23">
        <f t="shared" si="118"/>
        <v>0</v>
      </c>
      <c r="N1042" s="19">
        <f t="shared" si="115"/>
        <v>0</v>
      </c>
      <c r="O1042" s="19">
        <f t="shared" si="116"/>
        <v>23.744</v>
      </c>
      <c r="P1042" s="53"/>
    </row>
    <row r="1043" spans="1:16" x14ac:dyDescent="0.3">
      <c r="A1043" s="40">
        <v>17168</v>
      </c>
      <c r="B1043" s="40" t="s">
        <v>15</v>
      </c>
      <c r="C1043" s="16" t="s">
        <v>1785</v>
      </c>
      <c r="D1043" s="52">
        <v>8592809002986</v>
      </c>
      <c r="E1043" s="253">
        <v>21.2</v>
      </c>
      <c r="F1043" s="17">
        <f t="shared" si="113"/>
        <v>0.83186187953698254</v>
      </c>
      <c r="G1043" s="17">
        <f t="shared" si="117"/>
        <v>23.744</v>
      </c>
      <c r="H1043" s="226">
        <v>0.12</v>
      </c>
      <c r="I1043" s="46"/>
      <c r="J1043" s="18">
        <v>20</v>
      </c>
      <c r="K1043" s="46"/>
      <c r="L1043" s="19">
        <f t="shared" si="106"/>
        <v>0</v>
      </c>
      <c r="M1043" s="23">
        <f t="shared" si="118"/>
        <v>0</v>
      </c>
      <c r="N1043" s="19">
        <f t="shared" si="115"/>
        <v>0</v>
      </c>
      <c r="O1043" s="19">
        <f t="shared" si="116"/>
        <v>23.744</v>
      </c>
      <c r="P1043" s="53"/>
    </row>
    <row r="1044" spans="1:16" x14ac:dyDescent="0.3">
      <c r="A1044" s="40">
        <v>17169</v>
      </c>
      <c r="B1044" s="40" t="s">
        <v>15</v>
      </c>
      <c r="C1044" s="16" t="s">
        <v>1935</v>
      </c>
      <c r="D1044" s="52">
        <v>8592809004126</v>
      </c>
      <c r="E1044" s="253">
        <v>87.5</v>
      </c>
      <c r="F1044" s="17">
        <f t="shared" si="113"/>
        <v>3.4333921914851873</v>
      </c>
      <c r="G1044" s="17">
        <f t="shared" si="117"/>
        <v>98.000000000000014</v>
      </c>
      <c r="H1044" s="226">
        <v>0.12</v>
      </c>
      <c r="I1044" s="46"/>
      <c r="J1044" s="18">
        <v>10</v>
      </c>
      <c r="K1044" s="46"/>
      <c r="L1044" s="19">
        <f t="shared" si="106"/>
        <v>0</v>
      </c>
      <c r="M1044" s="23">
        <f t="shared" si="118"/>
        <v>0</v>
      </c>
      <c r="N1044" s="19">
        <f t="shared" si="115"/>
        <v>0</v>
      </c>
      <c r="O1044" s="19">
        <f t="shared" si="116"/>
        <v>98.000000000000014</v>
      </c>
      <c r="P1044" s="53"/>
    </row>
    <row r="1045" spans="1:16" x14ac:dyDescent="0.3">
      <c r="A1045" s="40">
        <v>17170</v>
      </c>
      <c r="B1045" s="40" t="s">
        <v>15</v>
      </c>
      <c r="C1045" s="16" t="s">
        <v>2168</v>
      </c>
      <c r="D1045" s="52">
        <v>8592809004546</v>
      </c>
      <c r="E1045" s="253">
        <v>21.2</v>
      </c>
      <c r="F1045" s="17">
        <f t="shared" si="113"/>
        <v>0.83186187953698254</v>
      </c>
      <c r="G1045" s="17">
        <f t="shared" si="117"/>
        <v>23.744</v>
      </c>
      <c r="H1045" s="226">
        <v>0.12</v>
      </c>
      <c r="I1045" s="46"/>
      <c r="J1045" s="18">
        <v>20</v>
      </c>
      <c r="K1045" s="46"/>
      <c r="L1045" s="19">
        <f t="shared" si="106"/>
        <v>0</v>
      </c>
      <c r="M1045" s="23">
        <f t="shared" si="118"/>
        <v>0</v>
      </c>
      <c r="N1045" s="19">
        <f t="shared" si="115"/>
        <v>0</v>
      </c>
      <c r="O1045" s="19">
        <f t="shared" si="116"/>
        <v>23.744</v>
      </c>
      <c r="P1045" s="53"/>
    </row>
    <row r="1046" spans="1:16" x14ac:dyDescent="0.3">
      <c r="A1046" s="40">
        <v>17171</v>
      </c>
      <c r="B1046" s="40" t="s">
        <v>15</v>
      </c>
      <c r="C1046" s="16" t="s">
        <v>2169</v>
      </c>
      <c r="D1046" s="52">
        <v>8592809004522</v>
      </c>
      <c r="E1046" s="253">
        <v>21.2</v>
      </c>
      <c r="F1046" s="17">
        <f t="shared" si="113"/>
        <v>0.83186187953698254</v>
      </c>
      <c r="G1046" s="17">
        <f t="shared" si="117"/>
        <v>23.744</v>
      </c>
      <c r="H1046" s="226">
        <v>0.12</v>
      </c>
      <c r="I1046" s="46"/>
      <c r="J1046" s="18">
        <v>20</v>
      </c>
      <c r="K1046" s="46"/>
      <c r="L1046" s="19">
        <f t="shared" si="106"/>
        <v>0</v>
      </c>
      <c r="M1046" s="23">
        <f t="shared" si="118"/>
        <v>0</v>
      </c>
      <c r="N1046" s="19">
        <f t="shared" si="115"/>
        <v>0</v>
      </c>
      <c r="O1046" s="19">
        <f t="shared" si="116"/>
        <v>23.744</v>
      </c>
      <c r="P1046" s="53"/>
    </row>
    <row r="1047" spans="1:16" x14ac:dyDescent="0.3">
      <c r="A1047" s="40">
        <v>17182</v>
      </c>
      <c r="B1047" s="40" t="s">
        <v>15</v>
      </c>
      <c r="C1047" s="16" t="s">
        <v>1777</v>
      </c>
      <c r="D1047" s="52">
        <v>8592809003662</v>
      </c>
      <c r="E1047" s="253">
        <v>138.5</v>
      </c>
      <c r="F1047" s="17">
        <f t="shared" si="113"/>
        <v>5.4345693545222682</v>
      </c>
      <c r="G1047" s="17">
        <f t="shared" si="117"/>
        <v>155.12</v>
      </c>
      <c r="H1047" s="226">
        <v>0.12</v>
      </c>
      <c r="I1047" s="46"/>
      <c r="J1047" s="18">
        <v>6</v>
      </c>
      <c r="K1047" s="46"/>
      <c r="L1047" s="19">
        <f t="shared" si="106"/>
        <v>0</v>
      </c>
      <c r="M1047" s="23">
        <f t="shared" si="114"/>
        <v>0</v>
      </c>
      <c r="N1047" s="19">
        <f t="shared" si="115"/>
        <v>0</v>
      </c>
      <c r="O1047" s="19">
        <f t="shared" si="116"/>
        <v>155.12</v>
      </c>
      <c r="P1047" s="53"/>
    </row>
    <row r="1048" spans="1:16" x14ac:dyDescent="0.3">
      <c r="A1048" s="40">
        <v>17183</v>
      </c>
      <c r="B1048" s="40" t="s">
        <v>15</v>
      </c>
      <c r="C1048" s="16" t="s">
        <v>2116</v>
      </c>
      <c r="D1048" s="52">
        <v>8592809003709</v>
      </c>
      <c r="E1048" s="253">
        <v>138.5</v>
      </c>
      <c r="F1048" s="17">
        <f t="shared" si="113"/>
        <v>5.4345693545222682</v>
      </c>
      <c r="G1048" s="17">
        <f t="shared" si="117"/>
        <v>155.12</v>
      </c>
      <c r="H1048" s="226">
        <v>0.12</v>
      </c>
      <c r="I1048" s="46"/>
      <c r="J1048" s="18">
        <v>6</v>
      </c>
      <c r="K1048" s="46"/>
      <c r="L1048" s="19">
        <f t="shared" si="106"/>
        <v>0</v>
      </c>
      <c r="M1048" s="23">
        <f t="shared" si="114"/>
        <v>0</v>
      </c>
      <c r="N1048" s="19">
        <f t="shared" si="115"/>
        <v>0</v>
      </c>
      <c r="O1048" s="19">
        <f t="shared" si="116"/>
        <v>155.12</v>
      </c>
      <c r="P1048" s="53"/>
    </row>
    <row r="1049" spans="1:16" x14ac:dyDescent="0.3">
      <c r="A1049" s="40">
        <v>17184</v>
      </c>
      <c r="B1049" s="40" t="s">
        <v>15</v>
      </c>
      <c r="C1049" s="16" t="s">
        <v>2117</v>
      </c>
      <c r="D1049" s="52">
        <v>8592809003686</v>
      </c>
      <c r="E1049" s="253">
        <v>138.5</v>
      </c>
      <c r="F1049" s="17">
        <f t="shared" si="113"/>
        <v>5.4345693545222682</v>
      </c>
      <c r="G1049" s="17">
        <f t="shared" si="117"/>
        <v>155.12</v>
      </c>
      <c r="H1049" s="226">
        <v>0.12</v>
      </c>
      <c r="I1049" s="46"/>
      <c r="J1049" s="18">
        <v>6</v>
      </c>
      <c r="K1049" s="46"/>
      <c r="L1049" s="19">
        <f t="shared" si="106"/>
        <v>0</v>
      </c>
      <c r="M1049" s="23">
        <f t="shared" si="114"/>
        <v>0</v>
      </c>
      <c r="N1049" s="19">
        <f t="shared" si="115"/>
        <v>0</v>
      </c>
      <c r="O1049" s="19">
        <f t="shared" si="116"/>
        <v>155.12</v>
      </c>
      <c r="P1049" s="53"/>
    </row>
    <row r="1050" spans="1:16" ht="14.25" customHeight="1" x14ac:dyDescent="0.3">
      <c r="A1050" s="40">
        <v>17185</v>
      </c>
      <c r="B1050" s="40" t="s">
        <v>15</v>
      </c>
      <c r="C1050" s="16" t="s">
        <v>1853</v>
      </c>
      <c r="D1050" s="52">
        <v>8592809003808</v>
      </c>
      <c r="E1050" s="253">
        <v>24.6</v>
      </c>
      <c r="F1050" s="17">
        <f t="shared" si="113"/>
        <v>0.96527369040612132</v>
      </c>
      <c r="G1050" s="17">
        <f t="shared" si="117"/>
        <v>27.552000000000003</v>
      </c>
      <c r="H1050" s="226">
        <v>0.12</v>
      </c>
      <c r="I1050" s="46"/>
      <c r="J1050" s="18">
        <v>16</v>
      </c>
      <c r="K1050" s="46"/>
      <c r="L1050" s="19">
        <f t="shared" si="106"/>
        <v>0</v>
      </c>
      <c r="M1050" s="23">
        <f t="shared" si="114"/>
        <v>0</v>
      </c>
      <c r="N1050" s="19">
        <f t="shared" si="115"/>
        <v>0</v>
      </c>
      <c r="O1050" s="19">
        <f t="shared" si="116"/>
        <v>27.552000000000003</v>
      </c>
      <c r="P1050" s="53"/>
    </row>
    <row r="1051" spans="1:16" x14ac:dyDescent="0.3">
      <c r="A1051" s="40">
        <v>17186</v>
      </c>
      <c r="B1051" s="40" t="s">
        <v>15</v>
      </c>
      <c r="C1051" s="16" t="s">
        <v>1854</v>
      </c>
      <c r="D1051" s="52">
        <v>8592809003976</v>
      </c>
      <c r="E1051" s="253">
        <v>28</v>
      </c>
      <c r="F1051" s="17">
        <f t="shared" si="113"/>
        <v>1.0986855012752599</v>
      </c>
      <c r="G1051" s="17">
        <f t="shared" si="117"/>
        <v>31.360000000000003</v>
      </c>
      <c r="H1051" s="226">
        <v>0.12</v>
      </c>
      <c r="I1051" s="46"/>
      <c r="J1051" s="18">
        <v>25</v>
      </c>
      <c r="K1051" s="46"/>
      <c r="L1051" s="19">
        <f t="shared" ref="L1051:L1124" si="119">PRODUCT(E1051,SUM(I1051,PRODUCT(ABS(K1051),J1051)))</f>
        <v>0</v>
      </c>
      <c r="M1051" s="23">
        <f t="shared" si="114"/>
        <v>0</v>
      </c>
      <c r="N1051" s="19">
        <f t="shared" si="115"/>
        <v>0</v>
      </c>
      <c r="O1051" s="19">
        <f t="shared" si="116"/>
        <v>31.360000000000003</v>
      </c>
      <c r="P1051" s="53"/>
    </row>
    <row r="1052" spans="1:16" x14ac:dyDescent="0.3">
      <c r="A1052" s="40">
        <v>17190</v>
      </c>
      <c r="B1052" s="40" t="s">
        <v>15</v>
      </c>
      <c r="C1052" s="16" t="s">
        <v>2118</v>
      </c>
      <c r="D1052" s="52">
        <v>8592809004102</v>
      </c>
      <c r="E1052" s="253">
        <v>77.400000000000006</v>
      </c>
      <c r="F1052" s="17">
        <f t="shared" si="113"/>
        <v>3.0370806356680404</v>
      </c>
      <c r="G1052" s="17">
        <f t="shared" si="117"/>
        <v>86.688000000000017</v>
      </c>
      <c r="H1052" s="226">
        <v>0.12</v>
      </c>
      <c r="I1052" s="46"/>
      <c r="J1052" s="18">
        <v>12</v>
      </c>
      <c r="K1052" s="46"/>
      <c r="L1052" s="19">
        <f t="shared" si="119"/>
        <v>0</v>
      </c>
      <c r="M1052" s="23">
        <f t="shared" si="114"/>
        <v>0</v>
      </c>
      <c r="N1052" s="19">
        <f t="shared" si="115"/>
        <v>0</v>
      </c>
      <c r="O1052" s="19">
        <f t="shared" si="116"/>
        <v>86.688000000000017</v>
      </c>
      <c r="P1052" s="53"/>
    </row>
    <row r="1053" spans="1:16" x14ac:dyDescent="0.3">
      <c r="A1053" s="40">
        <v>17191</v>
      </c>
      <c r="B1053" s="40" t="s">
        <v>15</v>
      </c>
      <c r="C1053" s="16" t="s">
        <v>2119</v>
      </c>
      <c r="D1053" s="52">
        <v>8592809004140</v>
      </c>
      <c r="E1053" s="253">
        <v>77.400000000000006</v>
      </c>
      <c r="F1053" s="17">
        <f t="shared" si="113"/>
        <v>3.0370806356680404</v>
      </c>
      <c r="G1053" s="17">
        <f t="shared" si="117"/>
        <v>86.688000000000017</v>
      </c>
      <c r="H1053" s="226">
        <v>0.12</v>
      </c>
      <c r="I1053" s="46"/>
      <c r="J1053" s="18">
        <v>12</v>
      </c>
      <c r="K1053" s="46"/>
      <c r="L1053" s="19">
        <f t="shared" si="119"/>
        <v>0</v>
      </c>
      <c r="M1053" s="23">
        <f t="shared" si="114"/>
        <v>0</v>
      </c>
      <c r="N1053" s="19">
        <f t="shared" si="115"/>
        <v>0</v>
      </c>
      <c r="O1053" s="19">
        <f t="shared" si="116"/>
        <v>86.688000000000017</v>
      </c>
      <c r="P1053" s="53"/>
    </row>
    <row r="1054" spans="1:16" x14ac:dyDescent="0.3">
      <c r="A1054" s="40">
        <v>17192</v>
      </c>
      <c r="B1054" s="40" t="s">
        <v>15</v>
      </c>
      <c r="C1054" s="16" t="s">
        <v>2120</v>
      </c>
      <c r="D1054" s="52">
        <v>8592809004188</v>
      </c>
      <c r="E1054" s="253">
        <v>77.400000000000006</v>
      </c>
      <c r="F1054" s="17">
        <f t="shared" si="113"/>
        <v>3.0370806356680404</v>
      </c>
      <c r="G1054" s="17">
        <f t="shared" si="117"/>
        <v>86.688000000000017</v>
      </c>
      <c r="H1054" s="226">
        <v>0.12</v>
      </c>
      <c r="I1054" s="46"/>
      <c r="J1054" s="18">
        <v>12</v>
      </c>
      <c r="K1054" s="46"/>
      <c r="L1054" s="19">
        <f t="shared" si="119"/>
        <v>0</v>
      </c>
      <c r="M1054" s="23">
        <f t="shared" si="114"/>
        <v>0</v>
      </c>
      <c r="N1054" s="19">
        <f t="shared" si="115"/>
        <v>0</v>
      </c>
      <c r="O1054" s="19">
        <f t="shared" si="116"/>
        <v>86.688000000000017</v>
      </c>
      <c r="P1054" s="53"/>
    </row>
    <row r="1055" spans="1:16" x14ac:dyDescent="0.3">
      <c r="A1055" s="40">
        <v>17193</v>
      </c>
      <c r="B1055" s="40" t="s">
        <v>15</v>
      </c>
      <c r="C1055" s="16" t="s">
        <v>2121</v>
      </c>
      <c r="D1055" s="52">
        <v>8592809004201</v>
      </c>
      <c r="E1055" s="253">
        <v>77.400000000000006</v>
      </c>
      <c r="F1055" s="17">
        <f t="shared" si="113"/>
        <v>3.0370806356680404</v>
      </c>
      <c r="G1055" s="17">
        <f t="shared" si="117"/>
        <v>86.688000000000017</v>
      </c>
      <c r="H1055" s="226">
        <v>0.12</v>
      </c>
      <c r="I1055" s="46"/>
      <c r="J1055" s="18">
        <v>12</v>
      </c>
      <c r="K1055" s="46"/>
      <c r="L1055" s="19">
        <f t="shared" si="119"/>
        <v>0</v>
      </c>
      <c r="M1055" s="23">
        <f t="shared" si="114"/>
        <v>0</v>
      </c>
      <c r="N1055" s="19">
        <f t="shared" si="115"/>
        <v>0</v>
      </c>
      <c r="O1055" s="19">
        <f t="shared" si="116"/>
        <v>86.688000000000017</v>
      </c>
      <c r="P1055" s="53"/>
    </row>
    <row r="1056" spans="1:16" x14ac:dyDescent="0.3">
      <c r="A1056" s="40">
        <v>17194</v>
      </c>
      <c r="B1056" s="40" t="s">
        <v>15</v>
      </c>
      <c r="C1056" s="16" t="s">
        <v>2188</v>
      </c>
      <c r="D1056" s="52">
        <v>8592809004164</v>
      </c>
      <c r="E1056" s="253">
        <v>77.400000000000006</v>
      </c>
      <c r="F1056" s="17">
        <f t="shared" si="113"/>
        <v>3.0370806356680404</v>
      </c>
      <c r="G1056" s="17">
        <f t="shared" si="117"/>
        <v>86.688000000000017</v>
      </c>
      <c r="H1056" s="226">
        <v>0.12</v>
      </c>
      <c r="I1056" s="46"/>
      <c r="J1056" s="18">
        <v>12</v>
      </c>
      <c r="K1056" s="46"/>
      <c r="L1056" s="19">
        <f t="shared" si="119"/>
        <v>0</v>
      </c>
      <c r="M1056" s="23">
        <f t="shared" si="114"/>
        <v>0</v>
      </c>
      <c r="N1056" s="19">
        <f t="shared" si="115"/>
        <v>0</v>
      </c>
      <c r="O1056" s="19">
        <f t="shared" si="116"/>
        <v>86.688000000000017</v>
      </c>
      <c r="P1056" s="53"/>
    </row>
    <row r="1057" spans="1:16" x14ac:dyDescent="0.3">
      <c r="A1057" s="40">
        <v>17200</v>
      </c>
      <c r="B1057" s="40" t="s">
        <v>23</v>
      </c>
      <c r="C1057" s="16" t="s">
        <v>755</v>
      </c>
      <c r="D1057" s="52" t="s">
        <v>1515</v>
      </c>
      <c r="E1057" s="253">
        <v>35.1</v>
      </c>
      <c r="F1057" s="17">
        <f t="shared" si="113"/>
        <v>1.3772807533843439</v>
      </c>
      <c r="G1057" s="17">
        <f>PRODUCT(E1057,1.21)</f>
        <v>42.471000000000004</v>
      </c>
      <c r="H1057" s="226">
        <v>0.21</v>
      </c>
      <c r="I1057" s="46"/>
      <c r="J1057" s="18">
        <v>12</v>
      </c>
      <c r="K1057" s="46"/>
      <c r="L1057" s="19">
        <f t="shared" si="119"/>
        <v>0</v>
      </c>
      <c r="M1057" s="23">
        <f t="shared" si="114"/>
        <v>0</v>
      </c>
      <c r="N1057" s="19">
        <f t="shared" si="115"/>
        <v>0</v>
      </c>
      <c r="O1057" s="19">
        <f t="shared" si="116"/>
        <v>42.471000000000004</v>
      </c>
      <c r="P1057" s="53"/>
    </row>
    <row r="1058" spans="1:16" x14ac:dyDescent="0.3">
      <c r="A1058" s="40">
        <v>17202</v>
      </c>
      <c r="B1058" s="40" t="s">
        <v>23</v>
      </c>
      <c r="C1058" s="16" t="s">
        <v>756</v>
      </c>
      <c r="D1058" s="52" t="s">
        <v>1516</v>
      </c>
      <c r="E1058" s="253">
        <v>35.1</v>
      </c>
      <c r="F1058" s="17">
        <f t="shared" si="113"/>
        <v>1.3772807533843439</v>
      </c>
      <c r="G1058" s="17">
        <f t="shared" ref="G1058:G1068" si="120">PRODUCT(E1058,1.21)</f>
        <v>42.471000000000004</v>
      </c>
      <c r="H1058" s="226">
        <v>0.21</v>
      </c>
      <c r="I1058" s="46"/>
      <c r="J1058" s="18">
        <v>12</v>
      </c>
      <c r="K1058" s="46"/>
      <c r="L1058" s="19">
        <f t="shared" si="119"/>
        <v>0</v>
      </c>
      <c r="M1058" s="23">
        <f t="shared" si="114"/>
        <v>0</v>
      </c>
      <c r="N1058" s="19">
        <f t="shared" si="115"/>
        <v>0</v>
      </c>
      <c r="O1058" s="19">
        <f t="shared" si="116"/>
        <v>42.471000000000004</v>
      </c>
      <c r="P1058" s="53"/>
    </row>
    <row r="1059" spans="1:16" x14ac:dyDescent="0.3">
      <c r="A1059" s="40">
        <v>17204</v>
      </c>
      <c r="B1059" s="40" t="s">
        <v>23</v>
      </c>
      <c r="C1059" s="16" t="s">
        <v>757</v>
      </c>
      <c r="D1059" s="52" t="s">
        <v>1517</v>
      </c>
      <c r="E1059" s="253">
        <v>35.1</v>
      </c>
      <c r="F1059" s="17">
        <f t="shared" si="113"/>
        <v>1.3772807533843439</v>
      </c>
      <c r="G1059" s="17">
        <f t="shared" si="120"/>
        <v>42.471000000000004</v>
      </c>
      <c r="H1059" s="226">
        <v>0.21</v>
      </c>
      <c r="I1059" s="46"/>
      <c r="J1059" s="18">
        <v>12</v>
      </c>
      <c r="K1059" s="46"/>
      <c r="L1059" s="19">
        <f t="shared" si="119"/>
        <v>0</v>
      </c>
      <c r="M1059" s="23">
        <f t="shared" si="114"/>
        <v>0</v>
      </c>
      <c r="N1059" s="19">
        <f t="shared" si="115"/>
        <v>0</v>
      </c>
      <c r="O1059" s="19">
        <f t="shared" si="116"/>
        <v>42.471000000000004</v>
      </c>
      <c r="P1059" s="53"/>
    </row>
    <row r="1060" spans="1:16" x14ac:dyDescent="0.3">
      <c r="A1060" s="40">
        <v>17206</v>
      </c>
      <c r="B1060" s="40" t="s">
        <v>23</v>
      </c>
      <c r="C1060" s="16" t="s">
        <v>758</v>
      </c>
      <c r="D1060" s="52" t="s">
        <v>1518</v>
      </c>
      <c r="E1060" s="253">
        <v>35.1</v>
      </c>
      <c r="F1060" s="17">
        <f t="shared" si="113"/>
        <v>1.3772807533843439</v>
      </c>
      <c r="G1060" s="17">
        <f t="shared" si="120"/>
        <v>42.471000000000004</v>
      </c>
      <c r="H1060" s="226">
        <v>0.21</v>
      </c>
      <c r="I1060" s="46"/>
      <c r="J1060" s="18">
        <v>12</v>
      </c>
      <c r="K1060" s="46"/>
      <c r="L1060" s="19">
        <f t="shared" si="119"/>
        <v>0</v>
      </c>
      <c r="M1060" s="23">
        <f t="shared" si="114"/>
        <v>0</v>
      </c>
      <c r="N1060" s="19">
        <f t="shared" si="115"/>
        <v>0</v>
      </c>
      <c r="O1060" s="19">
        <f t="shared" si="116"/>
        <v>42.471000000000004</v>
      </c>
      <c r="P1060" s="53"/>
    </row>
    <row r="1061" spans="1:16" x14ac:dyDescent="0.3">
      <c r="A1061" s="40">
        <v>17210</v>
      </c>
      <c r="B1061" s="40" t="s">
        <v>23</v>
      </c>
      <c r="C1061" s="16" t="s">
        <v>759</v>
      </c>
      <c r="D1061" s="52" t="s">
        <v>1519</v>
      </c>
      <c r="E1061" s="253">
        <v>35.1</v>
      </c>
      <c r="F1061" s="17">
        <f t="shared" si="113"/>
        <v>1.3772807533843439</v>
      </c>
      <c r="G1061" s="17">
        <f t="shared" si="120"/>
        <v>42.471000000000004</v>
      </c>
      <c r="H1061" s="226">
        <v>0.21</v>
      </c>
      <c r="I1061" s="46"/>
      <c r="J1061" s="18">
        <v>12</v>
      </c>
      <c r="K1061" s="46"/>
      <c r="L1061" s="19">
        <f t="shared" si="119"/>
        <v>0</v>
      </c>
      <c r="M1061" s="23">
        <f t="shared" si="114"/>
        <v>0</v>
      </c>
      <c r="N1061" s="19">
        <f t="shared" si="115"/>
        <v>0</v>
      </c>
      <c r="O1061" s="19">
        <f t="shared" si="116"/>
        <v>42.471000000000004</v>
      </c>
      <c r="P1061" s="53"/>
    </row>
    <row r="1062" spans="1:16" x14ac:dyDescent="0.3">
      <c r="A1062" s="40">
        <v>17211</v>
      </c>
      <c r="B1062" s="40" t="s">
        <v>23</v>
      </c>
      <c r="C1062" s="16" t="s">
        <v>1733</v>
      </c>
      <c r="D1062" s="52">
        <v>8594188250569</v>
      </c>
      <c r="E1062" s="253">
        <v>33.799999999999997</v>
      </c>
      <c r="F1062" s="17">
        <f t="shared" si="113"/>
        <v>1.3262703551108495</v>
      </c>
      <c r="G1062" s="17">
        <f t="shared" si="120"/>
        <v>40.897999999999996</v>
      </c>
      <c r="H1062" s="226">
        <v>0.21</v>
      </c>
      <c r="I1062" s="46"/>
      <c r="J1062" s="18">
        <v>12</v>
      </c>
      <c r="K1062" s="46"/>
      <c r="L1062" s="19">
        <f t="shared" si="119"/>
        <v>0</v>
      </c>
      <c r="M1062" s="23">
        <f t="shared" si="114"/>
        <v>0</v>
      </c>
      <c r="N1062" s="19">
        <f t="shared" si="115"/>
        <v>0</v>
      </c>
      <c r="O1062" s="19">
        <f t="shared" si="116"/>
        <v>40.897999999999996</v>
      </c>
      <c r="P1062" s="53"/>
    </row>
    <row r="1063" spans="1:16" x14ac:dyDescent="0.3">
      <c r="A1063" s="40">
        <v>17212</v>
      </c>
      <c r="B1063" s="40" t="s">
        <v>23</v>
      </c>
      <c r="C1063" s="16" t="s">
        <v>760</v>
      </c>
      <c r="D1063" s="52" t="s">
        <v>1520</v>
      </c>
      <c r="E1063" s="253">
        <v>35.1</v>
      </c>
      <c r="F1063" s="17">
        <f t="shared" si="113"/>
        <v>1.3772807533843439</v>
      </c>
      <c r="G1063" s="17">
        <f>PRODUCT(E1063,1.21)</f>
        <v>42.471000000000004</v>
      </c>
      <c r="H1063" s="226">
        <v>0.21</v>
      </c>
      <c r="I1063" s="46"/>
      <c r="J1063" s="18">
        <v>12</v>
      </c>
      <c r="K1063" s="46"/>
      <c r="L1063" s="19">
        <f t="shared" si="119"/>
        <v>0</v>
      </c>
      <c r="M1063" s="23">
        <f t="shared" si="114"/>
        <v>0</v>
      </c>
      <c r="N1063" s="19">
        <f t="shared" si="115"/>
        <v>0</v>
      </c>
      <c r="O1063" s="19">
        <f t="shared" si="116"/>
        <v>42.471000000000004</v>
      </c>
      <c r="P1063" s="53"/>
    </row>
    <row r="1064" spans="1:16" x14ac:dyDescent="0.3">
      <c r="A1064" s="40">
        <v>17214</v>
      </c>
      <c r="B1064" s="40" t="s">
        <v>23</v>
      </c>
      <c r="C1064" s="16" t="s">
        <v>761</v>
      </c>
      <c r="D1064" s="52" t="s">
        <v>1521</v>
      </c>
      <c r="E1064" s="253">
        <v>35.1</v>
      </c>
      <c r="F1064" s="17">
        <f t="shared" si="113"/>
        <v>1.3772807533843439</v>
      </c>
      <c r="G1064" s="17">
        <f>PRODUCT(E1064,1.21)</f>
        <v>42.471000000000004</v>
      </c>
      <c r="H1064" s="226">
        <v>0.21</v>
      </c>
      <c r="I1064" s="46"/>
      <c r="J1064" s="18">
        <v>12</v>
      </c>
      <c r="K1064" s="46"/>
      <c r="L1064" s="19">
        <f t="shared" si="119"/>
        <v>0</v>
      </c>
      <c r="M1064" s="23">
        <f t="shared" si="114"/>
        <v>0</v>
      </c>
      <c r="N1064" s="19">
        <f t="shared" si="115"/>
        <v>0</v>
      </c>
      <c r="O1064" s="19">
        <f t="shared" si="116"/>
        <v>42.471000000000004</v>
      </c>
      <c r="P1064" s="53"/>
    </row>
    <row r="1065" spans="1:16" x14ac:dyDescent="0.3">
      <c r="A1065" s="40">
        <v>17216</v>
      </c>
      <c r="B1065" s="40" t="s">
        <v>23</v>
      </c>
      <c r="C1065" s="16" t="s">
        <v>1920</v>
      </c>
      <c r="D1065" s="52">
        <v>8594188251115</v>
      </c>
      <c r="E1065" s="253">
        <v>35.1</v>
      </c>
      <c r="F1065" s="17">
        <f t="shared" si="113"/>
        <v>1.3772807533843439</v>
      </c>
      <c r="G1065" s="17">
        <f t="shared" si="120"/>
        <v>42.471000000000004</v>
      </c>
      <c r="H1065" s="226">
        <v>0.21</v>
      </c>
      <c r="I1065" s="46"/>
      <c r="J1065" s="18">
        <v>12</v>
      </c>
      <c r="K1065" s="46"/>
      <c r="L1065" s="19">
        <f t="shared" si="119"/>
        <v>0</v>
      </c>
      <c r="M1065" s="23">
        <f t="shared" si="114"/>
        <v>0</v>
      </c>
      <c r="N1065" s="19">
        <f t="shared" si="115"/>
        <v>0</v>
      </c>
      <c r="O1065" s="19">
        <f t="shared" si="116"/>
        <v>42.471000000000004</v>
      </c>
      <c r="P1065" s="53"/>
    </row>
    <row r="1066" spans="1:16" x14ac:dyDescent="0.3">
      <c r="A1066" s="40">
        <v>17217</v>
      </c>
      <c r="B1066" s="40" t="s">
        <v>23</v>
      </c>
      <c r="C1066" s="16" t="s">
        <v>1921</v>
      </c>
      <c r="D1066" s="52">
        <v>8594188251139</v>
      </c>
      <c r="E1066" s="253">
        <v>35.1</v>
      </c>
      <c r="F1066" s="17">
        <f t="shared" si="113"/>
        <v>1.3772807533843439</v>
      </c>
      <c r="G1066" s="17">
        <f t="shared" si="120"/>
        <v>42.471000000000004</v>
      </c>
      <c r="H1066" s="226">
        <v>0.21</v>
      </c>
      <c r="I1066" s="46"/>
      <c r="J1066" s="18">
        <v>12</v>
      </c>
      <c r="K1066" s="46"/>
      <c r="L1066" s="19">
        <f t="shared" si="119"/>
        <v>0</v>
      </c>
      <c r="M1066" s="23">
        <f t="shared" si="114"/>
        <v>0</v>
      </c>
      <c r="N1066" s="19">
        <f t="shared" si="115"/>
        <v>0</v>
      </c>
      <c r="O1066" s="19">
        <f t="shared" si="116"/>
        <v>42.471000000000004</v>
      </c>
      <c r="P1066" s="53"/>
    </row>
    <row r="1067" spans="1:16" x14ac:dyDescent="0.3">
      <c r="A1067" s="40">
        <v>17218</v>
      </c>
      <c r="B1067" s="40" t="s">
        <v>23</v>
      </c>
      <c r="C1067" s="16" t="s">
        <v>1922</v>
      </c>
      <c r="D1067" s="52">
        <v>8594188251122</v>
      </c>
      <c r="E1067" s="253">
        <v>35.1</v>
      </c>
      <c r="F1067" s="17">
        <f t="shared" si="113"/>
        <v>1.3772807533843439</v>
      </c>
      <c r="G1067" s="17">
        <f t="shared" si="120"/>
        <v>42.471000000000004</v>
      </c>
      <c r="H1067" s="226">
        <v>0.21</v>
      </c>
      <c r="I1067" s="46"/>
      <c r="J1067" s="18">
        <v>12</v>
      </c>
      <c r="K1067" s="46"/>
      <c r="L1067" s="19">
        <f t="shared" si="119"/>
        <v>0</v>
      </c>
      <c r="M1067" s="23">
        <f t="shared" si="114"/>
        <v>0</v>
      </c>
      <c r="N1067" s="19">
        <f t="shared" si="115"/>
        <v>0</v>
      </c>
      <c r="O1067" s="19">
        <f t="shared" si="116"/>
        <v>42.471000000000004</v>
      </c>
      <c r="P1067" s="53"/>
    </row>
    <row r="1068" spans="1:16" x14ac:dyDescent="0.3">
      <c r="A1068" s="40">
        <v>17219</v>
      </c>
      <c r="B1068" s="40" t="s">
        <v>23</v>
      </c>
      <c r="C1068" s="16" t="s">
        <v>2179</v>
      </c>
      <c r="D1068" s="52">
        <v>8594188251184</v>
      </c>
      <c r="E1068" s="253">
        <v>35.1</v>
      </c>
      <c r="F1068" s="17">
        <f t="shared" si="113"/>
        <v>1.3772807533843439</v>
      </c>
      <c r="G1068" s="17">
        <f t="shared" si="120"/>
        <v>42.471000000000004</v>
      </c>
      <c r="H1068" s="226">
        <v>0.21</v>
      </c>
      <c r="I1068" s="46"/>
      <c r="J1068" s="18">
        <v>12</v>
      </c>
      <c r="K1068" s="46"/>
      <c r="L1068" s="19">
        <f t="shared" si="119"/>
        <v>0</v>
      </c>
      <c r="M1068" s="23">
        <f t="shared" si="114"/>
        <v>0</v>
      </c>
      <c r="N1068" s="19">
        <f t="shared" si="115"/>
        <v>0</v>
      </c>
      <c r="O1068" s="19">
        <f t="shared" si="116"/>
        <v>42.471000000000004</v>
      </c>
      <c r="P1068" s="53"/>
    </row>
    <row r="1069" spans="1:16" x14ac:dyDescent="0.3">
      <c r="A1069" s="40">
        <v>17223</v>
      </c>
      <c r="B1069" s="40" t="s">
        <v>23</v>
      </c>
      <c r="C1069" s="16" t="s">
        <v>1867</v>
      </c>
      <c r="D1069" s="52">
        <v>8594188251054</v>
      </c>
      <c r="E1069" s="253">
        <v>35.9</v>
      </c>
      <c r="F1069" s="54" t="s">
        <v>104</v>
      </c>
      <c r="G1069" s="17">
        <f t="shared" ref="G1069:G1070" si="121">PRODUCT(E1069,1.21)</f>
        <v>43.439</v>
      </c>
      <c r="H1069" s="226">
        <v>0.21</v>
      </c>
      <c r="I1069" s="46"/>
      <c r="J1069" s="18">
        <v>12</v>
      </c>
      <c r="K1069" s="46"/>
      <c r="L1069" s="19">
        <f t="shared" si="119"/>
        <v>0</v>
      </c>
      <c r="M1069" s="23">
        <f t="shared" si="114"/>
        <v>0</v>
      </c>
      <c r="N1069" s="19">
        <f t="shared" si="115"/>
        <v>0</v>
      </c>
      <c r="O1069" s="19">
        <f t="shared" si="116"/>
        <v>43.439</v>
      </c>
      <c r="P1069" s="53"/>
    </row>
    <row r="1070" spans="1:16" x14ac:dyDescent="0.3">
      <c r="A1070" s="40">
        <v>17224</v>
      </c>
      <c r="B1070" s="40" t="s">
        <v>23</v>
      </c>
      <c r="C1070" s="16" t="s">
        <v>1868</v>
      </c>
      <c r="D1070" s="52">
        <v>8594188251030</v>
      </c>
      <c r="E1070" s="253">
        <v>35.9</v>
      </c>
      <c r="F1070" s="54" t="s">
        <v>104</v>
      </c>
      <c r="G1070" s="17">
        <f t="shared" si="121"/>
        <v>43.439</v>
      </c>
      <c r="H1070" s="226">
        <v>0.21</v>
      </c>
      <c r="I1070" s="46"/>
      <c r="J1070" s="18">
        <v>12</v>
      </c>
      <c r="K1070" s="46"/>
      <c r="L1070" s="19">
        <f t="shared" si="119"/>
        <v>0</v>
      </c>
      <c r="M1070" s="23">
        <f t="shared" si="114"/>
        <v>0</v>
      </c>
      <c r="N1070" s="19">
        <f t="shared" si="115"/>
        <v>0</v>
      </c>
      <c r="O1070" s="19">
        <f t="shared" si="116"/>
        <v>43.439</v>
      </c>
      <c r="P1070" s="53"/>
    </row>
    <row r="1071" spans="1:16" x14ac:dyDescent="0.3">
      <c r="A1071" s="40">
        <v>17230</v>
      </c>
      <c r="B1071" s="40" t="s">
        <v>23</v>
      </c>
      <c r="C1071" s="16" t="s">
        <v>1980</v>
      </c>
      <c r="D1071" s="52">
        <v>8594188250552</v>
      </c>
      <c r="E1071" s="253">
        <v>30.5</v>
      </c>
      <c r="F1071" s="17">
        <f t="shared" si="113"/>
        <v>1.1967824210319795</v>
      </c>
      <c r="G1071" s="17">
        <f>PRODUCT(E1071,1.21)</f>
        <v>36.905000000000001</v>
      </c>
      <c r="H1071" s="226">
        <v>0.21</v>
      </c>
      <c r="I1071" s="46"/>
      <c r="J1071" s="18">
        <v>8</v>
      </c>
      <c r="K1071" s="46"/>
      <c r="L1071" s="19">
        <f t="shared" si="119"/>
        <v>0</v>
      </c>
      <c r="M1071" s="23">
        <f t="shared" si="114"/>
        <v>0</v>
      </c>
      <c r="N1071" s="19">
        <f t="shared" si="115"/>
        <v>0</v>
      </c>
      <c r="O1071" s="19">
        <f t="shared" si="116"/>
        <v>36.905000000000001</v>
      </c>
      <c r="P1071" s="53"/>
    </row>
    <row r="1072" spans="1:16" x14ac:dyDescent="0.3">
      <c r="A1072" s="40">
        <v>17232</v>
      </c>
      <c r="B1072" s="40" t="s">
        <v>23</v>
      </c>
      <c r="C1072" s="16" t="s">
        <v>2221</v>
      </c>
      <c r="D1072" s="52">
        <v>8594188250620</v>
      </c>
      <c r="E1072" s="253">
        <v>30.5</v>
      </c>
      <c r="F1072" s="17">
        <f t="shared" si="113"/>
        <v>1.1967824210319795</v>
      </c>
      <c r="G1072" s="17">
        <f t="shared" ref="G1072:G1073" si="122">PRODUCT(E1072,1.21)</f>
        <v>36.905000000000001</v>
      </c>
      <c r="H1072" s="226">
        <v>0.21</v>
      </c>
      <c r="I1072" s="46"/>
      <c r="J1072" s="18">
        <v>8</v>
      </c>
      <c r="K1072" s="46"/>
      <c r="L1072" s="19">
        <f t="shared" si="119"/>
        <v>0</v>
      </c>
      <c r="M1072" s="23">
        <f t="shared" si="114"/>
        <v>0</v>
      </c>
      <c r="N1072" s="19">
        <f t="shared" si="115"/>
        <v>0</v>
      </c>
      <c r="O1072" s="19">
        <f t="shared" si="116"/>
        <v>36.905000000000001</v>
      </c>
      <c r="P1072" s="53"/>
    </row>
    <row r="1073" spans="1:16" x14ac:dyDescent="0.3">
      <c r="A1073" s="40">
        <v>17234</v>
      </c>
      <c r="B1073" s="40" t="s">
        <v>23</v>
      </c>
      <c r="C1073" s="16" t="s">
        <v>1981</v>
      </c>
      <c r="D1073" s="52">
        <v>8594188250668</v>
      </c>
      <c r="E1073" s="253">
        <v>30.5</v>
      </c>
      <c r="F1073" s="17">
        <f t="shared" si="113"/>
        <v>1.1967824210319795</v>
      </c>
      <c r="G1073" s="17">
        <f t="shared" si="122"/>
        <v>36.905000000000001</v>
      </c>
      <c r="H1073" s="226">
        <v>0.21</v>
      </c>
      <c r="I1073" s="46"/>
      <c r="J1073" s="18">
        <v>8</v>
      </c>
      <c r="K1073" s="46"/>
      <c r="L1073" s="19">
        <f t="shared" si="119"/>
        <v>0</v>
      </c>
      <c r="M1073" s="23">
        <f t="shared" si="114"/>
        <v>0</v>
      </c>
      <c r="N1073" s="19">
        <f t="shared" si="115"/>
        <v>0</v>
      </c>
      <c r="O1073" s="19">
        <f t="shared" si="116"/>
        <v>36.905000000000001</v>
      </c>
      <c r="P1073" s="53"/>
    </row>
    <row r="1074" spans="1:16" x14ac:dyDescent="0.3">
      <c r="A1074" s="40">
        <v>17236</v>
      </c>
      <c r="B1074" s="40" t="s">
        <v>23</v>
      </c>
      <c r="C1074" s="16" t="s">
        <v>1734</v>
      </c>
      <c r="D1074" s="52">
        <v>8594188250644</v>
      </c>
      <c r="E1074" s="253">
        <v>84</v>
      </c>
      <c r="F1074" s="17">
        <f t="shared" si="113"/>
        <v>3.2960565038257799</v>
      </c>
      <c r="G1074" s="17">
        <f>PRODUCT(E1074,1.12)</f>
        <v>94.080000000000013</v>
      </c>
      <c r="H1074" s="226">
        <v>0.12</v>
      </c>
      <c r="I1074" s="46"/>
      <c r="J1074" s="18">
        <v>1</v>
      </c>
      <c r="K1074" s="46"/>
      <c r="L1074" s="19">
        <f t="shared" si="119"/>
        <v>0</v>
      </c>
      <c r="M1074" s="23">
        <f t="shared" si="114"/>
        <v>0</v>
      </c>
      <c r="N1074" s="19">
        <f t="shared" si="115"/>
        <v>0</v>
      </c>
      <c r="O1074" s="19">
        <f t="shared" si="116"/>
        <v>94.080000000000013</v>
      </c>
      <c r="P1074" s="53"/>
    </row>
    <row r="1075" spans="1:16" x14ac:dyDescent="0.3">
      <c r="A1075" s="40">
        <v>17238</v>
      </c>
      <c r="B1075" s="40" t="s">
        <v>23</v>
      </c>
      <c r="C1075" s="16" t="s">
        <v>1735</v>
      </c>
      <c r="D1075" s="52">
        <v>8594188250750</v>
      </c>
      <c r="E1075" s="253">
        <v>84</v>
      </c>
      <c r="F1075" s="17">
        <f t="shared" si="113"/>
        <v>3.2960565038257799</v>
      </c>
      <c r="G1075" s="17">
        <f t="shared" ref="G1075:G1077" si="123">PRODUCT(E1075,1.12)</f>
        <v>94.080000000000013</v>
      </c>
      <c r="H1075" s="226">
        <v>0.12</v>
      </c>
      <c r="I1075" s="46"/>
      <c r="J1075" s="18">
        <v>1</v>
      </c>
      <c r="K1075" s="46"/>
      <c r="L1075" s="19">
        <f t="shared" si="119"/>
        <v>0</v>
      </c>
      <c r="M1075" s="23">
        <f t="shared" si="114"/>
        <v>0</v>
      </c>
      <c r="N1075" s="19">
        <f t="shared" si="115"/>
        <v>0</v>
      </c>
      <c r="O1075" s="19">
        <f t="shared" si="116"/>
        <v>94.080000000000013</v>
      </c>
      <c r="P1075" s="53"/>
    </row>
    <row r="1076" spans="1:16" x14ac:dyDescent="0.3">
      <c r="A1076" s="40">
        <v>17240</v>
      </c>
      <c r="B1076" s="40" t="s">
        <v>15</v>
      </c>
      <c r="C1076" s="16" t="s">
        <v>1736</v>
      </c>
      <c r="D1076" s="52">
        <v>8594188250651</v>
      </c>
      <c r="E1076" s="253">
        <v>84</v>
      </c>
      <c r="F1076" s="17">
        <f t="shared" si="113"/>
        <v>3.2960565038257799</v>
      </c>
      <c r="G1076" s="17">
        <f t="shared" si="123"/>
        <v>94.080000000000013</v>
      </c>
      <c r="H1076" s="226">
        <v>0.12</v>
      </c>
      <c r="I1076" s="46"/>
      <c r="J1076" s="18">
        <v>1</v>
      </c>
      <c r="K1076" s="46"/>
      <c r="L1076" s="19">
        <f t="shared" si="119"/>
        <v>0</v>
      </c>
      <c r="M1076" s="23">
        <f t="shared" si="114"/>
        <v>0</v>
      </c>
      <c r="N1076" s="19">
        <f t="shared" si="115"/>
        <v>0</v>
      </c>
      <c r="O1076" s="19">
        <f t="shared" si="116"/>
        <v>94.080000000000013</v>
      </c>
      <c r="P1076" s="53"/>
    </row>
    <row r="1077" spans="1:16" x14ac:dyDescent="0.3">
      <c r="A1077" s="40">
        <v>17242</v>
      </c>
      <c r="B1077" s="40" t="s">
        <v>15</v>
      </c>
      <c r="C1077" s="16" t="s">
        <v>1737</v>
      </c>
      <c r="D1077" s="52">
        <v>8594188250446</v>
      </c>
      <c r="E1077" s="253">
        <v>84</v>
      </c>
      <c r="F1077" s="17">
        <f t="shared" si="113"/>
        <v>3.2960565038257799</v>
      </c>
      <c r="G1077" s="17">
        <f t="shared" si="123"/>
        <v>94.080000000000013</v>
      </c>
      <c r="H1077" s="226">
        <v>0.12</v>
      </c>
      <c r="I1077" s="46"/>
      <c r="J1077" s="18">
        <v>1</v>
      </c>
      <c r="K1077" s="46"/>
      <c r="L1077" s="19">
        <f t="shared" si="119"/>
        <v>0</v>
      </c>
      <c r="M1077" s="23">
        <f t="shared" si="114"/>
        <v>0</v>
      </c>
      <c r="N1077" s="19">
        <f t="shared" si="115"/>
        <v>0</v>
      </c>
      <c r="O1077" s="19">
        <f t="shared" si="116"/>
        <v>94.080000000000013</v>
      </c>
      <c r="P1077" s="53"/>
    </row>
    <row r="1078" spans="1:16" x14ac:dyDescent="0.3">
      <c r="A1078" s="40">
        <v>17250</v>
      </c>
      <c r="B1078" s="40" t="s">
        <v>15</v>
      </c>
      <c r="C1078" s="16" t="s">
        <v>1738</v>
      </c>
      <c r="D1078" s="52">
        <v>8594188250378</v>
      </c>
      <c r="E1078" s="253">
        <v>53</v>
      </c>
      <c r="F1078" s="17">
        <f t="shared" si="113"/>
        <v>2.0796546988424565</v>
      </c>
      <c r="G1078" s="17">
        <f>PRODUCT(E1078,1.12)</f>
        <v>59.360000000000007</v>
      </c>
      <c r="H1078" s="226">
        <v>0.12</v>
      </c>
      <c r="I1078" s="46"/>
      <c r="J1078" s="18">
        <v>1</v>
      </c>
      <c r="K1078" s="46"/>
      <c r="L1078" s="19">
        <f t="shared" si="119"/>
        <v>0</v>
      </c>
      <c r="M1078" s="23">
        <f t="shared" si="114"/>
        <v>0</v>
      </c>
      <c r="N1078" s="19">
        <f t="shared" si="115"/>
        <v>0</v>
      </c>
      <c r="O1078" s="19">
        <f t="shared" si="116"/>
        <v>59.360000000000007</v>
      </c>
      <c r="P1078" s="53"/>
    </row>
    <row r="1079" spans="1:16" x14ac:dyDescent="0.3">
      <c r="A1079" s="40">
        <v>17252</v>
      </c>
      <c r="B1079" s="40" t="s">
        <v>15</v>
      </c>
      <c r="C1079" s="16" t="s">
        <v>1739</v>
      </c>
      <c r="D1079" s="52">
        <v>8594188250354</v>
      </c>
      <c r="E1079" s="253">
        <v>53</v>
      </c>
      <c r="F1079" s="17">
        <f t="shared" si="113"/>
        <v>2.0796546988424565</v>
      </c>
      <c r="G1079" s="17">
        <f t="shared" ref="G1079:G1136" si="124">PRODUCT(E1079,1.12)</f>
        <v>59.360000000000007</v>
      </c>
      <c r="H1079" s="226">
        <v>0.12</v>
      </c>
      <c r="I1079" s="46"/>
      <c r="J1079" s="18">
        <v>1</v>
      </c>
      <c r="K1079" s="46"/>
      <c r="L1079" s="19">
        <f t="shared" si="119"/>
        <v>0</v>
      </c>
      <c r="M1079" s="23">
        <f t="shared" si="114"/>
        <v>0</v>
      </c>
      <c r="N1079" s="19">
        <f t="shared" si="115"/>
        <v>0</v>
      </c>
      <c r="O1079" s="19">
        <f t="shared" si="116"/>
        <v>59.360000000000007</v>
      </c>
      <c r="P1079" s="53"/>
    </row>
    <row r="1080" spans="1:16" x14ac:dyDescent="0.3">
      <c r="A1080" s="40">
        <v>17254</v>
      </c>
      <c r="B1080" s="40" t="s">
        <v>15</v>
      </c>
      <c r="C1080" s="16" t="s">
        <v>1740</v>
      </c>
      <c r="D1080" s="52">
        <v>8594188250767</v>
      </c>
      <c r="E1080" s="253">
        <v>26.9</v>
      </c>
      <c r="F1080" s="17">
        <f t="shared" si="113"/>
        <v>1.0555228565823034</v>
      </c>
      <c r="G1080" s="17">
        <f t="shared" si="124"/>
        <v>30.128</v>
      </c>
      <c r="H1080" s="226">
        <v>0.12</v>
      </c>
      <c r="I1080" s="46"/>
      <c r="J1080" s="18">
        <v>8</v>
      </c>
      <c r="K1080" s="46"/>
      <c r="L1080" s="19">
        <f t="shared" si="119"/>
        <v>0</v>
      </c>
      <c r="M1080" s="23">
        <f t="shared" si="114"/>
        <v>0</v>
      </c>
      <c r="N1080" s="19">
        <f t="shared" si="115"/>
        <v>0</v>
      </c>
      <c r="O1080" s="19">
        <f t="shared" si="116"/>
        <v>30.128</v>
      </c>
      <c r="P1080" s="53"/>
    </row>
    <row r="1081" spans="1:16" x14ac:dyDescent="0.3">
      <c r="A1081" s="40">
        <v>17255</v>
      </c>
      <c r="B1081" s="40" t="s">
        <v>15</v>
      </c>
      <c r="C1081" s="16" t="s">
        <v>1741</v>
      </c>
      <c r="D1081" s="52">
        <v>8594188250774</v>
      </c>
      <c r="E1081" s="253">
        <v>26.9</v>
      </c>
      <c r="F1081" s="17">
        <f t="shared" si="113"/>
        <v>1.0555228565823034</v>
      </c>
      <c r="G1081" s="17">
        <f t="shared" si="124"/>
        <v>30.128</v>
      </c>
      <c r="H1081" s="226">
        <v>0.12</v>
      </c>
      <c r="I1081" s="46"/>
      <c r="J1081" s="18">
        <v>8</v>
      </c>
      <c r="K1081" s="46"/>
      <c r="L1081" s="19">
        <f t="shared" si="119"/>
        <v>0</v>
      </c>
      <c r="M1081" s="23">
        <f t="shared" si="114"/>
        <v>0</v>
      </c>
      <c r="N1081" s="19">
        <f t="shared" si="115"/>
        <v>0</v>
      </c>
      <c r="O1081" s="19">
        <f t="shared" si="116"/>
        <v>30.128</v>
      </c>
      <c r="P1081" s="53"/>
    </row>
    <row r="1082" spans="1:16" x14ac:dyDescent="0.3">
      <c r="A1082" s="40">
        <v>17256</v>
      </c>
      <c r="B1082" s="40" t="s">
        <v>15</v>
      </c>
      <c r="C1082" s="16" t="s">
        <v>1742</v>
      </c>
      <c r="D1082" s="52">
        <v>8594188250101</v>
      </c>
      <c r="E1082" s="253">
        <v>52.5</v>
      </c>
      <c r="F1082" s="17">
        <f t="shared" si="113"/>
        <v>2.0600353148911124</v>
      </c>
      <c r="G1082" s="17">
        <f t="shared" si="124"/>
        <v>58.800000000000004</v>
      </c>
      <c r="H1082" s="226">
        <v>0.12</v>
      </c>
      <c r="I1082" s="46"/>
      <c r="J1082" s="18">
        <v>6</v>
      </c>
      <c r="K1082" s="46"/>
      <c r="L1082" s="19">
        <f t="shared" si="119"/>
        <v>0</v>
      </c>
      <c r="M1082" s="23">
        <f t="shared" si="114"/>
        <v>0</v>
      </c>
      <c r="N1082" s="19">
        <f t="shared" si="115"/>
        <v>0</v>
      </c>
      <c r="O1082" s="19">
        <f t="shared" si="116"/>
        <v>58.800000000000004</v>
      </c>
      <c r="P1082" s="53"/>
    </row>
    <row r="1083" spans="1:16" x14ac:dyDescent="0.3">
      <c r="A1083" s="40">
        <v>17258</v>
      </c>
      <c r="B1083" s="40" t="s">
        <v>15</v>
      </c>
      <c r="C1083" s="16" t="s">
        <v>1743</v>
      </c>
      <c r="D1083" s="52">
        <v>8594188250125</v>
      </c>
      <c r="E1083" s="253">
        <v>26.9</v>
      </c>
      <c r="F1083" s="17">
        <f t="shared" si="113"/>
        <v>1.0555228565823034</v>
      </c>
      <c r="G1083" s="17">
        <f t="shared" si="124"/>
        <v>30.128</v>
      </c>
      <c r="H1083" s="226">
        <v>0.12</v>
      </c>
      <c r="I1083" s="46"/>
      <c r="J1083" s="18">
        <v>8</v>
      </c>
      <c r="K1083" s="46"/>
      <c r="L1083" s="19">
        <f t="shared" si="119"/>
        <v>0</v>
      </c>
      <c r="M1083" s="23">
        <f t="shared" si="114"/>
        <v>0</v>
      </c>
      <c r="N1083" s="19">
        <f t="shared" si="115"/>
        <v>0</v>
      </c>
      <c r="O1083" s="19">
        <f t="shared" si="116"/>
        <v>30.128</v>
      </c>
      <c r="P1083" s="53"/>
    </row>
    <row r="1084" spans="1:16" x14ac:dyDescent="0.3">
      <c r="A1084" s="40">
        <v>17262</v>
      </c>
      <c r="B1084" s="40" t="s">
        <v>15</v>
      </c>
      <c r="C1084" s="16" t="s">
        <v>1744</v>
      </c>
      <c r="D1084" s="52">
        <v>8594188250248</v>
      </c>
      <c r="E1084" s="253">
        <v>26.9</v>
      </c>
      <c r="F1084" s="17">
        <f t="shared" si="113"/>
        <v>1.0555228565823034</v>
      </c>
      <c r="G1084" s="17">
        <f t="shared" si="124"/>
        <v>30.128</v>
      </c>
      <c r="H1084" s="226">
        <v>0.12</v>
      </c>
      <c r="I1084" s="46"/>
      <c r="J1084" s="18">
        <v>8</v>
      </c>
      <c r="K1084" s="46"/>
      <c r="L1084" s="19">
        <f t="shared" si="119"/>
        <v>0</v>
      </c>
      <c r="M1084" s="23">
        <f t="shared" si="114"/>
        <v>0</v>
      </c>
      <c r="N1084" s="19">
        <f t="shared" si="115"/>
        <v>0</v>
      </c>
      <c r="O1084" s="19">
        <f t="shared" si="116"/>
        <v>30.128</v>
      </c>
      <c r="P1084" s="53"/>
    </row>
    <row r="1085" spans="1:16" x14ac:dyDescent="0.3">
      <c r="A1085" s="40">
        <v>17320</v>
      </c>
      <c r="B1085" s="40" t="s">
        <v>23</v>
      </c>
      <c r="C1085" s="16" t="s">
        <v>2151</v>
      </c>
      <c r="D1085" s="52">
        <v>8594191740507</v>
      </c>
      <c r="E1085" s="253">
        <v>37.4</v>
      </c>
      <c r="F1085" s="17">
        <f t="shared" si="113"/>
        <v>1.4675299195605258</v>
      </c>
      <c r="G1085" s="17">
        <f t="shared" si="124"/>
        <v>41.888000000000005</v>
      </c>
      <c r="H1085" s="226">
        <v>0.12</v>
      </c>
      <c r="I1085" s="46"/>
      <c r="J1085" s="18">
        <v>4</v>
      </c>
      <c r="K1085" s="46"/>
      <c r="L1085" s="19">
        <f t="shared" si="119"/>
        <v>0</v>
      </c>
      <c r="M1085" s="23">
        <f t="shared" si="114"/>
        <v>0</v>
      </c>
      <c r="N1085" s="19">
        <f t="shared" si="115"/>
        <v>0</v>
      </c>
      <c r="O1085" s="19">
        <f t="shared" si="116"/>
        <v>41.888000000000005</v>
      </c>
      <c r="P1085" s="53"/>
    </row>
    <row r="1086" spans="1:16" x14ac:dyDescent="0.3">
      <c r="A1086" s="40">
        <v>17322</v>
      </c>
      <c r="B1086" s="40" t="s">
        <v>15</v>
      </c>
      <c r="C1086" s="16" t="s">
        <v>2150</v>
      </c>
      <c r="D1086" s="52">
        <v>8594191742877</v>
      </c>
      <c r="E1086" s="253">
        <v>18.5</v>
      </c>
      <c r="F1086" s="17">
        <f t="shared" si="113"/>
        <v>0.72591720619972533</v>
      </c>
      <c r="G1086" s="17">
        <f t="shared" si="124"/>
        <v>20.720000000000002</v>
      </c>
      <c r="H1086" s="226">
        <v>0.12</v>
      </c>
      <c r="I1086" s="46"/>
      <c r="J1086" s="18">
        <v>5</v>
      </c>
      <c r="K1086" s="46"/>
      <c r="L1086" s="19">
        <f t="shared" si="119"/>
        <v>0</v>
      </c>
      <c r="M1086" s="23">
        <f t="shared" si="114"/>
        <v>0</v>
      </c>
      <c r="N1086" s="19">
        <f t="shared" si="115"/>
        <v>0</v>
      </c>
      <c r="O1086" s="19">
        <f t="shared" si="116"/>
        <v>20.720000000000002</v>
      </c>
      <c r="P1086" s="53"/>
    </row>
    <row r="1087" spans="1:16" x14ac:dyDescent="0.3">
      <c r="A1087" s="40">
        <v>17324</v>
      </c>
      <c r="B1087" s="40" t="s">
        <v>15</v>
      </c>
      <c r="C1087" s="16" t="s">
        <v>2152</v>
      </c>
      <c r="D1087" s="52">
        <v>8594191741764</v>
      </c>
      <c r="E1087" s="253">
        <v>21</v>
      </c>
      <c r="F1087" s="17">
        <f t="shared" si="113"/>
        <v>0.82401412595644496</v>
      </c>
      <c r="G1087" s="17">
        <f t="shared" si="124"/>
        <v>23.520000000000003</v>
      </c>
      <c r="H1087" s="226">
        <v>0.12</v>
      </c>
      <c r="I1087" s="46"/>
      <c r="J1087" s="18">
        <v>5</v>
      </c>
      <c r="K1087" s="46"/>
      <c r="L1087" s="19">
        <f t="shared" si="119"/>
        <v>0</v>
      </c>
      <c r="M1087" s="23">
        <f t="shared" si="114"/>
        <v>0</v>
      </c>
      <c r="N1087" s="19">
        <f t="shared" si="115"/>
        <v>0</v>
      </c>
      <c r="O1087" s="19">
        <f t="shared" si="116"/>
        <v>23.520000000000003</v>
      </c>
      <c r="P1087" s="53"/>
    </row>
    <row r="1088" spans="1:16" x14ac:dyDescent="0.3">
      <c r="A1088" s="40">
        <v>17326</v>
      </c>
      <c r="B1088" s="40" t="s">
        <v>15</v>
      </c>
      <c r="C1088" s="16" t="s">
        <v>2153</v>
      </c>
      <c r="D1088" s="52">
        <v>8594191744055</v>
      </c>
      <c r="E1088" s="253">
        <v>37.4</v>
      </c>
      <c r="F1088" s="17">
        <f t="shared" si="113"/>
        <v>1.4675299195605258</v>
      </c>
      <c r="G1088" s="17">
        <f t="shared" si="124"/>
        <v>41.888000000000005</v>
      </c>
      <c r="H1088" s="226">
        <v>0.12</v>
      </c>
      <c r="I1088" s="46"/>
      <c r="J1088" s="18">
        <v>10</v>
      </c>
      <c r="K1088" s="46"/>
      <c r="L1088" s="19">
        <f t="shared" si="119"/>
        <v>0</v>
      </c>
      <c r="M1088" s="23">
        <f t="shared" si="114"/>
        <v>0</v>
      </c>
      <c r="N1088" s="19">
        <f t="shared" si="115"/>
        <v>0</v>
      </c>
      <c r="O1088" s="19">
        <f t="shared" si="116"/>
        <v>41.888000000000005</v>
      </c>
      <c r="P1088" s="53"/>
    </row>
    <row r="1089" spans="1:16" x14ac:dyDescent="0.3">
      <c r="A1089" s="40">
        <v>17328</v>
      </c>
      <c r="B1089" s="40" t="s">
        <v>15</v>
      </c>
      <c r="C1089" s="16" t="s">
        <v>2154</v>
      </c>
      <c r="D1089" s="52">
        <v>8594191743690</v>
      </c>
      <c r="E1089" s="253">
        <v>36.200000000000003</v>
      </c>
      <c r="F1089" s="17">
        <f t="shared" si="113"/>
        <v>1.4204433980773006</v>
      </c>
      <c r="G1089" s="17">
        <f t="shared" si="124"/>
        <v>40.544000000000004</v>
      </c>
      <c r="H1089" s="226">
        <v>0.12</v>
      </c>
      <c r="I1089" s="46"/>
      <c r="J1089" s="18">
        <v>10</v>
      </c>
      <c r="K1089" s="46"/>
      <c r="L1089" s="19">
        <f t="shared" si="119"/>
        <v>0</v>
      </c>
      <c r="M1089" s="23">
        <f t="shared" si="114"/>
        <v>0</v>
      </c>
      <c r="N1089" s="19">
        <f t="shared" si="115"/>
        <v>0</v>
      </c>
      <c r="O1089" s="19">
        <f t="shared" si="116"/>
        <v>40.544000000000004</v>
      </c>
      <c r="P1089" s="53"/>
    </row>
    <row r="1090" spans="1:16" x14ac:dyDescent="0.3">
      <c r="A1090" s="40">
        <v>17330</v>
      </c>
      <c r="B1090" s="40" t="s">
        <v>15</v>
      </c>
      <c r="C1090" s="16" t="s">
        <v>2155</v>
      </c>
      <c r="D1090" s="52">
        <v>8594191740040</v>
      </c>
      <c r="E1090" s="253">
        <v>25.6</v>
      </c>
      <c r="F1090" s="17">
        <f t="shared" si="113"/>
        <v>1.0045124583088092</v>
      </c>
      <c r="G1090" s="17">
        <f t="shared" si="124"/>
        <v>28.672000000000004</v>
      </c>
      <c r="H1090" s="226">
        <v>0.12</v>
      </c>
      <c r="I1090" s="46"/>
      <c r="J1090" s="18">
        <v>6</v>
      </c>
      <c r="K1090" s="46"/>
      <c r="L1090" s="19">
        <f t="shared" si="119"/>
        <v>0</v>
      </c>
      <c r="M1090" s="23">
        <f t="shared" si="114"/>
        <v>0</v>
      </c>
      <c r="N1090" s="19">
        <f t="shared" si="115"/>
        <v>0</v>
      </c>
      <c r="O1090" s="19">
        <f t="shared" si="116"/>
        <v>28.672000000000004</v>
      </c>
      <c r="P1090" s="53"/>
    </row>
    <row r="1091" spans="1:16" x14ac:dyDescent="0.3">
      <c r="A1091" s="40">
        <v>17360</v>
      </c>
      <c r="B1091" s="40" t="s">
        <v>15</v>
      </c>
      <c r="C1091" s="16" t="s">
        <v>2204</v>
      </c>
      <c r="D1091" s="52">
        <v>8595016510404</v>
      </c>
      <c r="E1091" s="253">
        <v>79.599999999999994</v>
      </c>
      <c r="F1091" s="17">
        <f t="shared" si="113"/>
        <v>3.123405925053953</v>
      </c>
      <c r="G1091" s="17">
        <f t="shared" si="124"/>
        <v>89.152000000000001</v>
      </c>
      <c r="H1091" s="226">
        <v>0.12</v>
      </c>
      <c r="I1091" s="46"/>
      <c r="J1091" s="18">
        <v>6</v>
      </c>
      <c r="K1091" s="46"/>
      <c r="L1091" s="19">
        <f t="shared" si="119"/>
        <v>0</v>
      </c>
      <c r="M1091" s="23">
        <f t="shared" si="114"/>
        <v>0</v>
      </c>
      <c r="N1091" s="19">
        <f t="shared" si="115"/>
        <v>0</v>
      </c>
      <c r="O1091" s="19">
        <f t="shared" si="116"/>
        <v>89.152000000000001</v>
      </c>
      <c r="P1091" s="53"/>
    </row>
    <row r="1092" spans="1:16" x14ac:dyDescent="0.3">
      <c r="A1092" s="40">
        <v>17362</v>
      </c>
      <c r="B1092" s="40" t="s">
        <v>15</v>
      </c>
      <c r="C1092" s="16" t="s">
        <v>2205</v>
      </c>
      <c r="D1092" s="52">
        <v>8595016510428</v>
      </c>
      <c r="E1092" s="253">
        <v>72.900000000000006</v>
      </c>
      <c r="F1092" s="17">
        <f t="shared" si="113"/>
        <v>2.8605061801059448</v>
      </c>
      <c r="G1092" s="17">
        <f t="shared" si="124"/>
        <v>81.64800000000001</v>
      </c>
      <c r="H1092" s="226">
        <v>0.12</v>
      </c>
      <c r="I1092" s="46"/>
      <c r="J1092" s="18">
        <v>6</v>
      </c>
      <c r="K1092" s="46"/>
      <c r="L1092" s="19">
        <f t="shared" si="119"/>
        <v>0</v>
      </c>
      <c r="M1092" s="23">
        <f t="shared" si="114"/>
        <v>0</v>
      </c>
      <c r="N1092" s="19">
        <f t="shared" si="115"/>
        <v>0</v>
      </c>
      <c r="O1092" s="19">
        <f t="shared" si="116"/>
        <v>81.64800000000001</v>
      </c>
      <c r="P1092" s="53"/>
    </row>
    <row r="1093" spans="1:16" x14ac:dyDescent="0.3">
      <c r="A1093" s="40">
        <v>17380</v>
      </c>
      <c r="B1093" s="40" t="s">
        <v>15</v>
      </c>
      <c r="C1093" s="16" t="s">
        <v>2206</v>
      </c>
      <c r="D1093" s="52">
        <v>8595016590789</v>
      </c>
      <c r="E1093" s="253">
        <v>57.7</v>
      </c>
      <c r="F1093" s="17">
        <f t="shared" si="113"/>
        <v>2.2640769079850895</v>
      </c>
      <c r="G1093" s="17">
        <f t="shared" si="124"/>
        <v>64.624000000000009</v>
      </c>
      <c r="H1093" s="226">
        <v>0.12</v>
      </c>
      <c r="I1093" s="46"/>
      <c r="J1093" s="18">
        <v>6</v>
      </c>
      <c r="K1093" s="46"/>
      <c r="L1093" s="19">
        <f t="shared" si="119"/>
        <v>0</v>
      </c>
      <c r="M1093" s="23">
        <f t="shared" si="114"/>
        <v>0</v>
      </c>
      <c r="N1093" s="19">
        <f t="shared" si="115"/>
        <v>0</v>
      </c>
      <c r="O1093" s="19">
        <f t="shared" si="116"/>
        <v>64.624000000000009</v>
      </c>
      <c r="P1093" s="53"/>
    </row>
    <row r="1094" spans="1:16" x14ac:dyDescent="0.3">
      <c r="A1094" s="40">
        <v>17382</v>
      </c>
      <c r="B1094" s="40" t="s">
        <v>15</v>
      </c>
      <c r="C1094" s="16" t="s">
        <v>2207</v>
      </c>
      <c r="D1094" s="52">
        <v>8595016590796</v>
      </c>
      <c r="E1094" s="253">
        <v>29.7</v>
      </c>
      <c r="F1094" s="17">
        <f t="shared" si="113"/>
        <v>1.1653914067098292</v>
      </c>
      <c r="G1094" s="17">
        <f t="shared" si="124"/>
        <v>33.264000000000003</v>
      </c>
      <c r="H1094" s="226">
        <v>0.12</v>
      </c>
      <c r="I1094" s="46"/>
      <c r="J1094" s="18">
        <v>8</v>
      </c>
      <c r="K1094" s="46"/>
      <c r="L1094" s="19">
        <f t="shared" si="119"/>
        <v>0</v>
      </c>
      <c r="M1094" s="23">
        <f t="shared" si="114"/>
        <v>0</v>
      </c>
      <c r="N1094" s="19">
        <f t="shared" si="115"/>
        <v>0</v>
      </c>
      <c r="O1094" s="19">
        <f t="shared" si="116"/>
        <v>33.264000000000003</v>
      </c>
      <c r="P1094" s="53"/>
    </row>
    <row r="1095" spans="1:16" x14ac:dyDescent="0.3">
      <c r="A1095" s="40">
        <v>17394</v>
      </c>
      <c r="B1095" s="40" t="s">
        <v>23</v>
      </c>
      <c r="C1095" s="16" t="s">
        <v>2057</v>
      </c>
      <c r="D1095" s="52">
        <v>8595657104383</v>
      </c>
      <c r="E1095" s="253">
        <v>23.3</v>
      </c>
      <c r="F1095" s="17">
        <f t="shared" si="113"/>
        <v>0.91426329213262714</v>
      </c>
      <c r="G1095" s="17">
        <f t="shared" si="124"/>
        <v>26.096000000000004</v>
      </c>
      <c r="H1095" s="226">
        <v>0.12</v>
      </c>
      <c r="I1095" s="46"/>
      <c r="J1095" s="18">
        <v>15</v>
      </c>
      <c r="K1095" s="46"/>
      <c r="L1095" s="19">
        <f t="shared" si="119"/>
        <v>0</v>
      </c>
      <c r="M1095" s="23">
        <f t="shared" si="114"/>
        <v>0</v>
      </c>
      <c r="N1095" s="19">
        <f t="shared" si="115"/>
        <v>0</v>
      </c>
      <c r="O1095" s="19">
        <f t="shared" si="116"/>
        <v>26.096000000000004</v>
      </c>
      <c r="P1095" s="53"/>
    </row>
    <row r="1096" spans="1:16" x14ac:dyDescent="0.3">
      <c r="A1096" s="40">
        <v>17395</v>
      </c>
      <c r="B1096" s="40" t="s">
        <v>23</v>
      </c>
      <c r="C1096" s="16" t="s">
        <v>2058</v>
      </c>
      <c r="D1096" s="52">
        <v>8595657104413</v>
      </c>
      <c r="E1096" s="253">
        <v>23.3</v>
      </c>
      <c r="F1096" s="17">
        <f t="shared" si="113"/>
        <v>0.91426329213262714</v>
      </c>
      <c r="G1096" s="17">
        <f t="shared" si="124"/>
        <v>26.096000000000004</v>
      </c>
      <c r="H1096" s="226">
        <v>0.12</v>
      </c>
      <c r="I1096" s="46"/>
      <c r="J1096" s="18">
        <v>15</v>
      </c>
      <c r="K1096" s="46"/>
      <c r="L1096" s="19">
        <f t="shared" si="119"/>
        <v>0</v>
      </c>
      <c r="M1096" s="23">
        <f t="shared" si="114"/>
        <v>0</v>
      </c>
      <c r="N1096" s="19">
        <f t="shared" si="115"/>
        <v>0</v>
      </c>
      <c r="O1096" s="19">
        <f t="shared" si="116"/>
        <v>26.096000000000004</v>
      </c>
      <c r="P1096" s="53"/>
    </row>
    <row r="1097" spans="1:16" x14ac:dyDescent="0.3">
      <c r="A1097" s="40">
        <v>17396</v>
      </c>
      <c r="B1097" s="40" t="s">
        <v>23</v>
      </c>
      <c r="C1097" s="16" t="s">
        <v>2059</v>
      </c>
      <c r="D1097" s="52">
        <v>8595657104444</v>
      </c>
      <c r="E1097" s="253">
        <v>23.3</v>
      </c>
      <c r="F1097" s="17">
        <f t="shared" si="113"/>
        <v>0.91426329213262714</v>
      </c>
      <c r="G1097" s="17">
        <f t="shared" si="124"/>
        <v>26.096000000000004</v>
      </c>
      <c r="H1097" s="226">
        <v>0.12</v>
      </c>
      <c r="I1097" s="46"/>
      <c r="J1097" s="18">
        <v>15</v>
      </c>
      <c r="K1097" s="46"/>
      <c r="L1097" s="19">
        <f t="shared" si="119"/>
        <v>0</v>
      </c>
      <c r="M1097" s="23">
        <f t="shared" si="114"/>
        <v>0</v>
      </c>
      <c r="N1097" s="19">
        <f t="shared" si="115"/>
        <v>0</v>
      </c>
      <c r="O1097" s="19">
        <f t="shared" si="116"/>
        <v>26.096000000000004</v>
      </c>
      <c r="P1097" s="53"/>
    </row>
    <row r="1098" spans="1:16" x14ac:dyDescent="0.3">
      <c r="A1098" s="40">
        <v>17397</v>
      </c>
      <c r="B1098" s="40" t="s">
        <v>23</v>
      </c>
      <c r="C1098" s="16" t="s">
        <v>2060</v>
      </c>
      <c r="D1098" s="52">
        <v>8595657104291</v>
      </c>
      <c r="E1098" s="253">
        <v>21.5</v>
      </c>
      <c r="F1098" s="17">
        <f t="shared" si="113"/>
        <v>0.84363350990778896</v>
      </c>
      <c r="G1098" s="17">
        <f t="shared" si="124"/>
        <v>24.080000000000002</v>
      </c>
      <c r="H1098" s="226">
        <v>0.12</v>
      </c>
      <c r="I1098" s="46"/>
      <c r="J1098" s="18">
        <v>15</v>
      </c>
      <c r="K1098" s="46"/>
      <c r="L1098" s="19">
        <f t="shared" si="119"/>
        <v>0</v>
      </c>
      <c r="M1098" s="23">
        <f t="shared" si="114"/>
        <v>0</v>
      </c>
      <c r="N1098" s="19">
        <f t="shared" si="115"/>
        <v>0</v>
      </c>
      <c r="O1098" s="19">
        <f t="shared" si="116"/>
        <v>24.080000000000002</v>
      </c>
      <c r="P1098" s="53"/>
    </row>
    <row r="1099" spans="1:16" x14ac:dyDescent="0.3">
      <c r="A1099" s="40">
        <v>17398</v>
      </c>
      <c r="B1099" s="40" t="s">
        <v>23</v>
      </c>
      <c r="C1099" s="16" t="s">
        <v>2061</v>
      </c>
      <c r="D1099" s="52">
        <v>8595657104321</v>
      </c>
      <c r="E1099" s="253">
        <v>21.5</v>
      </c>
      <c r="F1099" s="17">
        <f t="shared" si="113"/>
        <v>0.84363350990778896</v>
      </c>
      <c r="G1099" s="17">
        <f t="shared" si="124"/>
        <v>24.080000000000002</v>
      </c>
      <c r="H1099" s="226">
        <v>0.12</v>
      </c>
      <c r="I1099" s="46"/>
      <c r="J1099" s="18">
        <v>15</v>
      </c>
      <c r="K1099" s="46"/>
      <c r="L1099" s="19">
        <f t="shared" si="119"/>
        <v>0</v>
      </c>
      <c r="M1099" s="23">
        <f t="shared" si="114"/>
        <v>0</v>
      </c>
      <c r="N1099" s="19">
        <f t="shared" si="115"/>
        <v>0</v>
      </c>
      <c r="O1099" s="19">
        <f t="shared" si="116"/>
        <v>24.080000000000002</v>
      </c>
      <c r="P1099" s="53"/>
    </row>
    <row r="1100" spans="1:16" x14ac:dyDescent="0.3">
      <c r="A1100" s="40">
        <v>17399</v>
      </c>
      <c r="B1100" s="40" t="s">
        <v>23</v>
      </c>
      <c r="C1100" s="16" t="s">
        <v>2062</v>
      </c>
      <c r="D1100" s="52">
        <v>8595657104352</v>
      </c>
      <c r="E1100" s="253">
        <v>21.5</v>
      </c>
      <c r="F1100" s="17">
        <f t="shared" si="113"/>
        <v>0.84363350990778896</v>
      </c>
      <c r="G1100" s="17">
        <f t="shared" si="124"/>
        <v>24.080000000000002</v>
      </c>
      <c r="H1100" s="226">
        <v>0.12</v>
      </c>
      <c r="I1100" s="46"/>
      <c r="J1100" s="18">
        <v>15</v>
      </c>
      <c r="K1100" s="46"/>
      <c r="L1100" s="19">
        <f t="shared" si="119"/>
        <v>0</v>
      </c>
      <c r="M1100" s="23">
        <f t="shared" si="114"/>
        <v>0</v>
      </c>
      <c r="N1100" s="19">
        <f t="shared" si="115"/>
        <v>0</v>
      </c>
      <c r="O1100" s="19">
        <f t="shared" si="116"/>
        <v>24.080000000000002</v>
      </c>
      <c r="P1100" s="53"/>
    </row>
    <row r="1101" spans="1:16" x14ac:dyDescent="0.3">
      <c r="A1101" s="40">
        <v>17400</v>
      </c>
      <c r="B1101" s="40" t="s">
        <v>23</v>
      </c>
      <c r="C1101" s="16" t="s">
        <v>2000</v>
      </c>
      <c r="D1101" s="52">
        <v>8595657103119</v>
      </c>
      <c r="E1101" s="17">
        <v>21.5</v>
      </c>
      <c r="F1101" s="17">
        <f t="shared" si="113"/>
        <v>0.84363350990778896</v>
      </c>
      <c r="G1101" s="17">
        <f t="shared" si="124"/>
        <v>24.080000000000002</v>
      </c>
      <c r="H1101" s="226">
        <v>0.12</v>
      </c>
      <c r="I1101" s="46"/>
      <c r="J1101" s="18">
        <v>15</v>
      </c>
      <c r="K1101" s="46"/>
      <c r="L1101" s="19">
        <f t="shared" si="119"/>
        <v>0</v>
      </c>
      <c r="M1101" s="23">
        <f t="shared" si="114"/>
        <v>0</v>
      </c>
      <c r="N1101" s="19">
        <f t="shared" si="115"/>
        <v>0</v>
      </c>
      <c r="O1101" s="19">
        <f t="shared" si="116"/>
        <v>24.080000000000002</v>
      </c>
      <c r="P1101" s="53"/>
    </row>
    <row r="1102" spans="1:16" x14ac:dyDescent="0.3">
      <c r="A1102" s="200">
        <v>17402</v>
      </c>
      <c r="B1102" s="190" t="s">
        <v>23</v>
      </c>
      <c r="C1102" s="187" t="s">
        <v>2001</v>
      </c>
      <c r="D1102" s="188">
        <v>8595657103126</v>
      </c>
      <c r="E1102" s="17">
        <v>21.5</v>
      </c>
      <c r="F1102" s="17">
        <f t="shared" si="113"/>
        <v>0.84363350990778896</v>
      </c>
      <c r="G1102" s="17">
        <f t="shared" si="124"/>
        <v>24.080000000000002</v>
      </c>
      <c r="H1102" s="226">
        <v>0.12</v>
      </c>
      <c r="I1102" s="46"/>
      <c r="J1102" s="18">
        <v>15</v>
      </c>
      <c r="K1102" s="46"/>
      <c r="L1102" s="19">
        <f t="shared" si="119"/>
        <v>0</v>
      </c>
      <c r="M1102" s="23">
        <f t="shared" si="114"/>
        <v>0</v>
      </c>
      <c r="N1102" s="19">
        <f t="shared" si="115"/>
        <v>0</v>
      </c>
      <c r="O1102" s="19">
        <f t="shared" si="116"/>
        <v>24.080000000000002</v>
      </c>
      <c r="P1102" s="53"/>
    </row>
    <row r="1103" spans="1:16" x14ac:dyDescent="0.3">
      <c r="A1103" s="200">
        <v>17404</v>
      </c>
      <c r="B1103" s="190" t="s">
        <v>23</v>
      </c>
      <c r="C1103" s="187" t="s">
        <v>1757</v>
      </c>
      <c r="D1103" s="188">
        <v>8595657103133</v>
      </c>
      <c r="E1103" s="253">
        <v>21.5</v>
      </c>
      <c r="F1103" s="17">
        <f t="shared" si="113"/>
        <v>0.84363350990778896</v>
      </c>
      <c r="G1103" s="17">
        <f t="shared" si="124"/>
        <v>24.080000000000002</v>
      </c>
      <c r="H1103" s="226">
        <v>0.12</v>
      </c>
      <c r="I1103" s="46"/>
      <c r="J1103" s="18">
        <v>15</v>
      </c>
      <c r="K1103" s="46"/>
      <c r="L1103" s="19">
        <f t="shared" si="119"/>
        <v>0</v>
      </c>
      <c r="M1103" s="23">
        <f t="shared" si="114"/>
        <v>0</v>
      </c>
      <c r="N1103" s="19">
        <f t="shared" si="115"/>
        <v>0</v>
      </c>
      <c r="O1103" s="19">
        <f t="shared" si="116"/>
        <v>24.080000000000002</v>
      </c>
      <c r="P1103" s="53"/>
    </row>
    <row r="1104" spans="1:16" x14ac:dyDescent="0.3">
      <c r="A1104" s="200">
        <v>17405</v>
      </c>
      <c r="B1104" s="190" t="s">
        <v>23</v>
      </c>
      <c r="C1104" s="187" t="s">
        <v>2002</v>
      </c>
      <c r="D1104" s="188">
        <v>8595657103775</v>
      </c>
      <c r="E1104" s="253">
        <v>21.5</v>
      </c>
      <c r="F1104" s="17">
        <f t="shared" si="113"/>
        <v>0.84363350990778896</v>
      </c>
      <c r="G1104" s="17">
        <f t="shared" si="124"/>
        <v>24.080000000000002</v>
      </c>
      <c r="H1104" s="226">
        <v>0.12</v>
      </c>
      <c r="I1104" s="46"/>
      <c r="J1104" s="18">
        <v>15</v>
      </c>
      <c r="K1104" s="46"/>
      <c r="L1104" s="19">
        <f t="shared" si="119"/>
        <v>0</v>
      </c>
      <c r="M1104" s="23">
        <f t="shared" si="114"/>
        <v>0</v>
      </c>
      <c r="N1104" s="19">
        <f t="shared" si="115"/>
        <v>0</v>
      </c>
      <c r="O1104" s="19">
        <f t="shared" si="116"/>
        <v>24.080000000000002</v>
      </c>
      <c r="P1104" s="53"/>
    </row>
    <row r="1105" spans="1:16" x14ac:dyDescent="0.3">
      <c r="A1105" s="200">
        <v>17406</v>
      </c>
      <c r="B1105" s="190" t="s">
        <v>23</v>
      </c>
      <c r="C1105" s="187" t="s">
        <v>2003</v>
      </c>
      <c r="D1105" s="188">
        <v>8595657103805</v>
      </c>
      <c r="E1105" s="253">
        <v>21.5</v>
      </c>
      <c r="F1105" s="17">
        <f t="shared" si="113"/>
        <v>0.84363350990778896</v>
      </c>
      <c r="G1105" s="17">
        <f t="shared" si="124"/>
        <v>24.080000000000002</v>
      </c>
      <c r="H1105" s="226">
        <v>0.12</v>
      </c>
      <c r="I1105" s="46"/>
      <c r="J1105" s="18">
        <v>15</v>
      </c>
      <c r="K1105" s="46"/>
      <c r="L1105" s="19">
        <f t="shared" si="119"/>
        <v>0</v>
      </c>
      <c r="M1105" s="23">
        <f t="shared" si="114"/>
        <v>0</v>
      </c>
      <c r="N1105" s="19">
        <f t="shared" si="115"/>
        <v>0</v>
      </c>
      <c r="O1105" s="19">
        <f t="shared" si="116"/>
        <v>24.080000000000002</v>
      </c>
      <c r="P1105" s="53"/>
    </row>
    <row r="1106" spans="1:16" x14ac:dyDescent="0.3">
      <c r="A1106" s="200">
        <v>17408</v>
      </c>
      <c r="B1106" s="190" t="s">
        <v>23</v>
      </c>
      <c r="C1106" s="187" t="s">
        <v>2004</v>
      </c>
      <c r="D1106" s="188">
        <v>8595657103836</v>
      </c>
      <c r="E1106" s="253">
        <v>21.5</v>
      </c>
      <c r="F1106" s="17">
        <f t="shared" si="113"/>
        <v>0.84363350990778896</v>
      </c>
      <c r="G1106" s="17">
        <f t="shared" si="124"/>
        <v>24.080000000000002</v>
      </c>
      <c r="H1106" s="226">
        <v>0.12</v>
      </c>
      <c r="I1106" s="46"/>
      <c r="J1106" s="18">
        <v>15</v>
      </c>
      <c r="K1106" s="46"/>
      <c r="L1106" s="19">
        <f t="shared" si="119"/>
        <v>0</v>
      </c>
      <c r="M1106" s="23">
        <f t="shared" si="114"/>
        <v>0</v>
      </c>
      <c r="N1106" s="19">
        <f t="shared" si="115"/>
        <v>0</v>
      </c>
      <c r="O1106" s="19">
        <f t="shared" si="116"/>
        <v>24.080000000000002</v>
      </c>
      <c r="P1106" s="53"/>
    </row>
    <row r="1107" spans="1:16" x14ac:dyDescent="0.3">
      <c r="A1107" s="200">
        <v>17410</v>
      </c>
      <c r="B1107" s="190" t="s">
        <v>23</v>
      </c>
      <c r="C1107" s="187" t="s">
        <v>1758</v>
      </c>
      <c r="D1107" s="188">
        <v>8595657100019</v>
      </c>
      <c r="E1107" s="253">
        <v>11.3</v>
      </c>
      <c r="F1107" s="17">
        <f t="shared" si="113"/>
        <v>0.44339807730037278</v>
      </c>
      <c r="G1107" s="17">
        <f t="shared" si="124"/>
        <v>12.656000000000002</v>
      </c>
      <c r="H1107" s="226">
        <v>0.12</v>
      </c>
      <c r="I1107" s="46"/>
      <c r="J1107" s="18">
        <v>20</v>
      </c>
      <c r="K1107" s="46"/>
      <c r="L1107" s="19">
        <f t="shared" si="119"/>
        <v>0</v>
      </c>
      <c r="M1107" s="23">
        <f t="shared" si="114"/>
        <v>0</v>
      </c>
      <c r="N1107" s="19">
        <f t="shared" si="115"/>
        <v>0</v>
      </c>
      <c r="O1107" s="19">
        <f t="shared" si="116"/>
        <v>12.656000000000002</v>
      </c>
      <c r="P1107" s="53"/>
    </row>
    <row r="1108" spans="1:16" x14ac:dyDescent="0.3">
      <c r="A1108" s="200">
        <v>17412</v>
      </c>
      <c r="B1108" s="190" t="s">
        <v>23</v>
      </c>
      <c r="C1108" s="187" t="s">
        <v>2005</v>
      </c>
      <c r="D1108" s="188">
        <v>8595657103867</v>
      </c>
      <c r="E1108" s="253">
        <v>21.5</v>
      </c>
      <c r="F1108" s="17">
        <f t="shared" si="113"/>
        <v>0.84363350990778896</v>
      </c>
      <c r="G1108" s="17">
        <f t="shared" si="124"/>
        <v>24.080000000000002</v>
      </c>
      <c r="H1108" s="226">
        <v>0.12</v>
      </c>
      <c r="I1108" s="46"/>
      <c r="J1108" s="18">
        <v>15</v>
      </c>
      <c r="K1108" s="46"/>
      <c r="L1108" s="19">
        <f t="shared" si="119"/>
        <v>0</v>
      </c>
      <c r="M1108" s="23">
        <f t="shared" si="114"/>
        <v>0</v>
      </c>
      <c r="N1108" s="19">
        <f t="shared" si="115"/>
        <v>0</v>
      </c>
      <c r="O1108" s="19">
        <f t="shared" si="116"/>
        <v>24.080000000000002</v>
      </c>
      <c r="P1108" s="53"/>
    </row>
    <row r="1109" spans="1:16" x14ac:dyDescent="0.3">
      <c r="A1109" s="200">
        <v>17414</v>
      </c>
      <c r="B1109" s="190" t="s">
        <v>23</v>
      </c>
      <c r="C1109" s="187" t="s">
        <v>1759</v>
      </c>
      <c r="D1109" s="188">
        <v>8595657100026</v>
      </c>
      <c r="E1109" s="253">
        <v>11.3</v>
      </c>
      <c r="F1109" s="17">
        <f t="shared" si="113"/>
        <v>0.44339807730037278</v>
      </c>
      <c r="G1109" s="17">
        <f t="shared" si="124"/>
        <v>12.656000000000002</v>
      </c>
      <c r="H1109" s="226">
        <v>0.12</v>
      </c>
      <c r="I1109" s="46"/>
      <c r="J1109" s="18">
        <v>20</v>
      </c>
      <c r="K1109" s="46"/>
      <c r="L1109" s="19">
        <f t="shared" si="119"/>
        <v>0</v>
      </c>
      <c r="M1109" s="23">
        <f t="shared" si="114"/>
        <v>0</v>
      </c>
      <c r="N1109" s="19">
        <f t="shared" si="115"/>
        <v>0</v>
      </c>
      <c r="O1109" s="19">
        <f t="shared" si="116"/>
        <v>12.656000000000002</v>
      </c>
      <c r="P1109" s="53"/>
    </row>
    <row r="1110" spans="1:16" x14ac:dyDescent="0.3">
      <c r="A1110" s="200">
        <v>17416</v>
      </c>
      <c r="B1110" s="190" t="s">
        <v>23</v>
      </c>
      <c r="C1110" s="187" t="s">
        <v>2006</v>
      </c>
      <c r="D1110" s="188">
        <v>8595657103898</v>
      </c>
      <c r="E1110" s="253">
        <v>21.5</v>
      </c>
      <c r="F1110" s="17">
        <f t="shared" si="113"/>
        <v>0.84363350990778896</v>
      </c>
      <c r="G1110" s="17">
        <f t="shared" si="124"/>
        <v>24.080000000000002</v>
      </c>
      <c r="H1110" s="226">
        <v>0.12</v>
      </c>
      <c r="I1110" s="46"/>
      <c r="J1110" s="18">
        <v>15</v>
      </c>
      <c r="K1110" s="46"/>
      <c r="L1110" s="19">
        <f t="shared" si="119"/>
        <v>0</v>
      </c>
      <c r="M1110" s="23">
        <f t="shared" si="114"/>
        <v>0</v>
      </c>
      <c r="N1110" s="19">
        <f t="shared" si="115"/>
        <v>0</v>
      </c>
      <c r="O1110" s="19">
        <f t="shared" si="116"/>
        <v>24.080000000000002</v>
      </c>
      <c r="P1110" s="53"/>
    </row>
    <row r="1111" spans="1:16" x14ac:dyDescent="0.3">
      <c r="A1111" s="200">
        <v>17418</v>
      </c>
      <c r="B1111" s="190" t="s">
        <v>23</v>
      </c>
      <c r="C1111" s="187" t="s">
        <v>2007</v>
      </c>
      <c r="D1111" s="188">
        <v>8595657103928</v>
      </c>
      <c r="E1111" s="253">
        <v>21.5</v>
      </c>
      <c r="F1111" s="17">
        <f t="shared" si="113"/>
        <v>0.84363350990778896</v>
      </c>
      <c r="G1111" s="17">
        <f t="shared" si="124"/>
        <v>24.080000000000002</v>
      </c>
      <c r="H1111" s="226">
        <v>0.12</v>
      </c>
      <c r="I1111" s="46"/>
      <c r="J1111" s="18">
        <v>15</v>
      </c>
      <c r="K1111" s="46"/>
      <c r="L1111" s="19">
        <f t="shared" si="119"/>
        <v>0</v>
      </c>
      <c r="M1111" s="23">
        <f t="shared" si="114"/>
        <v>0</v>
      </c>
      <c r="N1111" s="19">
        <f t="shared" si="115"/>
        <v>0</v>
      </c>
      <c r="O1111" s="19">
        <f t="shared" si="116"/>
        <v>24.080000000000002</v>
      </c>
      <c r="P1111" s="53"/>
    </row>
    <row r="1112" spans="1:16" x14ac:dyDescent="0.3">
      <c r="A1112" s="200">
        <v>17422</v>
      </c>
      <c r="B1112" s="190" t="s">
        <v>23</v>
      </c>
      <c r="C1112" s="187" t="s">
        <v>2008</v>
      </c>
      <c r="D1112" s="188">
        <v>8595657104079</v>
      </c>
      <c r="E1112" s="253">
        <v>23.3</v>
      </c>
      <c r="F1112" s="17">
        <f t="shared" si="113"/>
        <v>0.91426329213262714</v>
      </c>
      <c r="G1112" s="17">
        <f t="shared" si="124"/>
        <v>26.096000000000004</v>
      </c>
      <c r="H1112" s="226">
        <v>0.12</v>
      </c>
      <c r="I1112" s="46"/>
      <c r="J1112" s="18">
        <v>15</v>
      </c>
      <c r="K1112" s="46"/>
      <c r="L1112" s="19">
        <f t="shared" si="119"/>
        <v>0</v>
      </c>
      <c r="M1112" s="23">
        <f t="shared" si="114"/>
        <v>0</v>
      </c>
      <c r="N1112" s="19">
        <f t="shared" si="115"/>
        <v>0</v>
      </c>
      <c r="O1112" s="19">
        <f t="shared" si="116"/>
        <v>26.096000000000004</v>
      </c>
      <c r="P1112" s="53"/>
    </row>
    <row r="1113" spans="1:16" x14ac:dyDescent="0.3">
      <c r="A1113" s="200">
        <v>17424</v>
      </c>
      <c r="B1113" s="190" t="s">
        <v>23</v>
      </c>
      <c r="C1113" s="187" t="s">
        <v>2009</v>
      </c>
      <c r="D1113" s="188">
        <v>8595657104109</v>
      </c>
      <c r="E1113" s="253">
        <v>23.3</v>
      </c>
      <c r="F1113" s="17">
        <f t="shared" si="113"/>
        <v>0.91426329213262714</v>
      </c>
      <c r="G1113" s="17">
        <f t="shared" si="124"/>
        <v>26.096000000000004</v>
      </c>
      <c r="H1113" s="226">
        <v>0.12</v>
      </c>
      <c r="I1113" s="46"/>
      <c r="J1113" s="18">
        <v>15</v>
      </c>
      <c r="K1113" s="46"/>
      <c r="L1113" s="19">
        <f t="shared" si="119"/>
        <v>0</v>
      </c>
      <c r="M1113" s="23">
        <f t="shared" si="114"/>
        <v>0</v>
      </c>
      <c r="N1113" s="19">
        <f t="shared" si="115"/>
        <v>0</v>
      </c>
      <c r="O1113" s="19">
        <f t="shared" si="116"/>
        <v>26.096000000000004</v>
      </c>
      <c r="P1113" s="53"/>
    </row>
    <row r="1114" spans="1:16" x14ac:dyDescent="0.3">
      <c r="A1114" s="200">
        <v>17426</v>
      </c>
      <c r="B1114" s="190" t="s">
        <v>23</v>
      </c>
      <c r="C1114" s="187" t="s">
        <v>2010</v>
      </c>
      <c r="D1114" s="188">
        <v>8595657104130</v>
      </c>
      <c r="E1114" s="253">
        <v>23.3</v>
      </c>
      <c r="F1114" s="17">
        <f t="shared" si="113"/>
        <v>0.91426329213262714</v>
      </c>
      <c r="G1114" s="17">
        <f t="shared" si="124"/>
        <v>26.096000000000004</v>
      </c>
      <c r="H1114" s="226">
        <v>0.12</v>
      </c>
      <c r="I1114" s="46"/>
      <c r="J1114" s="18">
        <v>15</v>
      </c>
      <c r="K1114" s="46"/>
      <c r="L1114" s="19">
        <f t="shared" si="119"/>
        <v>0</v>
      </c>
      <c r="M1114" s="23">
        <f t="shared" si="114"/>
        <v>0</v>
      </c>
      <c r="N1114" s="19">
        <f t="shared" si="115"/>
        <v>0</v>
      </c>
      <c r="O1114" s="19">
        <f t="shared" si="116"/>
        <v>26.096000000000004</v>
      </c>
      <c r="P1114" s="53"/>
    </row>
    <row r="1115" spans="1:16" x14ac:dyDescent="0.3">
      <c r="A1115" s="200">
        <v>17428</v>
      </c>
      <c r="B1115" s="190" t="s">
        <v>23</v>
      </c>
      <c r="C1115" s="187" t="s">
        <v>2011</v>
      </c>
      <c r="D1115" s="188">
        <v>8595657104161</v>
      </c>
      <c r="E1115" s="253">
        <v>23.3</v>
      </c>
      <c r="F1115" s="17">
        <f t="shared" si="113"/>
        <v>0.91426329213262714</v>
      </c>
      <c r="G1115" s="17">
        <f t="shared" si="124"/>
        <v>26.096000000000004</v>
      </c>
      <c r="H1115" s="226">
        <v>0.12</v>
      </c>
      <c r="I1115" s="46"/>
      <c r="J1115" s="18">
        <v>15</v>
      </c>
      <c r="K1115" s="46"/>
      <c r="L1115" s="19">
        <f t="shared" si="119"/>
        <v>0</v>
      </c>
      <c r="M1115" s="23">
        <f t="shared" si="114"/>
        <v>0</v>
      </c>
      <c r="N1115" s="19">
        <f t="shared" si="115"/>
        <v>0</v>
      </c>
      <c r="O1115" s="19">
        <f t="shared" si="116"/>
        <v>26.096000000000004</v>
      </c>
      <c r="P1115" s="53"/>
    </row>
    <row r="1116" spans="1:16" x14ac:dyDescent="0.3">
      <c r="A1116" s="200">
        <v>17430</v>
      </c>
      <c r="B1116" s="190" t="s">
        <v>23</v>
      </c>
      <c r="C1116" s="187" t="s">
        <v>2026</v>
      </c>
      <c r="D1116" s="188">
        <v>8595657103980</v>
      </c>
      <c r="E1116" s="253">
        <v>23.3</v>
      </c>
      <c r="F1116" s="17">
        <f t="shared" si="113"/>
        <v>0.91426329213262714</v>
      </c>
      <c r="G1116" s="17">
        <f t="shared" si="124"/>
        <v>26.096000000000004</v>
      </c>
      <c r="H1116" s="226">
        <v>0.12</v>
      </c>
      <c r="I1116" s="46"/>
      <c r="J1116" s="18">
        <v>15</v>
      </c>
      <c r="K1116" s="46"/>
      <c r="L1116" s="19">
        <f t="shared" si="119"/>
        <v>0</v>
      </c>
      <c r="M1116" s="23">
        <f t="shared" si="114"/>
        <v>0</v>
      </c>
      <c r="N1116" s="19">
        <f t="shared" si="115"/>
        <v>0</v>
      </c>
      <c r="O1116" s="19">
        <f t="shared" si="116"/>
        <v>26.096000000000004</v>
      </c>
      <c r="P1116" s="53"/>
    </row>
    <row r="1117" spans="1:16" x14ac:dyDescent="0.3">
      <c r="A1117" s="200">
        <v>17432</v>
      </c>
      <c r="B1117" s="190" t="s">
        <v>23</v>
      </c>
      <c r="C1117" s="187" t="s">
        <v>2012</v>
      </c>
      <c r="D1117" s="188">
        <v>8595657104017</v>
      </c>
      <c r="E1117" s="253">
        <v>23.3</v>
      </c>
      <c r="F1117" s="17">
        <f t="shared" si="113"/>
        <v>0.91426329213262714</v>
      </c>
      <c r="G1117" s="17">
        <f t="shared" si="124"/>
        <v>26.096000000000004</v>
      </c>
      <c r="H1117" s="226">
        <v>0.12</v>
      </c>
      <c r="I1117" s="46"/>
      <c r="J1117" s="18">
        <v>15</v>
      </c>
      <c r="K1117" s="46"/>
      <c r="L1117" s="19">
        <f t="shared" si="119"/>
        <v>0</v>
      </c>
      <c r="M1117" s="23">
        <f t="shared" si="114"/>
        <v>0</v>
      </c>
      <c r="N1117" s="19">
        <f t="shared" si="115"/>
        <v>0</v>
      </c>
      <c r="O1117" s="19">
        <f t="shared" si="116"/>
        <v>26.096000000000004</v>
      </c>
      <c r="P1117" s="53"/>
    </row>
    <row r="1118" spans="1:16" x14ac:dyDescent="0.3">
      <c r="A1118" s="200">
        <v>17434</v>
      </c>
      <c r="B1118" s="190" t="s">
        <v>23</v>
      </c>
      <c r="C1118" s="187" t="s">
        <v>2013</v>
      </c>
      <c r="D1118" s="188">
        <v>8595657104048</v>
      </c>
      <c r="E1118" s="253">
        <v>23.3</v>
      </c>
      <c r="F1118" s="17">
        <f t="shared" si="113"/>
        <v>0.91426329213262714</v>
      </c>
      <c r="G1118" s="17">
        <f t="shared" si="124"/>
        <v>26.096000000000004</v>
      </c>
      <c r="H1118" s="226">
        <v>0.12</v>
      </c>
      <c r="I1118" s="46"/>
      <c r="J1118" s="18">
        <v>15</v>
      </c>
      <c r="K1118" s="46"/>
      <c r="L1118" s="19">
        <f t="shared" si="119"/>
        <v>0</v>
      </c>
      <c r="M1118" s="23">
        <f t="shared" si="114"/>
        <v>0</v>
      </c>
      <c r="N1118" s="19">
        <f t="shared" si="115"/>
        <v>0</v>
      </c>
      <c r="O1118" s="19">
        <f t="shared" si="116"/>
        <v>26.096000000000004</v>
      </c>
      <c r="P1118" s="53"/>
    </row>
    <row r="1119" spans="1:16" x14ac:dyDescent="0.3">
      <c r="A1119" s="200">
        <v>17436</v>
      </c>
      <c r="B1119" s="190" t="s">
        <v>23</v>
      </c>
      <c r="C1119" s="187" t="s">
        <v>2014</v>
      </c>
      <c r="D1119" s="188">
        <v>8595657103959</v>
      </c>
      <c r="E1119" s="253">
        <v>23.3</v>
      </c>
      <c r="F1119" s="17">
        <f t="shared" si="113"/>
        <v>0.91426329213262714</v>
      </c>
      <c r="G1119" s="17">
        <f t="shared" si="124"/>
        <v>26.096000000000004</v>
      </c>
      <c r="H1119" s="226">
        <v>0.12</v>
      </c>
      <c r="I1119" s="46"/>
      <c r="J1119" s="18">
        <v>15</v>
      </c>
      <c r="K1119" s="46"/>
      <c r="L1119" s="19">
        <f t="shared" si="119"/>
        <v>0</v>
      </c>
      <c r="M1119" s="23">
        <f t="shared" si="114"/>
        <v>0</v>
      </c>
      <c r="N1119" s="19">
        <f t="shared" si="115"/>
        <v>0</v>
      </c>
      <c r="O1119" s="19">
        <f t="shared" si="116"/>
        <v>26.096000000000004</v>
      </c>
      <c r="P1119" s="53"/>
    </row>
    <row r="1120" spans="1:16" x14ac:dyDescent="0.3">
      <c r="A1120" s="200">
        <v>17438</v>
      </c>
      <c r="B1120" s="190" t="s">
        <v>23</v>
      </c>
      <c r="C1120" s="187" t="s">
        <v>1760</v>
      </c>
      <c r="D1120" s="188">
        <v>8595657102426</v>
      </c>
      <c r="E1120" s="253">
        <v>24.5</v>
      </c>
      <c r="F1120" s="17">
        <f t="shared" si="113"/>
        <v>0.96134981361585248</v>
      </c>
      <c r="G1120" s="17">
        <f t="shared" si="124"/>
        <v>27.44</v>
      </c>
      <c r="H1120" s="226">
        <v>0.12</v>
      </c>
      <c r="I1120" s="46"/>
      <c r="J1120" s="18">
        <v>15</v>
      </c>
      <c r="K1120" s="46"/>
      <c r="L1120" s="19">
        <f t="shared" si="119"/>
        <v>0</v>
      </c>
      <c r="M1120" s="23">
        <f t="shared" si="114"/>
        <v>0</v>
      </c>
      <c r="N1120" s="19">
        <f t="shared" si="115"/>
        <v>0</v>
      </c>
      <c r="O1120" s="19">
        <f t="shared" si="116"/>
        <v>27.44</v>
      </c>
      <c r="P1120" s="53"/>
    </row>
    <row r="1121" spans="1:16" x14ac:dyDescent="0.3">
      <c r="A1121" s="200">
        <v>17440</v>
      </c>
      <c r="B1121" s="190" t="s">
        <v>23</v>
      </c>
      <c r="C1121" s="187" t="s">
        <v>1761</v>
      </c>
      <c r="D1121" s="188">
        <v>8595657102457</v>
      </c>
      <c r="E1121" s="253">
        <v>24.5</v>
      </c>
      <c r="F1121" s="17">
        <f t="shared" si="113"/>
        <v>0.96134981361585248</v>
      </c>
      <c r="G1121" s="17">
        <f t="shared" si="124"/>
        <v>27.44</v>
      </c>
      <c r="H1121" s="226">
        <v>0.12</v>
      </c>
      <c r="I1121" s="46"/>
      <c r="J1121" s="18">
        <v>15</v>
      </c>
      <c r="K1121" s="46"/>
      <c r="L1121" s="19">
        <f t="shared" si="119"/>
        <v>0</v>
      </c>
      <c r="M1121" s="23">
        <f t="shared" si="114"/>
        <v>0</v>
      </c>
      <c r="N1121" s="19">
        <f t="shared" si="115"/>
        <v>0</v>
      </c>
      <c r="O1121" s="19">
        <f t="shared" si="116"/>
        <v>27.44</v>
      </c>
      <c r="P1121" s="53"/>
    </row>
    <row r="1122" spans="1:16" x14ac:dyDescent="0.3">
      <c r="A1122" s="200">
        <v>17442</v>
      </c>
      <c r="B1122" s="190" t="s">
        <v>23</v>
      </c>
      <c r="C1122" s="187" t="s">
        <v>1762</v>
      </c>
      <c r="D1122" s="188">
        <v>8595657102488</v>
      </c>
      <c r="E1122" s="253">
        <v>24.5</v>
      </c>
      <c r="F1122" s="17">
        <f t="shared" si="113"/>
        <v>0.96134981361585248</v>
      </c>
      <c r="G1122" s="17">
        <f t="shared" si="124"/>
        <v>27.44</v>
      </c>
      <c r="H1122" s="226">
        <v>0.12</v>
      </c>
      <c r="I1122" s="46"/>
      <c r="J1122" s="18">
        <v>15</v>
      </c>
      <c r="K1122" s="46"/>
      <c r="L1122" s="19">
        <f t="shared" si="119"/>
        <v>0</v>
      </c>
      <c r="M1122" s="23">
        <f t="shared" si="114"/>
        <v>0</v>
      </c>
      <c r="N1122" s="19">
        <f t="shared" si="115"/>
        <v>0</v>
      </c>
      <c r="O1122" s="19">
        <f t="shared" si="116"/>
        <v>27.44</v>
      </c>
      <c r="P1122" s="53"/>
    </row>
    <row r="1123" spans="1:16" x14ac:dyDescent="0.3">
      <c r="A1123" s="200">
        <v>17444</v>
      </c>
      <c r="B1123" s="190" t="s">
        <v>23</v>
      </c>
      <c r="C1123" s="187" t="s">
        <v>1763</v>
      </c>
      <c r="D1123" s="188">
        <v>8594071482381</v>
      </c>
      <c r="E1123" s="253">
        <v>439.7</v>
      </c>
      <c r="F1123" s="17">
        <f t="shared" si="113"/>
        <v>17.25328624681185</v>
      </c>
      <c r="G1123" s="17">
        <f t="shared" si="124"/>
        <v>492.46400000000006</v>
      </c>
      <c r="H1123" s="226">
        <v>0.12</v>
      </c>
      <c r="I1123" s="46"/>
      <c r="J1123" s="18">
        <v>7</v>
      </c>
      <c r="K1123" s="46"/>
      <c r="L1123" s="19">
        <f t="shared" si="119"/>
        <v>0</v>
      </c>
      <c r="M1123" s="23">
        <f t="shared" si="114"/>
        <v>0</v>
      </c>
      <c r="N1123" s="19">
        <f t="shared" si="115"/>
        <v>0</v>
      </c>
      <c r="O1123" s="19">
        <f t="shared" si="116"/>
        <v>492.46400000000006</v>
      </c>
      <c r="P1123" s="53"/>
    </row>
    <row r="1124" spans="1:16" x14ac:dyDescent="0.3">
      <c r="A1124" s="200">
        <v>17446</v>
      </c>
      <c r="B1124" s="190" t="s">
        <v>23</v>
      </c>
      <c r="C1124" s="187" t="s">
        <v>1764</v>
      </c>
      <c r="D1124" s="188">
        <v>8594071482398</v>
      </c>
      <c r="E1124" s="253">
        <v>439.7</v>
      </c>
      <c r="F1124" s="17">
        <f t="shared" si="113"/>
        <v>17.25328624681185</v>
      </c>
      <c r="G1124" s="17">
        <f t="shared" si="124"/>
        <v>492.46400000000006</v>
      </c>
      <c r="H1124" s="226">
        <v>0.12</v>
      </c>
      <c r="I1124" s="46"/>
      <c r="J1124" s="18">
        <v>7</v>
      </c>
      <c r="K1124" s="46"/>
      <c r="L1124" s="19">
        <f t="shared" si="119"/>
        <v>0</v>
      </c>
      <c r="M1124" s="23">
        <f t="shared" si="114"/>
        <v>0</v>
      </c>
      <c r="N1124" s="19">
        <f t="shared" si="115"/>
        <v>0</v>
      </c>
      <c r="O1124" s="19">
        <f t="shared" si="116"/>
        <v>492.46400000000006</v>
      </c>
      <c r="P1124" s="53"/>
    </row>
    <row r="1125" spans="1:16" x14ac:dyDescent="0.3">
      <c r="A1125" s="200">
        <v>17448</v>
      </c>
      <c r="B1125" s="190" t="s">
        <v>23</v>
      </c>
      <c r="C1125" s="187" t="s">
        <v>1765</v>
      </c>
      <c r="D1125" s="188">
        <v>8594071482404</v>
      </c>
      <c r="E1125" s="253">
        <v>439.7</v>
      </c>
      <c r="F1125" s="17">
        <f t="shared" si="113"/>
        <v>17.25328624681185</v>
      </c>
      <c r="G1125" s="17">
        <f t="shared" si="124"/>
        <v>492.46400000000006</v>
      </c>
      <c r="H1125" s="226">
        <v>0.12</v>
      </c>
      <c r="I1125" s="46"/>
      <c r="J1125" s="18">
        <v>7</v>
      </c>
      <c r="K1125" s="46"/>
      <c r="L1125" s="19">
        <f t="shared" ref="L1125:L1151" si="125">PRODUCT(E1125,SUM(I1125,PRODUCT(ABS(K1125),J1125)))</f>
        <v>0</v>
      </c>
      <c r="M1125" s="23">
        <f t="shared" si="114"/>
        <v>0</v>
      </c>
      <c r="N1125" s="19">
        <f t="shared" si="115"/>
        <v>0</v>
      </c>
      <c r="O1125" s="19">
        <f t="shared" si="116"/>
        <v>492.46400000000006</v>
      </c>
      <c r="P1125" s="53"/>
    </row>
    <row r="1126" spans="1:16" x14ac:dyDescent="0.3">
      <c r="A1126" s="200">
        <v>17450</v>
      </c>
      <c r="B1126" s="190" t="s">
        <v>23</v>
      </c>
      <c r="C1126" s="187" t="s">
        <v>1766</v>
      </c>
      <c r="D1126" s="188">
        <v>8594071480868</v>
      </c>
      <c r="E1126" s="253">
        <v>23.3</v>
      </c>
      <c r="F1126" s="17">
        <f t="shared" si="113"/>
        <v>0.91426329213262714</v>
      </c>
      <c r="G1126" s="17">
        <f t="shared" si="124"/>
        <v>26.096000000000004</v>
      </c>
      <c r="H1126" s="226">
        <v>0.12</v>
      </c>
      <c r="I1126" s="46"/>
      <c r="J1126" s="18">
        <v>15</v>
      </c>
      <c r="K1126" s="46"/>
      <c r="L1126" s="19">
        <f t="shared" si="125"/>
        <v>0</v>
      </c>
      <c r="M1126" s="23">
        <f t="shared" si="114"/>
        <v>0</v>
      </c>
      <c r="N1126" s="19">
        <f t="shared" si="115"/>
        <v>0</v>
      </c>
      <c r="O1126" s="19">
        <f t="shared" si="116"/>
        <v>26.096000000000004</v>
      </c>
      <c r="P1126" s="53"/>
    </row>
    <row r="1127" spans="1:16" x14ac:dyDescent="0.3">
      <c r="A1127" s="200">
        <v>17452</v>
      </c>
      <c r="B1127" s="190" t="s">
        <v>23</v>
      </c>
      <c r="C1127" s="187" t="s">
        <v>1767</v>
      </c>
      <c r="D1127" s="188">
        <v>8595657102402</v>
      </c>
      <c r="E1127" s="253">
        <v>23.3</v>
      </c>
      <c r="F1127" s="17">
        <f t="shared" si="113"/>
        <v>0.91426329213262714</v>
      </c>
      <c r="G1127" s="17">
        <f t="shared" si="124"/>
        <v>26.096000000000004</v>
      </c>
      <c r="H1127" s="226">
        <v>0.12</v>
      </c>
      <c r="I1127" s="46"/>
      <c r="J1127" s="18">
        <v>15</v>
      </c>
      <c r="K1127" s="46"/>
      <c r="L1127" s="19">
        <f t="shared" si="125"/>
        <v>0</v>
      </c>
      <c r="M1127" s="23">
        <f t="shared" si="114"/>
        <v>0</v>
      </c>
      <c r="N1127" s="19">
        <f t="shared" si="115"/>
        <v>0</v>
      </c>
      <c r="O1127" s="19">
        <f t="shared" si="116"/>
        <v>26.096000000000004</v>
      </c>
      <c r="P1127" s="53"/>
    </row>
    <row r="1128" spans="1:16" x14ac:dyDescent="0.3">
      <c r="A1128" s="200">
        <v>17454</v>
      </c>
      <c r="B1128" s="190" t="s">
        <v>23</v>
      </c>
      <c r="C1128" s="187" t="s">
        <v>1768</v>
      </c>
      <c r="D1128" s="188">
        <v>8594071482824</v>
      </c>
      <c r="E1128" s="253">
        <v>67</v>
      </c>
      <c r="F1128" s="17">
        <f t="shared" si="113"/>
        <v>2.6289974494800865</v>
      </c>
      <c r="G1128" s="17">
        <f t="shared" si="124"/>
        <v>75.040000000000006</v>
      </c>
      <c r="H1128" s="226">
        <v>0.12</v>
      </c>
      <c r="I1128" s="46"/>
      <c r="J1128" s="18">
        <v>8</v>
      </c>
      <c r="K1128" s="46"/>
      <c r="L1128" s="19">
        <f t="shared" si="125"/>
        <v>0</v>
      </c>
      <c r="M1128" s="23">
        <f t="shared" si="114"/>
        <v>0</v>
      </c>
      <c r="N1128" s="19">
        <f t="shared" si="115"/>
        <v>0</v>
      </c>
      <c r="O1128" s="19">
        <f t="shared" si="116"/>
        <v>75.040000000000006</v>
      </c>
      <c r="P1128" s="53"/>
    </row>
    <row r="1129" spans="1:16" x14ac:dyDescent="0.3">
      <c r="A1129" s="200">
        <v>17456</v>
      </c>
      <c r="B1129" s="190" t="s">
        <v>23</v>
      </c>
      <c r="C1129" s="187" t="s">
        <v>1769</v>
      </c>
      <c r="D1129" s="188">
        <v>8595657100071</v>
      </c>
      <c r="E1129" s="253">
        <v>67</v>
      </c>
      <c r="F1129" s="17">
        <f t="shared" si="113"/>
        <v>2.6289974494800865</v>
      </c>
      <c r="G1129" s="17">
        <f t="shared" si="124"/>
        <v>75.040000000000006</v>
      </c>
      <c r="H1129" s="226">
        <v>0.12</v>
      </c>
      <c r="I1129" s="46"/>
      <c r="J1129" s="18">
        <v>8</v>
      </c>
      <c r="K1129" s="46"/>
      <c r="L1129" s="19">
        <f t="shared" si="125"/>
        <v>0</v>
      </c>
      <c r="M1129" s="23">
        <f t="shared" si="114"/>
        <v>0</v>
      </c>
      <c r="N1129" s="19">
        <f t="shared" si="115"/>
        <v>0</v>
      </c>
      <c r="O1129" s="19">
        <f t="shared" si="116"/>
        <v>75.040000000000006</v>
      </c>
      <c r="P1129" s="53"/>
    </row>
    <row r="1130" spans="1:16" x14ac:dyDescent="0.3">
      <c r="A1130" s="200">
        <v>17458</v>
      </c>
      <c r="B1130" s="190" t="s">
        <v>23</v>
      </c>
      <c r="C1130" s="187" t="s">
        <v>1770</v>
      </c>
      <c r="D1130" s="188">
        <v>8594071482848</v>
      </c>
      <c r="E1130" s="253">
        <v>67</v>
      </c>
      <c r="F1130" s="17">
        <f t="shared" si="113"/>
        <v>2.6289974494800865</v>
      </c>
      <c r="G1130" s="17">
        <f t="shared" si="124"/>
        <v>75.040000000000006</v>
      </c>
      <c r="H1130" s="226">
        <v>0.12</v>
      </c>
      <c r="I1130" s="46"/>
      <c r="J1130" s="18">
        <v>8</v>
      </c>
      <c r="K1130" s="46"/>
      <c r="L1130" s="19">
        <f t="shared" si="125"/>
        <v>0</v>
      </c>
      <c r="M1130" s="23">
        <f t="shared" si="114"/>
        <v>0</v>
      </c>
      <c r="N1130" s="19">
        <f t="shared" si="115"/>
        <v>0</v>
      </c>
      <c r="O1130" s="19">
        <f t="shared" si="116"/>
        <v>75.040000000000006</v>
      </c>
      <c r="P1130" s="53"/>
    </row>
    <row r="1131" spans="1:16" x14ac:dyDescent="0.3">
      <c r="A1131" s="200">
        <v>17460</v>
      </c>
      <c r="B1131" s="190" t="s">
        <v>23</v>
      </c>
      <c r="C1131" s="187" t="s">
        <v>1771</v>
      </c>
      <c r="D1131" s="188">
        <v>8594071482831</v>
      </c>
      <c r="E1131" s="253">
        <v>67</v>
      </c>
      <c r="F1131" s="17">
        <f t="shared" si="113"/>
        <v>2.6289974494800865</v>
      </c>
      <c r="G1131" s="17">
        <f t="shared" si="124"/>
        <v>75.040000000000006</v>
      </c>
      <c r="H1131" s="226">
        <v>0.12</v>
      </c>
      <c r="I1131" s="46"/>
      <c r="J1131" s="18">
        <v>8</v>
      </c>
      <c r="K1131" s="46"/>
      <c r="L1131" s="19">
        <f t="shared" si="125"/>
        <v>0</v>
      </c>
      <c r="M1131" s="23">
        <f t="shared" si="114"/>
        <v>0</v>
      </c>
      <c r="N1131" s="19">
        <f t="shared" si="115"/>
        <v>0</v>
      </c>
      <c r="O1131" s="19">
        <f t="shared" si="116"/>
        <v>75.040000000000006</v>
      </c>
      <c r="P1131" s="53"/>
    </row>
    <row r="1132" spans="1:16" x14ac:dyDescent="0.3">
      <c r="A1132" s="201">
        <v>17462</v>
      </c>
      <c r="B1132" s="190" t="s">
        <v>23</v>
      </c>
      <c r="C1132" s="187" t="s">
        <v>1772</v>
      </c>
      <c r="D1132" s="188">
        <v>8595657100088</v>
      </c>
      <c r="E1132" s="253">
        <v>67</v>
      </c>
      <c r="F1132" s="17">
        <f t="shared" si="113"/>
        <v>2.6289974494800865</v>
      </c>
      <c r="G1132" s="17">
        <f t="shared" si="124"/>
        <v>75.040000000000006</v>
      </c>
      <c r="H1132" s="226">
        <v>0.12</v>
      </c>
      <c r="I1132" s="46"/>
      <c r="J1132" s="18">
        <v>8</v>
      </c>
      <c r="K1132" s="46"/>
      <c r="L1132" s="19">
        <f t="shared" si="125"/>
        <v>0</v>
      </c>
      <c r="M1132" s="23">
        <f t="shared" si="114"/>
        <v>0</v>
      </c>
      <c r="N1132" s="19">
        <f t="shared" si="115"/>
        <v>0</v>
      </c>
      <c r="O1132" s="19">
        <f t="shared" si="116"/>
        <v>75.040000000000006</v>
      </c>
      <c r="P1132" s="53"/>
    </row>
    <row r="1133" spans="1:16" x14ac:dyDescent="0.3">
      <c r="A1133" s="202">
        <v>17464</v>
      </c>
      <c r="B1133" s="190" t="s">
        <v>23</v>
      </c>
      <c r="C1133" s="187" t="s">
        <v>1773</v>
      </c>
      <c r="D1133" s="212">
        <v>8595657100095</v>
      </c>
      <c r="E1133" s="253">
        <v>67</v>
      </c>
      <c r="F1133" s="17">
        <f t="shared" si="113"/>
        <v>2.6289974494800865</v>
      </c>
      <c r="G1133" s="17">
        <f t="shared" si="124"/>
        <v>75.040000000000006</v>
      </c>
      <c r="H1133" s="226">
        <v>0.12</v>
      </c>
      <c r="I1133" s="46"/>
      <c r="J1133" s="18">
        <v>8</v>
      </c>
      <c r="K1133" s="46"/>
      <c r="L1133" s="19">
        <f t="shared" si="125"/>
        <v>0</v>
      </c>
      <c r="M1133" s="23">
        <f t="shared" si="114"/>
        <v>0</v>
      </c>
      <c r="N1133" s="19">
        <f t="shared" si="115"/>
        <v>0</v>
      </c>
      <c r="O1133" s="19">
        <f t="shared" si="116"/>
        <v>75.040000000000006</v>
      </c>
      <c r="P1133" s="53"/>
    </row>
    <row r="1134" spans="1:16" x14ac:dyDescent="0.3">
      <c r="A1134" s="205">
        <v>17466</v>
      </c>
      <c r="B1134" s="227" t="s">
        <v>23</v>
      </c>
      <c r="C1134" s="229" t="s">
        <v>1804</v>
      </c>
      <c r="D1134" s="208">
        <v>8594071484002</v>
      </c>
      <c r="E1134" s="253">
        <v>55.7</v>
      </c>
      <c r="F1134" s="17">
        <f t="shared" si="113"/>
        <v>2.1855993721797136</v>
      </c>
      <c r="G1134" s="17">
        <f t="shared" si="124"/>
        <v>62.384000000000007</v>
      </c>
      <c r="H1134" s="226">
        <v>0.12</v>
      </c>
      <c r="I1134" s="46"/>
      <c r="J1134" s="18">
        <v>10</v>
      </c>
      <c r="K1134" s="46"/>
      <c r="L1134" s="19">
        <f t="shared" si="125"/>
        <v>0</v>
      </c>
      <c r="M1134" s="23">
        <f t="shared" si="114"/>
        <v>0</v>
      </c>
      <c r="N1134" s="19">
        <f t="shared" si="115"/>
        <v>0</v>
      </c>
      <c r="O1134" s="19">
        <f t="shared" si="116"/>
        <v>62.384000000000007</v>
      </c>
      <c r="P1134" s="53"/>
    </row>
    <row r="1135" spans="1:16" x14ac:dyDescent="0.3">
      <c r="A1135" s="205">
        <v>17468</v>
      </c>
      <c r="B1135" s="227" t="s">
        <v>23</v>
      </c>
      <c r="C1135" s="229" t="s">
        <v>1805</v>
      </c>
      <c r="D1135" s="208">
        <v>8594071484019</v>
      </c>
      <c r="E1135" s="253">
        <v>55.7</v>
      </c>
      <c r="F1135" s="17">
        <f t="shared" si="113"/>
        <v>2.1855993721797136</v>
      </c>
      <c r="G1135" s="17">
        <f t="shared" si="124"/>
        <v>62.384000000000007</v>
      </c>
      <c r="H1135" s="226">
        <v>0.12</v>
      </c>
      <c r="I1135" s="46"/>
      <c r="J1135" s="18">
        <v>10</v>
      </c>
      <c r="K1135" s="46"/>
      <c r="L1135" s="19">
        <f t="shared" si="125"/>
        <v>0</v>
      </c>
      <c r="M1135" s="23">
        <f t="shared" si="114"/>
        <v>0</v>
      </c>
      <c r="N1135" s="19">
        <f t="shared" si="115"/>
        <v>0</v>
      </c>
      <c r="O1135" s="19">
        <f t="shared" si="116"/>
        <v>62.384000000000007</v>
      </c>
      <c r="P1135" s="53"/>
    </row>
    <row r="1136" spans="1:16" x14ac:dyDescent="0.3">
      <c r="A1136" s="205">
        <v>17470</v>
      </c>
      <c r="B1136" s="227" t="s">
        <v>23</v>
      </c>
      <c r="C1136" s="229" t="s">
        <v>1806</v>
      </c>
      <c r="D1136" s="208">
        <v>8594071484033</v>
      </c>
      <c r="E1136" s="253">
        <v>55.7</v>
      </c>
      <c r="F1136" s="17">
        <f t="shared" si="113"/>
        <v>2.1855993721797136</v>
      </c>
      <c r="G1136" s="17">
        <f t="shared" si="124"/>
        <v>62.384000000000007</v>
      </c>
      <c r="H1136" s="226">
        <v>0.12</v>
      </c>
      <c r="I1136" s="46"/>
      <c r="J1136" s="18">
        <v>10</v>
      </c>
      <c r="K1136" s="46"/>
      <c r="L1136" s="19">
        <f t="shared" si="125"/>
        <v>0</v>
      </c>
      <c r="M1136" s="23">
        <f t="shared" si="114"/>
        <v>0</v>
      </c>
      <c r="N1136" s="19">
        <f t="shared" si="115"/>
        <v>0</v>
      </c>
      <c r="O1136" s="19">
        <f t="shared" si="116"/>
        <v>62.384000000000007</v>
      </c>
      <c r="P1136" s="53"/>
    </row>
    <row r="1137" spans="1:16" x14ac:dyDescent="0.3">
      <c r="A1137" s="190">
        <v>19740</v>
      </c>
      <c r="B1137" s="190"/>
      <c r="C1137" s="228" t="s">
        <v>762</v>
      </c>
      <c r="D1137" s="213" t="s">
        <v>1522</v>
      </c>
      <c r="E1137" s="253">
        <v>43.8</v>
      </c>
      <c r="F1137" s="17">
        <f t="shared" si="113"/>
        <v>1.718658034137728</v>
      </c>
      <c r="G1137" s="17">
        <f>PRODUCT(E1137,1.21)</f>
        <v>52.997999999999998</v>
      </c>
      <c r="H1137" s="226">
        <v>0.21</v>
      </c>
      <c r="I1137" s="46"/>
      <c r="J1137" s="18">
        <v>1</v>
      </c>
      <c r="K1137" s="46"/>
      <c r="L1137" s="19">
        <f t="shared" si="125"/>
        <v>0</v>
      </c>
      <c r="M1137" s="23">
        <f t="shared" si="114"/>
        <v>0</v>
      </c>
      <c r="N1137" s="19">
        <f t="shared" si="115"/>
        <v>0</v>
      </c>
      <c r="O1137" s="19">
        <f t="shared" si="116"/>
        <v>52.997999999999998</v>
      </c>
      <c r="P1137" s="53"/>
    </row>
    <row r="1138" spans="1:16" x14ac:dyDescent="0.3">
      <c r="A1138" s="40">
        <v>19750</v>
      </c>
      <c r="B1138" s="40"/>
      <c r="C1138" s="16" t="s">
        <v>763</v>
      </c>
      <c r="D1138" s="52" t="s">
        <v>1523</v>
      </c>
      <c r="E1138" s="253">
        <v>43.8</v>
      </c>
      <c r="F1138" s="17">
        <f t="shared" si="113"/>
        <v>1.718658034137728</v>
      </c>
      <c r="G1138" s="17">
        <f t="shared" ref="G1138:G1147" si="126">PRODUCT(E1138,1.21)</f>
        <v>52.997999999999998</v>
      </c>
      <c r="H1138" s="226">
        <v>0.21</v>
      </c>
      <c r="I1138" s="46"/>
      <c r="J1138" s="18">
        <v>1</v>
      </c>
      <c r="K1138" s="46"/>
      <c r="L1138" s="19">
        <f t="shared" si="125"/>
        <v>0</v>
      </c>
      <c r="M1138" s="23">
        <f t="shared" si="114"/>
        <v>0</v>
      </c>
      <c r="N1138" s="19">
        <f t="shared" si="115"/>
        <v>0</v>
      </c>
      <c r="O1138" s="19">
        <f t="shared" si="116"/>
        <v>52.997999999999998</v>
      </c>
      <c r="P1138" s="53"/>
    </row>
    <row r="1139" spans="1:16" x14ac:dyDescent="0.3">
      <c r="A1139" s="40">
        <v>19760</v>
      </c>
      <c r="B1139" s="40"/>
      <c r="C1139" s="16" t="s">
        <v>764</v>
      </c>
      <c r="D1139" s="52" t="s">
        <v>1524</v>
      </c>
      <c r="E1139" s="253">
        <v>4</v>
      </c>
      <c r="F1139" s="17">
        <f t="shared" si="113"/>
        <v>0.15695507161075142</v>
      </c>
      <c r="G1139" s="17">
        <f t="shared" si="126"/>
        <v>4.84</v>
      </c>
      <c r="H1139" s="226">
        <v>0.21</v>
      </c>
      <c r="I1139" s="46"/>
      <c r="J1139" s="18">
        <v>1</v>
      </c>
      <c r="K1139" s="46"/>
      <c r="L1139" s="19">
        <f t="shared" si="125"/>
        <v>0</v>
      </c>
      <c r="M1139" s="23">
        <f t="shared" si="114"/>
        <v>0</v>
      </c>
      <c r="N1139" s="19">
        <f t="shared" si="115"/>
        <v>0</v>
      </c>
      <c r="O1139" s="19">
        <f t="shared" si="116"/>
        <v>4.84</v>
      </c>
      <c r="P1139" s="53"/>
    </row>
    <row r="1140" spans="1:16" x14ac:dyDescent="0.3">
      <c r="A1140" s="40">
        <v>8000100</v>
      </c>
      <c r="B1140" s="40"/>
      <c r="C1140" s="16" t="s">
        <v>765</v>
      </c>
      <c r="D1140" s="52" t="s">
        <v>1525</v>
      </c>
      <c r="E1140" s="253">
        <v>39.6</v>
      </c>
      <c r="F1140" s="17">
        <f t="shared" si="113"/>
        <v>1.5538552089464392</v>
      </c>
      <c r="G1140" s="17">
        <f t="shared" si="126"/>
        <v>47.915999999999997</v>
      </c>
      <c r="H1140" s="226">
        <v>0.21</v>
      </c>
      <c r="I1140" s="46"/>
      <c r="J1140" s="18">
        <v>1</v>
      </c>
      <c r="K1140" s="46"/>
      <c r="L1140" s="19">
        <f t="shared" si="125"/>
        <v>0</v>
      </c>
      <c r="M1140" s="23">
        <f t="shared" si="114"/>
        <v>0</v>
      </c>
      <c r="N1140" s="19">
        <f t="shared" si="115"/>
        <v>0</v>
      </c>
      <c r="O1140" s="19">
        <f t="shared" si="116"/>
        <v>47.915999999999997</v>
      </c>
      <c r="P1140" s="53"/>
    </row>
    <row r="1141" spans="1:16" x14ac:dyDescent="0.3">
      <c r="A1141" s="40">
        <v>8000105</v>
      </c>
      <c r="B1141" s="40"/>
      <c r="C1141" s="16" t="s">
        <v>766</v>
      </c>
      <c r="D1141" s="52" t="s">
        <v>1526</v>
      </c>
      <c r="E1141" s="253">
        <v>33.200000000000003</v>
      </c>
      <c r="F1141" s="17">
        <f t="shared" si="113"/>
        <v>1.3027270943692368</v>
      </c>
      <c r="G1141" s="17">
        <f t="shared" si="126"/>
        <v>40.172000000000004</v>
      </c>
      <c r="H1141" s="226">
        <v>0.21</v>
      </c>
      <c r="I1141" s="46"/>
      <c r="J1141" s="18">
        <v>25</v>
      </c>
      <c r="K1141" s="46"/>
      <c r="L1141" s="19">
        <f t="shared" si="125"/>
        <v>0</v>
      </c>
      <c r="M1141" s="23">
        <f t="shared" si="114"/>
        <v>0</v>
      </c>
      <c r="N1141" s="19">
        <f t="shared" si="115"/>
        <v>0</v>
      </c>
      <c r="O1141" s="19">
        <f t="shared" si="116"/>
        <v>40.172000000000004</v>
      </c>
      <c r="P1141" s="53"/>
    </row>
    <row r="1142" spans="1:16" x14ac:dyDescent="0.3">
      <c r="A1142" s="40">
        <v>8000106</v>
      </c>
      <c r="B1142" s="40"/>
      <c r="C1142" s="16" t="s">
        <v>2189</v>
      </c>
      <c r="D1142" s="52">
        <v>4006040410850</v>
      </c>
      <c r="E1142" s="253">
        <v>21.9</v>
      </c>
      <c r="F1142" s="17">
        <f t="shared" si="113"/>
        <v>0.859329017068864</v>
      </c>
      <c r="G1142" s="17">
        <f t="shared" si="126"/>
        <v>26.498999999999999</v>
      </c>
      <c r="H1142" s="226">
        <v>0.21</v>
      </c>
      <c r="I1142" s="46"/>
      <c r="J1142" s="18">
        <v>25</v>
      </c>
      <c r="K1142" s="46"/>
      <c r="L1142" s="19">
        <f t="shared" si="125"/>
        <v>0</v>
      </c>
      <c r="M1142" s="23">
        <f t="shared" si="114"/>
        <v>0</v>
      </c>
      <c r="N1142" s="19">
        <f t="shared" si="115"/>
        <v>0</v>
      </c>
      <c r="O1142" s="19">
        <f t="shared" si="116"/>
        <v>26.498999999999999</v>
      </c>
      <c r="P1142" s="53"/>
    </row>
    <row r="1143" spans="1:16" x14ac:dyDescent="0.3">
      <c r="A1143" s="40">
        <v>8000110</v>
      </c>
      <c r="B1143" s="40"/>
      <c r="C1143" s="16" t="s">
        <v>767</v>
      </c>
      <c r="D1143" s="52" t="s">
        <v>1527</v>
      </c>
      <c r="E1143" s="253">
        <v>120</v>
      </c>
      <c r="F1143" s="17">
        <f t="shared" si="113"/>
        <v>4.7086521483225425</v>
      </c>
      <c r="G1143" s="17">
        <f t="shared" si="126"/>
        <v>145.19999999999999</v>
      </c>
      <c r="H1143" s="226">
        <v>0.21</v>
      </c>
      <c r="I1143" s="46"/>
      <c r="J1143" s="261">
        <v>1</v>
      </c>
      <c r="K1143" s="46"/>
      <c r="L1143" s="19">
        <f t="shared" si="125"/>
        <v>0</v>
      </c>
      <c r="M1143" s="23">
        <f t="shared" si="114"/>
        <v>0</v>
      </c>
      <c r="N1143" s="19">
        <f t="shared" si="115"/>
        <v>0</v>
      </c>
      <c r="O1143" s="19">
        <f t="shared" si="116"/>
        <v>145.19999999999999</v>
      </c>
      <c r="P1143" s="53"/>
    </row>
    <row r="1144" spans="1:16" x14ac:dyDescent="0.3">
      <c r="A1144" s="40">
        <v>8000112</v>
      </c>
      <c r="B1144" s="40"/>
      <c r="C1144" s="16" t="s">
        <v>2139</v>
      </c>
      <c r="D1144" s="52">
        <v>8594052881356</v>
      </c>
      <c r="E1144" s="253">
        <v>5</v>
      </c>
      <c r="F1144" s="17">
        <f t="shared" si="113"/>
        <v>0.19619383951343927</v>
      </c>
      <c r="G1144" s="17">
        <f t="shared" si="126"/>
        <v>6.05</v>
      </c>
      <c r="H1144" s="226">
        <v>0.21</v>
      </c>
      <c r="I1144" s="46"/>
      <c r="J1144" s="18">
        <v>1</v>
      </c>
      <c r="K1144" s="46"/>
      <c r="L1144" s="19">
        <f t="shared" si="125"/>
        <v>0</v>
      </c>
      <c r="M1144" s="23">
        <f t="shared" si="114"/>
        <v>0</v>
      </c>
      <c r="N1144" s="19">
        <f t="shared" si="115"/>
        <v>0</v>
      </c>
      <c r="O1144" s="19">
        <f t="shared" si="116"/>
        <v>6.05</v>
      </c>
      <c r="P1144" s="53"/>
    </row>
    <row r="1145" spans="1:16" x14ac:dyDescent="0.3">
      <c r="A1145" s="40">
        <v>8004001</v>
      </c>
      <c r="B1145" s="40"/>
      <c r="C1145" s="16" t="s">
        <v>2016</v>
      </c>
      <c r="D1145" s="52" t="s">
        <v>1528</v>
      </c>
      <c r="E1145" s="253">
        <v>287.5</v>
      </c>
      <c r="F1145" s="17">
        <f t="shared" si="113"/>
        <v>11.281145772022759</v>
      </c>
      <c r="G1145" s="17">
        <f t="shared" si="126"/>
        <v>347.875</v>
      </c>
      <c r="H1145" s="226">
        <v>0.21</v>
      </c>
      <c r="I1145" s="46"/>
      <c r="J1145" s="18">
        <v>1</v>
      </c>
      <c r="K1145" s="46"/>
      <c r="L1145" s="19">
        <f t="shared" si="125"/>
        <v>0</v>
      </c>
      <c r="M1145" s="23">
        <f t="shared" si="114"/>
        <v>0</v>
      </c>
      <c r="N1145" s="19">
        <f t="shared" si="115"/>
        <v>0</v>
      </c>
      <c r="O1145" s="19">
        <f t="shared" si="116"/>
        <v>347.875</v>
      </c>
      <c r="P1145" s="53"/>
    </row>
    <row r="1146" spans="1:16" x14ac:dyDescent="0.3">
      <c r="A1146" s="40">
        <v>8004002</v>
      </c>
      <c r="B1146" s="40"/>
      <c r="C1146" s="16" t="s">
        <v>2017</v>
      </c>
      <c r="D1146" s="52" t="s">
        <v>1529</v>
      </c>
      <c r="E1146" s="253">
        <v>287.5</v>
      </c>
      <c r="F1146" s="17">
        <f t="shared" si="113"/>
        <v>11.281145772022759</v>
      </c>
      <c r="G1146" s="17">
        <f t="shared" si="126"/>
        <v>347.875</v>
      </c>
      <c r="H1146" s="226">
        <v>0.21</v>
      </c>
      <c r="I1146" s="46"/>
      <c r="J1146" s="18">
        <v>1</v>
      </c>
      <c r="K1146" s="46"/>
      <c r="L1146" s="19">
        <f t="shared" si="125"/>
        <v>0</v>
      </c>
      <c r="M1146" s="23">
        <f t="shared" si="114"/>
        <v>0</v>
      </c>
      <c r="N1146" s="19">
        <f t="shared" si="115"/>
        <v>0</v>
      </c>
      <c r="O1146" s="19">
        <f t="shared" si="116"/>
        <v>347.875</v>
      </c>
      <c r="P1146" s="53"/>
    </row>
    <row r="1147" spans="1:16" x14ac:dyDescent="0.3">
      <c r="A1147" s="40">
        <v>8010680</v>
      </c>
      <c r="B1147" s="40"/>
      <c r="C1147" s="16" t="s">
        <v>768</v>
      </c>
      <c r="D1147" s="52" t="s">
        <v>1530</v>
      </c>
      <c r="E1147" s="253">
        <v>82.9</v>
      </c>
      <c r="F1147" s="17">
        <f t="shared" si="113"/>
        <v>3.2528938591328234</v>
      </c>
      <c r="G1147" s="17">
        <f t="shared" si="126"/>
        <v>100.309</v>
      </c>
      <c r="H1147" s="226">
        <v>0.21</v>
      </c>
      <c r="I1147" s="46"/>
      <c r="J1147" s="18">
        <v>24</v>
      </c>
      <c r="K1147" s="46"/>
      <c r="L1147" s="19">
        <f t="shared" si="125"/>
        <v>0</v>
      </c>
      <c r="M1147" s="23">
        <f t="shared" si="114"/>
        <v>0</v>
      </c>
      <c r="N1147" s="19">
        <f t="shared" si="115"/>
        <v>0</v>
      </c>
      <c r="O1147" s="19">
        <f t="shared" si="116"/>
        <v>100.309</v>
      </c>
      <c r="P1147" s="53"/>
    </row>
    <row r="1148" spans="1:16" x14ac:dyDescent="0.3">
      <c r="A1148" s="40">
        <v>9009020</v>
      </c>
      <c r="B1148" s="40"/>
      <c r="C1148" s="16" t="s">
        <v>769</v>
      </c>
      <c r="D1148" s="52" t="s">
        <v>1531</v>
      </c>
      <c r="E1148" s="253">
        <v>61</v>
      </c>
      <c r="F1148" s="17">
        <f t="shared" si="113"/>
        <v>2.393564842063959</v>
      </c>
      <c r="G1148" s="17">
        <f>PRODUCT(E1148,1)</f>
        <v>61</v>
      </c>
      <c r="H1148" s="226">
        <v>0</v>
      </c>
      <c r="I1148" s="46"/>
      <c r="J1148" s="261">
        <v>10</v>
      </c>
      <c r="K1148" s="46"/>
      <c r="L1148" s="19">
        <f t="shared" si="125"/>
        <v>0</v>
      </c>
      <c r="M1148" s="23">
        <f t="shared" si="114"/>
        <v>0</v>
      </c>
      <c r="N1148" s="19">
        <f t="shared" si="115"/>
        <v>0</v>
      </c>
      <c r="O1148" s="19">
        <f t="shared" si="116"/>
        <v>61</v>
      </c>
      <c r="P1148" s="53"/>
    </row>
    <row r="1149" spans="1:16" x14ac:dyDescent="0.3">
      <c r="A1149" s="40">
        <v>9009041</v>
      </c>
      <c r="B1149" s="40"/>
      <c r="C1149" s="16" t="s">
        <v>770</v>
      </c>
      <c r="D1149" s="52" t="s">
        <v>1532</v>
      </c>
      <c r="E1149" s="253">
        <v>0</v>
      </c>
      <c r="F1149" s="17">
        <f t="shared" si="113"/>
        <v>0</v>
      </c>
      <c r="G1149" s="17">
        <f>PRODUCT(E1149,1.12)</f>
        <v>0</v>
      </c>
      <c r="H1149" s="226">
        <v>0.12</v>
      </c>
      <c r="I1149" s="46"/>
      <c r="J1149" s="18">
        <v>20</v>
      </c>
      <c r="K1149" s="46"/>
      <c r="L1149" s="19">
        <f t="shared" si="125"/>
        <v>0</v>
      </c>
      <c r="M1149" s="23">
        <f t="shared" si="114"/>
        <v>0</v>
      </c>
      <c r="N1149" s="19">
        <f t="shared" si="115"/>
        <v>0</v>
      </c>
      <c r="O1149" s="19">
        <f t="shared" si="116"/>
        <v>0</v>
      </c>
      <c r="P1149" s="53"/>
    </row>
    <row r="1150" spans="1:16" x14ac:dyDescent="0.3">
      <c r="A1150" s="40">
        <v>9009043</v>
      </c>
      <c r="B1150" s="40"/>
      <c r="C1150" s="16" t="s">
        <v>771</v>
      </c>
      <c r="D1150" s="52" t="s">
        <v>1533</v>
      </c>
      <c r="E1150" s="253">
        <v>0</v>
      </c>
      <c r="F1150" s="17">
        <f t="shared" si="113"/>
        <v>0</v>
      </c>
      <c r="G1150" s="17">
        <f>PRODUCT(E1150,1.12)</f>
        <v>0</v>
      </c>
      <c r="H1150" s="226">
        <v>0.12</v>
      </c>
      <c r="I1150" s="46"/>
      <c r="J1150" s="18">
        <v>20</v>
      </c>
      <c r="K1150" s="46"/>
      <c r="L1150" s="19">
        <f t="shared" si="125"/>
        <v>0</v>
      </c>
      <c r="M1150" s="23">
        <f t="shared" si="114"/>
        <v>0</v>
      </c>
      <c r="N1150" s="19">
        <f t="shared" si="115"/>
        <v>0</v>
      </c>
      <c r="O1150" s="19">
        <f t="shared" si="116"/>
        <v>0</v>
      </c>
      <c r="P1150" s="53"/>
    </row>
    <row r="1151" spans="1:16" x14ac:dyDescent="0.3">
      <c r="A1151" s="40">
        <v>9009050</v>
      </c>
      <c r="B1151" s="40"/>
      <c r="C1151" s="16" t="s">
        <v>772</v>
      </c>
      <c r="D1151" s="52" t="s">
        <v>1534</v>
      </c>
      <c r="E1151" s="253">
        <v>0</v>
      </c>
      <c r="F1151" s="17">
        <f t="shared" si="113"/>
        <v>0</v>
      </c>
      <c r="G1151" s="17">
        <f>PRODUCT(E1151,1.12)</f>
        <v>0</v>
      </c>
      <c r="H1151" s="226">
        <v>0.12</v>
      </c>
      <c r="I1151" s="46"/>
      <c r="J1151" s="18">
        <v>20</v>
      </c>
      <c r="K1151" s="46"/>
      <c r="L1151" s="19">
        <f t="shared" si="125"/>
        <v>0</v>
      </c>
      <c r="M1151" s="23">
        <f t="shared" si="114"/>
        <v>0</v>
      </c>
      <c r="N1151" s="19">
        <f t="shared" si="115"/>
        <v>0</v>
      </c>
      <c r="O1151" s="19">
        <f t="shared" si="116"/>
        <v>0</v>
      </c>
      <c r="P1151" s="53"/>
    </row>
    <row r="1152" spans="1:16" x14ac:dyDescent="0.3">
      <c r="L1152" s="55" t="s">
        <v>1536</v>
      </c>
      <c r="N1152" s="55" t="s">
        <v>1537</v>
      </c>
    </row>
    <row r="1153" spans="3:14" x14ac:dyDescent="0.3">
      <c r="L1153" s="13">
        <f>SUM(L7:L1151)</f>
        <v>0</v>
      </c>
      <c r="N1153" s="13">
        <f>SUM(N7:N1151)</f>
        <v>0</v>
      </c>
    </row>
    <row r="1154" spans="3:14" x14ac:dyDescent="0.3">
      <c r="C1154" s="48" t="s">
        <v>773</v>
      </c>
    </row>
    <row r="1155" spans="3:14" x14ac:dyDescent="0.3">
      <c r="C1155" s="48" t="s">
        <v>774</v>
      </c>
    </row>
    <row r="1156" spans="3:14" x14ac:dyDescent="0.3">
      <c r="C1156" s="49"/>
    </row>
    <row r="1157" spans="3:14" x14ac:dyDescent="0.3">
      <c r="C1157" s="50" t="s">
        <v>775</v>
      </c>
    </row>
    <row r="1158" spans="3:14" x14ac:dyDescent="0.3">
      <c r="C1158" s="50"/>
    </row>
    <row r="1159" spans="3:14" x14ac:dyDescent="0.3">
      <c r="C1159" s="50" t="s">
        <v>776</v>
      </c>
    </row>
    <row r="1160" spans="3:14" x14ac:dyDescent="0.3">
      <c r="C1160" s="50" t="s">
        <v>777</v>
      </c>
    </row>
    <row r="1161" spans="3:14" x14ac:dyDescent="0.3">
      <c r="C1161" s="51" t="s">
        <v>778</v>
      </c>
    </row>
    <row r="1162" spans="3:14" x14ac:dyDescent="0.3">
      <c r="C1162" s="50" t="s">
        <v>779</v>
      </c>
    </row>
    <row r="1163" spans="3:14" x14ac:dyDescent="0.3">
      <c r="C1163" s="50" t="s">
        <v>780</v>
      </c>
    </row>
    <row r="1164" spans="3:14" x14ac:dyDescent="0.3">
      <c r="C1164" s="50" t="s">
        <v>781</v>
      </c>
    </row>
    <row r="1165" spans="3:14" x14ac:dyDescent="0.3">
      <c r="C1165" s="51" t="s">
        <v>782</v>
      </c>
    </row>
    <row r="1166" spans="3:14" x14ac:dyDescent="0.3">
      <c r="C1166" s="51" t="s">
        <v>783</v>
      </c>
    </row>
    <row r="1167" spans="3:14" x14ac:dyDescent="0.3">
      <c r="C1167" s="257" t="s">
        <v>2149</v>
      </c>
    </row>
  </sheetData>
  <mergeCells count="2">
    <mergeCell ref="J1:L4"/>
    <mergeCell ref="A2:B2"/>
  </mergeCells>
  <phoneticPr fontId="34" type="noConversion"/>
  <pageMargins left="0.7" right="0.7" top="0.75" bottom="0.75" header="0.3" footer="0.3"/>
  <pageSetup paperSize="9" scale="60" orientation="portrait" r:id="rId1"/>
  <colBreaks count="1" manualBreakCount="1">
    <brk id="11" max="1048575" man="1"/>
  </colBreaks>
  <ignoredErrors>
    <ignoredError sqref="D919:D926 D336:D337 D863:D867 D1063:D1064 D721 D163:D171 D323:D325 D315:D318 D756:D760 D589 D344:D346 D185:D213 D555 D702:D704 D831:D844 D916:D917 D367 D700 D846:D847 D622 D480 D888 D706:D719 D930 D967:D976 D369:D372 D482:D483 D492:D503 D620 D748:D754 D1013:D1015 D1027 D24:D25 D905:D907 D939:D946 D870:D874 D558:D578 D139:D146 D273:D276 D361:D365 D861 D7:D12 D478 D333:D334 D359 D505:D506 D635:D649 D932:D936 D806:D810 D70:D79 D422:D425 D15:D20 D27:D33 D593:D598 D895:D896 D1057:D1061 D994:D1007 D1010 D1021:D1025 D327 D64 D66 D179:D181 D351 D355 D357 D133:D135 D156:D159 D475:D476 D603:D615 D625:D633 D651:D653 D148:D154 D280:D294 D320:D321 D376:D404 D818:D829 D245:D254 D542 D546 D550 D591 D265:D270 D306:D308 D406:D420 D812:D816 D1145:D1151 D114:D131 D893 D695 D953 D955:D964 D234:D243 D886 D726:D730 D740:D745 D257:D258 D659 D780:D781 D1143 D580:D587 D35:D46 D487:D490 D508:D521 D48:D62 D793:D804 D601 D216:D230 D672:D693 D661:D670 D298:D304 D762:D764 D766:D776 D1137 D82:D100 D618 D778 D877 D903 D426:D454 D732:D737 D878:D880 D881:D882 D782:D790 D522:D540 D1138:D1141"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4240"/>
  <sheetViews>
    <sheetView zoomScaleNormal="100" workbookViewId="0">
      <pane xSplit="2" ySplit="5" topLeftCell="C154" activePane="bottomRight" state="frozen"/>
      <selection pane="topRight" activeCell="C1" sqref="C1"/>
      <selection pane="bottomLeft" activeCell="A6" sqref="A6"/>
      <selection pane="bottomRight" activeCell="H167" sqref="H167"/>
    </sheetView>
  </sheetViews>
  <sheetFormatPr defaultColWidth="0" defaultRowHeight="0" customHeight="1" zeroHeight="1" x14ac:dyDescent="0.3"/>
  <cols>
    <col min="1" max="1" width="11.6640625" style="59" customWidth="1"/>
    <col min="2" max="2" width="54" style="56" customWidth="1"/>
    <col min="3" max="3" width="21.44140625" style="56" customWidth="1"/>
    <col min="4" max="4" width="13" style="58" customWidth="1"/>
    <col min="5" max="5" width="14.33203125" style="58" bestFit="1" customWidth="1"/>
    <col min="6" max="6" width="11.33203125" style="65" customWidth="1"/>
    <col min="7" max="7" width="14.109375" style="65" customWidth="1"/>
    <col min="8" max="8" width="28" style="83" customWidth="1"/>
    <col min="9" max="9" width="33.6640625" style="83" customWidth="1"/>
    <col min="10" max="10" width="74.44140625" style="56" bestFit="1" customWidth="1"/>
    <col min="11" max="11" width="0" style="57" hidden="1"/>
    <col min="12" max="257" width="0" style="56" hidden="1"/>
    <col min="258" max="258" width="10.6640625" style="56" customWidth="1"/>
    <col min="259" max="259" width="60" style="56" customWidth="1"/>
    <col min="260" max="260" width="13" style="56" customWidth="1"/>
    <col min="261" max="261" width="8.6640625" style="56" customWidth="1"/>
    <col min="262" max="263" width="12.6640625" style="56" customWidth="1"/>
    <col min="264" max="264" width="26.6640625" style="56" customWidth="1"/>
    <col min="265" max="265" width="33" style="56" customWidth="1"/>
    <col min="266" max="266" width="74.109375" style="56" customWidth="1"/>
    <col min="267" max="513" width="0" style="56" hidden="1"/>
    <col min="514" max="514" width="10.6640625" style="56" customWidth="1"/>
    <col min="515" max="515" width="60" style="56" customWidth="1"/>
    <col min="516" max="516" width="13" style="56" customWidth="1"/>
    <col min="517" max="517" width="8.6640625" style="56" customWidth="1"/>
    <col min="518" max="519" width="12.6640625" style="56" customWidth="1"/>
    <col min="520" max="520" width="26.6640625" style="56" customWidth="1"/>
    <col min="521" max="521" width="33" style="56" customWidth="1"/>
    <col min="522" max="522" width="74.109375" style="56" customWidth="1"/>
    <col min="523" max="769" width="0" style="56" hidden="1"/>
    <col min="770" max="770" width="10.6640625" style="56" customWidth="1"/>
    <col min="771" max="771" width="60" style="56" customWidth="1"/>
    <col min="772" max="772" width="13" style="56" customWidth="1"/>
    <col min="773" max="773" width="8.6640625" style="56" customWidth="1"/>
    <col min="774" max="775" width="12.6640625" style="56" customWidth="1"/>
    <col min="776" max="776" width="26.6640625" style="56" customWidth="1"/>
    <col min="777" max="777" width="33" style="56" customWidth="1"/>
    <col min="778" max="778" width="74.109375" style="56" customWidth="1"/>
    <col min="779" max="1025" width="0" style="56" hidden="1"/>
    <col min="1026" max="1026" width="10.6640625" style="56" customWidth="1"/>
    <col min="1027" max="1027" width="60" style="56" customWidth="1"/>
    <col min="1028" max="1028" width="13" style="56" customWidth="1"/>
    <col min="1029" max="1029" width="8.6640625" style="56" customWidth="1"/>
    <col min="1030" max="1031" width="12.6640625" style="56" customWidth="1"/>
    <col min="1032" max="1032" width="26.6640625" style="56" customWidth="1"/>
    <col min="1033" max="1033" width="33" style="56" customWidth="1"/>
    <col min="1034" max="1034" width="74.109375" style="56" customWidth="1"/>
    <col min="1035" max="1281" width="0" style="56" hidden="1"/>
    <col min="1282" max="1282" width="10.6640625" style="56" customWidth="1"/>
    <col min="1283" max="1283" width="60" style="56" customWidth="1"/>
    <col min="1284" max="1284" width="13" style="56" customWidth="1"/>
    <col min="1285" max="1285" width="8.6640625" style="56" customWidth="1"/>
    <col min="1286" max="1287" width="12.6640625" style="56" customWidth="1"/>
    <col min="1288" max="1288" width="26.6640625" style="56" customWidth="1"/>
    <col min="1289" max="1289" width="33" style="56" customWidth="1"/>
    <col min="1290" max="1290" width="74.109375" style="56" customWidth="1"/>
    <col min="1291" max="1537" width="0" style="56" hidden="1"/>
    <col min="1538" max="1538" width="10.6640625" style="56" customWidth="1"/>
    <col min="1539" max="1539" width="60" style="56" customWidth="1"/>
    <col min="1540" max="1540" width="13" style="56" customWidth="1"/>
    <col min="1541" max="1541" width="8.6640625" style="56" customWidth="1"/>
    <col min="1542" max="1543" width="12.6640625" style="56" customWidth="1"/>
    <col min="1544" max="1544" width="26.6640625" style="56" customWidth="1"/>
    <col min="1545" max="1545" width="33" style="56" customWidth="1"/>
    <col min="1546" max="1546" width="74.109375" style="56" customWidth="1"/>
    <col min="1547" max="1793" width="0" style="56" hidden="1"/>
    <col min="1794" max="1794" width="10.6640625" style="56" customWidth="1"/>
    <col min="1795" max="1795" width="60" style="56" customWidth="1"/>
    <col min="1796" max="1796" width="13" style="56" customWidth="1"/>
    <col min="1797" max="1797" width="8.6640625" style="56" customWidth="1"/>
    <col min="1798" max="1799" width="12.6640625" style="56" customWidth="1"/>
    <col min="1800" max="1800" width="26.6640625" style="56" customWidth="1"/>
    <col min="1801" max="1801" width="33" style="56" customWidth="1"/>
    <col min="1802" max="1802" width="74.109375" style="56" customWidth="1"/>
    <col min="1803" max="2049" width="0" style="56" hidden="1"/>
    <col min="2050" max="2050" width="10.6640625" style="56" customWidth="1"/>
    <col min="2051" max="2051" width="60" style="56" customWidth="1"/>
    <col min="2052" max="2052" width="13" style="56" customWidth="1"/>
    <col min="2053" max="2053" width="8.6640625" style="56" customWidth="1"/>
    <col min="2054" max="2055" width="12.6640625" style="56" customWidth="1"/>
    <col min="2056" max="2056" width="26.6640625" style="56" customWidth="1"/>
    <col min="2057" max="2057" width="33" style="56" customWidth="1"/>
    <col min="2058" max="2058" width="74.109375" style="56" customWidth="1"/>
    <col min="2059" max="2305" width="0" style="56" hidden="1"/>
    <col min="2306" max="2306" width="10.6640625" style="56" customWidth="1"/>
    <col min="2307" max="2307" width="60" style="56" customWidth="1"/>
    <col min="2308" max="2308" width="13" style="56" customWidth="1"/>
    <col min="2309" max="2309" width="8.6640625" style="56" customWidth="1"/>
    <col min="2310" max="2311" width="12.6640625" style="56" customWidth="1"/>
    <col min="2312" max="2312" width="26.6640625" style="56" customWidth="1"/>
    <col min="2313" max="2313" width="33" style="56" customWidth="1"/>
    <col min="2314" max="2314" width="74.109375" style="56" customWidth="1"/>
    <col min="2315" max="2561" width="0" style="56" hidden="1"/>
    <col min="2562" max="2562" width="10.6640625" style="56" customWidth="1"/>
    <col min="2563" max="2563" width="60" style="56" customWidth="1"/>
    <col min="2564" max="2564" width="13" style="56" customWidth="1"/>
    <col min="2565" max="2565" width="8.6640625" style="56" customWidth="1"/>
    <col min="2566" max="2567" width="12.6640625" style="56" customWidth="1"/>
    <col min="2568" max="2568" width="26.6640625" style="56" customWidth="1"/>
    <col min="2569" max="2569" width="33" style="56" customWidth="1"/>
    <col min="2570" max="2570" width="74.109375" style="56" customWidth="1"/>
    <col min="2571" max="2817" width="0" style="56" hidden="1"/>
    <col min="2818" max="2818" width="10.6640625" style="56" customWidth="1"/>
    <col min="2819" max="2819" width="60" style="56" customWidth="1"/>
    <col min="2820" max="2820" width="13" style="56" customWidth="1"/>
    <col min="2821" max="2821" width="8.6640625" style="56" customWidth="1"/>
    <col min="2822" max="2823" width="12.6640625" style="56" customWidth="1"/>
    <col min="2824" max="2824" width="26.6640625" style="56" customWidth="1"/>
    <col min="2825" max="2825" width="33" style="56" customWidth="1"/>
    <col min="2826" max="2826" width="74.109375" style="56" customWidth="1"/>
    <col min="2827" max="3073" width="0" style="56" hidden="1"/>
    <col min="3074" max="3074" width="10.6640625" style="56" customWidth="1"/>
    <col min="3075" max="3075" width="60" style="56" customWidth="1"/>
    <col min="3076" max="3076" width="13" style="56" customWidth="1"/>
    <col min="3077" max="3077" width="8.6640625" style="56" customWidth="1"/>
    <col min="3078" max="3079" width="12.6640625" style="56" customWidth="1"/>
    <col min="3080" max="3080" width="26.6640625" style="56" customWidth="1"/>
    <col min="3081" max="3081" width="33" style="56" customWidth="1"/>
    <col min="3082" max="3082" width="74.109375" style="56" customWidth="1"/>
    <col min="3083" max="3329" width="0" style="56" hidden="1"/>
    <col min="3330" max="3330" width="10.6640625" style="56" customWidth="1"/>
    <col min="3331" max="3331" width="60" style="56" customWidth="1"/>
    <col min="3332" max="3332" width="13" style="56" customWidth="1"/>
    <col min="3333" max="3333" width="8.6640625" style="56" customWidth="1"/>
    <col min="3334" max="3335" width="12.6640625" style="56" customWidth="1"/>
    <col min="3336" max="3336" width="26.6640625" style="56" customWidth="1"/>
    <col min="3337" max="3337" width="33" style="56" customWidth="1"/>
    <col min="3338" max="3338" width="74.109375" style="56" customWidth="1"/>
    <col min="3339" max="3585" width="0" style="56" hidden="1"/>
    <col min="3586" max="3586" width="10.6640625" style="56" customWidth="1"/>
    <col min="3587" max="3587" width="60" style="56" customWidth="1"/>
    <col min="3588" max="3588" width="13" style="56" customWidth="1"/>
    <col min="3589" max="3589" width="8.6640625" style="56" customWidth="1"/>
    <col min="3590" max="3591" width="12.6640625" style="56" customWidth="1"/>
    <col min="3592" max="3592" width="26.6640625" style="56" customWidth="1"/>
    <col min="3593" max="3593" width="33" style="56" customWidth="1"/>
    <col min="3594" max="3594" width="74.109375" style="56" customWidth="1"/>
    <col min="3595" max="3841" width="0" style="56" hidden="1"/>
    <col min="3842" max="3842" width="10.6640625" style="56" customWidth="1"/>
    <col min="3843" max="3843" width="60" style="56" customWidth="1"/>
    <col min="3844" max="3844" width="13" style="56" customWidth="1"/>
    <col min="3845" max="3845" width="8.6640625" style="56" customWidth="1"/>
    <col min="3846" max="3847" width="12.6640625" style="56" customWidth="1"/>
    <col min="3848" max="3848" width="26.6640625" style="56" customWidth="1"/>
    <col min="3849" max="3849" width="33" style="56" customWidth="1"/>
    <col min="3850" max="3850" width="74.109375" style="56" customWidth="1"/>
    <col min="3851" max="4097" width="0" style="56" hidden="1"/>
    <col min="4098" max="4098" width="10.6640625" style="56" customWidth="1"/>
    <col min="4099" max="4099" width="60" style="56" customWidth="1"/>
    <col min="4100" max="4100" width="13" style="56" customWidth="1"/>
    <col min="4101" max="4101" width="8.6640625" style="56" customWidth="1"/>
    <col min="4102" max="4103" width="12.6640625" style="56" customWidth="1"/>
    <col min="4104" max="4104" width="26.6640625" style="56" customWidth="1"/>
    <col min="4105" max="4105" width="33" style="56" customWidth="1"/>
    <col min="4106" max="4106" width="74.109375" style="56" customWidth="1"/>
    <col min="4107" max="4353" width="0" style="56" hidden="1"/>
    <col min="4354" max="4354" width="10.6640625" style="56" customWidth="1"/>
    <col min="4355" max="4355" width="60" style="56" customWidth="1"/>
    <col min="4356" max="4356" width="13" style="56" customWidth="1"/>
    <col min="4357" max="4357" width="8.6640625" style="56" customWidth="1"/>
    <col min="4358" max="4359" width="12.6640625" style="56" customWidth="1"/>
    <col min="4360" max="4360" width="26.6640625" style="56" customWidth="1"/>
    <col min="4361" max="4361" width="33" style="56" customWidth="1"/>
    <col min="4362" max="4362" width="74.109375" style="56" customWidth="1"/>
    <col min="4363" max="4609" width="0" style="56" hidden="1"/>
    <col min="4610" max="4610" width="10.6640625" style="56" customWidth="1"/>
    <col min="4611" max="4611" width="60" style="56" customWidth="1"/>
    <col min="4612" max="4612" width="13" style="56" customWidth="1"/>
    <col min="4613" max="4613" width="8.6640625" style="56" customWidth="1"/>
    <col min="4614" max="4615" width="12.6640625" style="56" customWidth="1"/>
    <col min="4616" max="4616" width="26.6640625" style="56" customWidth="1"/>
    <col min="4617" max="4617" width="33" style="56" customWidth="1"/>
    <col min="4618" max="4618" width="74.109375" style="56" customWidth="1"/>
    <col min="4619" max="4865" width="0" style="56" hidden="1"/>
    <col min="4866" max="4866" width="10.6640625" style="56" customWidth="1"/>
    <col min="4867" max="4867" width="60" style="56" customWidth="1"/>
    <col min="4868" max="4868" width="13" style="56" customWidth="1"/>
    <col min="4869" max="4869" width="8.6640625" style="56" customWidth="1"/>
    <col min="4870" max="4871" width="12.6640625" style="56" customWidth="1"/>
    <col min="4872" max="4872" width="26.6640625" style="56" customWidth="1"/>
    <col min="4873" max="4873" width="33" style="56" customWidth="1"/>
    <col min="4874" max="4874" width="74.109375" style="56" customWidth="1"/>
    <col min="4875" max="5121" width="0" style="56" hidden="1"/>
    <col min="5122" max="5122" width="10.6640625" style="56" customWidth="1"/>
    <col min="5123" max="5123" width="60" style="56" customWidth="1"/>
    <col min="5124" max="5124" width="13" style="56" customWidth="1"/>
    <col min="5125" max="5125" width="8.6640625" style="56" customWidth="1"/>
    <col min="5126" max="5127" width="12.6640625" style="56" customWidth="1"/>
    <col min="5128" max="5128" width="26.6640625" style="56" customWidth="1"/>
    <col min="5129" max="5129" width="33" style="56" customWidth="1"/>
    <col min="5130" max="5130" width="74.109375" style="56" customWidth="1"/>
    <col min="5131" max="5377" width="0" style="56" hidden="1"/>
    <col min="5378" max="5378" width="10.6640625" style="56" customWidth="1"/>
    <col min="5379" max="5379" width="60" style="56" customWidth="1"/>
    <col min="5380" max="5380" width="13" style="56" customWidth="1"/>
    <col min="5381" max="5381" width="8.6640625" style="56" customWidth="1"/>
    <col min="5382" max="5383" width="12.6640625" style="56" customWidth="1"/>
    <col min="5384" max="5384" width="26.6640625" style="56" customWidth="1"/>
    <col min="5385" max="5385" width="33" style="56" customWidth="1"/>
    <col min="5386" max="5386" width="74.109375" style="56" customWidth="1"/>
    <col min="5387" max="5633" width="0" style="56" hidden="1"/>
    <col min="5634" max="5634" width="10.6640625" style="56" customWidth="1"/>
    <col min="5635" max="5635" width="60" style="56" customWidth="1"/>
    <col min="5636" max="5636" width="13" style="56" customWidth="1"/>
    <col min="5637" max="5637" width="8.6640625" style="56" customWidth="1"/>
    <col min="5638" max="5639" width="12.6640625" style="56" customWidth="1"/>
    <col min="5640" max="5640" width="26.6640625" style="56" customWidth="1"/>
    <col min="5641" max="5641" width="33" style="56" customWidth="1"/>
    <col min="5642" max="5642" width="74.109375" style="56" customWidth="1"/>
    <col min="5643" max="5889" width="0" style="56" hidden="1"/>
    <col min="5890" max="5890" width="10.6640625" style="56" customWidth="1"/>
    <col min="5891" max="5891" width="60" style="56" customWidth="1"/>
    <col min="5892" max="5892" width="13" style="56" customWidth="1"/>
    <col min="5893" max="5893" width="8.6640625" style="56" customWidth="1"/>
    <col min="5894" max="5895" width="12.6640625" style="56" customWidth="1"/>
    <col min="5896" max="5896" width="26.6640625" style="56" customWidth="1"/>
    <col min="5897" max="5897" width="33" style="56" customWidth="1"/>
    <col min="5898" max="5898" width="74.109375" style="56" customWidth="1"/>
    <col min="5899" max="6145" width="0" style="56" hidden="1"/>
    <col min="6146" max="6146" width="10.6640625" style="56" customWidth="1"/>
    <col min="6147" max="6147" width="60" style="56" customWidth="1"/>
    <col min="6148" max="6148" width="13" style="56" customWidth="1"/>
    <col min="6149" max="6149" width="8.6640625" style="56" customWidth="1"/>
    <col min="6150" max="6151" width="12.6640625" style="56" customWidth="1"/>
    <col min="6152" max="6152" width="26.6640625" style="56" customWidth="1"/>
    <col min="6153" max="6153" width="33" style="56" customWidth="1"/>
    <col min="6154" max="6154" width="74.109375" style="56" customWidth="1"/>
    <col min="6155" max="6401" width="0" style="56" hidden="1"/>
    <col min="6402" max="6402" width="10.6640625" style="56" customWidth="1"/>
    <col min="6403" max="6403" width="60" style="56" customWidth="1"/>
    <col min="6404" max="6404" width="13" style="56" customWidth="1"/>
    <col min="6405" max="6405" width="8.6640625" style="56" customWidth="1"/>
    <col min="6406" max="6407" width="12.6640625" style="56" customWidth="1"/>
    <col min="6408" max="6408" width="26.6640625" style="56" customWidth="1"/>
    <col min="6409" max="6409" width="33" style="56" customWidth="1"/>
    <col min="6410" max="6410" width="74.109375" style="56" customWidth="1"/>
    <col min="6411" max="6657" width="0" style="56" hidden="1"/>
    <col min="6658" max="6658" width="10.6640625" style="56" customWidth="1"/>
    <col min="6659" max="6659" width="60" style="56" customWidth="1"/>
    <col min="6660" max="6660" width="13" style="56" customWidth="1"/>
    <col min="6661" max="6661" width="8.6640625" style="56" customWidth="1"/>
    <col min="6662" max="6663" width="12.6640625" style="56" customWidth="1"/>
    <col min="6664" max="6664" width="26.6640625" style="56" customWidth="1"/>
    <col min="6665" max="6665" width="33" style="56" customWidth="1"/>
    <col min="6666" max="6666" width="74.109375" style="56" customWidth="1"/>
    <col min="6667" max="6913" width="0" style="56" hidden="1"/>
    <col min="6914" max="6914" width="10.6640625" style="56" customWidth="1"/>
    <col min="6915" max="6915" width="60" style="56" customWidth="1"/>
    <col min="6916" max="6916" width="13" style="56" customWidth="1"/>
    <col min="6917" max="6917" width="8.6640625" style="56" customWidth="1"/>
    <col min="6918" max="6919" width="12.6640625" style="56" customWidth="1"/>
    <col min="6920" max="6920" width="26.6640625" style="56" customWidth="1"/>
    <col min="6921" max="6921" width="33" style="56" customWidth="1"/>
    <col min="6922" max="6922" width="74.109375" style="56" customWidth="1"/>
    <col min="6923" max="7169" width="0" style="56" hidden="1"/>
    <col min="7170" max="7170" width="10.6640625" style="56" customWidth="1"/>
    <col min="7171" max="7171" width="60" style="56" customWidth="1"/>
    <col min="7172" max="7172" width="13" style="56" customWidth="1"/>
    <col min="7173" max="7173" width="8.6640625" style="56" customWidth="1"/>
    <col min="7174" max="7175" width="12.6640625" style="56" customWidth="1"/>
    <col min="7176" max="7176" width="26.6640625" style="56" customWidth="1"/>
    <col min="7177" max="7177" width="33" style="56" customWidth="1"/>
    <col min="7178" max="7178" width="74.109375" style="56" customWidth="1"/>
    <col min="7179" max="7425" width="0" style="56" hidden="1"/>
    <col min="7426" max="7426" width="10.6640625" style="56" customWidth="1"/>
    <col min="7427" max="7427" width="60" style="56" customWidth="1"/>
    <col min="7428" max="7428" width="13" style="56" customWidth="1"/>
    <col min="7429" max="7429" width="8.6640625" style="56" customWidth="1"/>
    <col min="7430" max="7431" width="12.6640625" style="56" customWidth="1"/>
    <col min="7432" max="7432" width="26.6640625" style="56" customWidth="1"/>
    <col min="7433" max="7433" width="33" style="56" customWidth="1"/>
    <col min="7434" max="7434" width="74.109375" style="56" customWidth="1"/>
    <col min="7435" max="7681" width="0" style="56" hidden="1"/>
    <col min="7682" max="7682" width="10.6640625" style="56" customWidth="1"/>
    <col min="7683" max="7683" width="60" style="56" customWidth="1"/>
    <col min="7684" max="7684" width="13" style="56" customWidth="1"/>
    <col min="7685" max="7685" width="8.6640625" style="56" customWidth="1"/>
    <col min="7686" max="7687" width="12.6640625" style="56" customWidth="1"/>
    <col min="7688" max="7688" width="26.6640625" style="56" customWidth="1"/>
    <col min="7689" max="7689" width="33" style="56" customWidth="1"/>
    <col min="7690" max="7690" width="74.109375" style="56" customWidth="1"/>
    <col min="7691" max="7937" width="0" style="56" hidden="1"/>
    <col min="7938" max="7938" width="10.6640625" style="56" customWidth="1"/>
    <col min="7939" max="7939" width="60" style="56" customWidth="1"/>
    <col min="7940" max="7940" width="13" style="56" customWidth="1"/>
    <col min="7941" max="7941" width="8.6640625" style="56" customWidth="1"/>
    <col min="7942" max="7943" width="12.6640625" style="56" customWidth="1"/>
    <col min="7944" max="7944" width="26.6640625" style="56" customWidth="1"/>
    <col min="7945" max="7945" width="33" style="56" customWidth="1"/>
    <col min="7946" max="7946" width="74.109375" style="56" customWidth="1"/>
    <col min="7947" max="8193" width="0" style="56" hidden="1"/>
    <col min="8194" max="8194" width="10.6640625" style="56" customWidth="1"/>
    <col min="8195" max="8195" width="60" style="56" customWidth="1"/>
    <col min="8196" max="8196" width="13" style="56" customWidth="1"/>
    <col min="8197" max="8197" width="8.6640625" style="56" customWidth="1"/>
    <col min="8198" max="8199" width="12.6640625" style="56" customWidth="1"/>
    <col min="8200" max="8200" width="26.6640625" style="56" customWidth="1"/>
    <col min="8201" max="8201" width="33" style="56" customWidth="1"/>
    <col min="8202" max="8202" width="74.109375" style="56" customWidth="1"/>
    <col min="8203" max="8449" width="0" style="56" hidden="1"/>
    <col min="8450" max="8450" width="10.6640625" style="56" customWidth="1"/>
    <col min="8451" max="8451" width="60" style="56" customWidth="1"/>
    <col min="8452" max="8452" width="13" style="56" customWidth="1"/>
    <col min="8453" max="8453" width="8.6640625" style="56" customWidth="1"/>
    <col min="8454" max="8455" width="12.6640625" style="56" customWidth="1"/>
    <col min="8456" max="8456" width="26.6640625" style="56" customWidth="1"/>
    <col min="8457" max="8457" width="33" style="56" customWidth="1"/>
    <col min="8458" max="8458" width="74.109375" style="56" customWidth="1"/>
    <col min="8459" max="8705" width="0" style="56" hidden="1"/>
    <col min="8706" max="8706" width="10.6640625" style="56" customWidth="1"/>
    <col min="8707" max="8707" width="60" style="56" customWidth="1"/>
    <col min="8708" max="8708" width="13" style="56" customWidth="1"/>
    <col min="8709" max="8709" width="8.6640625" style="56" customWidth="1"/>
    <col min="8710" max="8711" width="12.6640625" style="56" customWidth="1"/>
    <col min="8712" max="8712" width="26.6640625" style="56" customWidth="1"/>
    <col min="8713" max="8713" width="33" style="56" customWidth="1"/>
    <col min="8714" max="8714" width="74.109375" style="56" customWidth="1"/>
    <col min="8715" max="8961" width="0" style="56" hidden="1"/>
    <col min="8962" max="8962" width="10.6640625" style="56" customWidth="1"/>
    <col min="8963" max="8963" width="60" style="56" customWidth="1"/>
    <col min="8964" max="8964" width="13" style="56" customWidth="1"/>
    <col min="8965" max="8965" width="8.6640625" style="56" customWidth="1"/>
    <col min="8966" max="8967" width="12.6640625" style="56" customWidth="1"/>
    <col min="8968" max="8968" width="26.6640625" style="56" customWidth="1"/>
    <col min="8969" max="8969" width="33" style="56" customWidth="1"/>
    <col min="8970" max="8970" width="74.109375" style="56" customWidth="1"/>
    <col min="8971" max="9217" width="0" style="56" hidden="1"/>
    <col min="9218" max="9218" width="10.6640625" style="56" customWidth="1"/>
    <col min="9219" max="9219" width="60" style="56" customWidth="1"/>
    <col min="9220" max="9220" width="13" style="56" customWidth="1"/>
    <col min="9221" max="9221" width="8.6640625" style="56" customWidth="1"/>
    <col min="9222" max="9223" width="12.6640625" style="56" customWidth="1"/>
    <col min="9224" max="9224" width="26.6640625" style="56" customWidth="1"/>
    <col min="9225" max="9225" width="33" style="56" customWidth="1"/>
    <col min="9226" max="9226" width="74.109375" style="56" customWidth="1"/>
    <col min="9227" max="9473" width="0" style="56" hidden="1"/>
    <col min="9474" max="9474" width="10.6640625" style="56" customWidth="1"/>
    <col min="9475" max="9475" width="60" style="56" customWidth="1"/>
    <col min="9476" max="9476" width="13" style="56" customWidth="1"/>
    <col min="9477" max="9477" width="8.6640625" style="56" customWidth="1"/>
    <col min="9478" max="9479" width="12.6640625" style="56" customWidth="1"/>
    <col min="9480" max="9480" width="26.6640625" style="56" customWidth="1"/>
    <col min="9481" max="9481" width="33" style="56" customWidth="1"/>
    <col min="9482" max="9482" width="74.109375" style="56" customWidth="1"/>
    <col min="9483" max="9729" width="0" style="56" hidden="1"/>
    <col min="9730" max="9730" width="10.6640625" style="56" customWidth="1"/>
    <col min="9731" max="9731" width="60" style="56" customWidth="1"/>
    <col min="9732" max="9732" width="13" style="56" customWidth="1"/>
    <col min="9733" max="9733" width="8.6640625" style="56" customWidth="1"/>
    <col min="9734" max="9735" width="12.6640625" style="56" customWidth="1"/>
    <col min="9736" max="9736" width="26.6640625" style="56" customWidth="1"/>
    <col min="9737" max="9737" width="33" style="56" customWidth="1"/>
    <col min="9738" max="9738" width="74.109375" style="56" customWidth="1"/>
    <col min="9739" max="9985" width="0" style="56" hidden="1"/>
    <col min="9986" max="9986" width="10.6640625" style="56" customWidth="1"/>
    <col min="9987" max="9987" width="60" style="56" customWidth="1"/>
    <col min="9988" max="9988" width="13" style="56" customWidth="1"/>
    <col min="9989" max="9989" width="8.6640625" style="56" customWidth="1"/>
    <col min="9990" max="9991" width="12.6640625" style="56" customWidth="1"/>
    <col min="9992" max="9992" width="26.6640625" style="56" customWidth="1"/>
    <col min="9993" max="9993" width="33" style="56" customWidth="1"/>
    <col min="9994" max="9994" width="74.109375" style="56" customWidth="1"/>
    <col min="9995" max="10241" width="0" style="56" hidden="1"/>
    <col min="10242" max="10242" width="10.6640625" style="56" customWidth="1"/>
    <col min="10243" max="10243" width="60" style="56" customWidth="1"/>
    <col min="10244" max="10244" width="13" style="56" customWidth="1"/>
    <col min="10245" max="10245" width="8.6640625" style="56" customWidth="1"/>
    <col min="10246" max="10247" width="12.6640625" style="56" customWidth="1"/>
    <col min="10248" max="10248" width="26.6640625" style="56" customWidth="1"/>
    <col min="10249" max="10249" width="33" style="56" customWidth="1"/>
    <col min="10250" max="10250" width="74.109375" style="56" customWidth="1"/>
    <col min="10251" max="10497" width="0" style="56" hidden="1"/>
    <col min="10498" max="10498" width="10.6640625" style="56" customWidth="1"/>
    <col min="10499" max="10499" width="60" style="56" customWidth="1"/>
    <col min="10500" max="10500" width="13" style="56" customWidth="1"/>
    <col min="10501" max="10501" width="8.6640625" style="56" customWidth="1"/>
    <col min="10502" max="10503" width="12.6640625" style="56" customWidth="1"/>
    <col min="10504" max="10504" width="26.6640625" style="56" customWidth="1"/>
    <col min="10505" max="10505" width="33" style="56" customWidth="1"/>
    <col min="10506" max="10506" width="74.109375" style="56" customWidth="1"/>
    <col min="10507" max="10753" width="0" style="56" hidden="1"/>
    <col min="10754" max="10754" width="10.6640625" style="56" customWidth="1"/>
    <col min="10755" max="10755" width="60" style="56" customWidth="1"/>
    <col min="10756" max="10756" width="13" style="56" customWidth="1"/>
    <col min="10757" max="10757" width="8.6640625" style="56" customWidth="1"/>
    <col min="10758" max="10759" width="12.6640625" style="56" customWidth="1"/>
    <col min="10760" max="10760" width="26.6640625" style="56" customWidth="1"/>
    <col min="10761" max="10761" width="33" style="56" customWidth="1"/>
    <col min="10762" max="10762" width="74.109375" style="56" customWidth="1"/>
    <col min="10763" max="11009" width="0" style="56" hidden="1"/>
    <col min="11010" max="11010" width="10.6640625" style="56" customWidth="1"/>
    <col min="11011" max="11011" width="60" style="56" customWidth="1"/>
    <col min="11012" max="11012" width="13" style="56" customWidth="1"/>
    <col min="11013" max="11013" width="8.6640625" style="56" customWidth="1"/>
    <col min="11014" max="11015" width="12.6640625" style="56" customWidth="1"/>
    <col min="11016" max="11016" width="26.6640625" style="56" customWidth="1"/>
    <col min="11017" max="11017" width="33" style="56" customWidth="1"/>
    <col min="11018" max="11018" width="74.109375" style="56" customWidth="1"/>
    <col min="11019" max="11265" width="0" style="56" hidden="1"/>
    <col min="11266" max="11266" width="10.6640625" style="56" customWidth="1"/>
    <col min="11267" max="11267" width="60" style="56" customWidth="1"/>
    <col min="11268" max="11268" width="13" style="56" customWidth="1"/>
    <col min="11269" max="11269" width="8.6640625" style="56" customWidth="1"/>
    <col min="11270" max="11271" width="12.6640625" style="56" customWidth="1"/>
    <col min="11272" max="11272" width="26.6640625" style="56" customWidth="1"/>
    <col min="11273" max="11273" width="33" style="56" customWidth="1"/>
    <col min="11274" max="11274" width="74.109375" style="56" customWidth="1"/>
    <col min="11275" max="11521" width="0" style="56" hidden="1"/>
    <col min="11522" max="11522" width="10.6640625" style="56" customWidth="1"/>
    <col min="11523" max="11523" width="60" style="56" customWidth="1"/>
    <col min="11524" max="11524" width="13" style="56" customWidth="1"/>
    <col min="11525" max="11525" width="8.6640625" style="56" customWidth="1"/>
    <col min="11526" max="11527" width="12.6640625" style="56" customWidth="1"/>
    <col min="11528" max="11528" width="26.6640625" style="56" customWidth="1"/>
    <col min="11529" max="11529" width="33" style="56" customWidth="1"/>
    <col min="11530" max="11530" width="74.109375" style="56" customWidth="1"/>
    <col min="11531" max="11777" width="0" style="56" hidden="1"/>
    <col min="11778" max="11778" width="10.6640625" style="56" customWidth="1"/>
    <col min="11779" max="11779" width="60" style="56" customWidth="1"/>
    <col min="11780" max="11780" width="13" style="56" customWidth="1"/>
    <col min="11781" max="11781" width="8.6640625" style="56" customWidth="1"/>
    <col min="11782" max="11783" width="12.6640625" style="56" customWidth="1"/>
    <col min="11784" max="11784" width="26.6640625" style="56" customWidth="1"/>
    <col min="11785" max="11785" width="33" style="56" customWidth="1"/>
    <col min="11786" max="11786" width="74.109375" style="56" customWidth="1"/>
    <col min="11787" max="12033" width="0" style="56" hidden="1"/>
    <col min="12034" max="12034" width="10.6640625" style="56" customWidth="1"/>
    <col min="12035" max="12035" width="60" style="56" customWidth="1"/>
    <col min="12036" max="12036" width="13" style="56" customWidth="1"/>
    <col min="12037" max="12037" width="8.6640625" style="56" customWidth="1"/>
    <col min="12038" max="12039" width="12.6640625" style="56" customWidth="1"/>
    <col min="12040" max="12040" width="26.6640625" style="56" customWidth="1"/>
    <col min="12041" max="12041" width="33" style="56" customWidth="1"/>
    <col min="12042" max="12042" width="74.109375" style="56" customWidth="1"/>
    <col min="12043" max="12289" width="0" style="56" hidden="1"/>
    <col min="12290" max="12290" width="10.6640625" style="56" customWidth="1"/>
    <col min="12291" max="12291" width="60" style="56" customWidth="1"/>
    <col min="12292" max="12292" width="13" style="56" customWidth="1"/>
    <col min="12293" max="12293" width="8.6640625" style="56" customWidth="1"/>
    <col min="12294" max="12295" width="12.6640625" style="56" customWidth="1"/>
    <col min="12296" max="12296" width="26.6640625" style="56" customWidth="1"/>
    <col min="12297" max="12297" width="33" style="56" customWidth="1"/>
    <col min="12298" max="12298" width="74.109375" style="56" customWidth="1"/>
    <col min="12299" max="12545" width="0" style="56" hidden="1"/>
    <col min="12546" max="12546" width="10.6640625" style="56" customWidth="1"/>
    <col min="12547" max="12547" width="60" style="56" customWidth="1"/>
    <col min="12548" max="12548" width="13" style="56" customWidth="1"/>
    <col min="12549" max="12549" width="8.6640625" style="56" customWidth="1"/>
    <col min="12550" max="12551" width="12.6640625" style="56" customWidth="1"/>
    <col min="12552" max="12552" width="26.6640625" style="56" customWidth="1"/>
    <col min="12553" max="12553" width="33" style="56" customWidth="1"/>
    <col min="12554" max="12554" width="74.109375" style="56" customWidth="1"/>
    <col min="12555" max="12801" width="0" style="56" hidden="1"/>
    <col min="12802" max="12802" width="10.6640625" style="56" customWidth="1"/>
    <col min="12803" max="12803" width="60" style="56" customWidth="1"/>
    <col min="12804" max="12804" width="13" style="56" customWidth="1"/>
    <col min="12805" max="12805" width="8.6640625" style="56" customWidth="1"/>
    <col min="12806" max="12807" width="12.6640625" style="56" customWidth="1"/>
    <col min="12808" max="12808" width="26.6640625" style="56" customWidth="1"/>
    <col min="12809" max="12809" width="33" style="56" customWidth="1"/>
    <col min="12810" max="12810" width="74.109375" style="56" customWidth="1"/>
    <col min="12811" max="13057" width="0" style="56" hidden="1"/>
    <col min="13058" max="13058" width="10.6640625" style="56" customWidth="1"/>
    <col min="13059" max="13059" width="60" style="56" customWidth="1"/>
    <col min="13060" max="13060" width="13" style="56" customWidth="1"/>
    <col min="13061" max="13061" width="8.6640625" style="56" customWidth="1"/>
    <col min="13062" max="13063" width="12.6640625" style="56" customWidth="1"/>
    <col min="13064" max="13064" width="26.6640625" style="56" customWidth="1"/>
    <col min="13065" max="13065" width="33" style="56" customWidth="1"/>
    <col min="13066" max="13066" width="74.109375" style="56" customWidth="1"/>
    <col min="13067" max="13313" width="0" style="56" hidden="1"/>
    <col min="13314" max="13314" width="10.6640625" style="56" customWidth="1"/>
    <col min="13315" max="13315" width="60" style="56" customWidth="1"/>
    <col min="13316" max="13316" width="13" style="56" customWidth="1"/>
    <col min="13317" max="13317" width="8.6640625" style="56" customWidth="1"/>
    <col min="13318" max="13319" width="12.6640625" style="56" customWidth="1"/>
    <col min="13320" max="13320" width="26.6640625" style="56" customWidth="1"/>
    <col min="13321" max="13321" width="33" style="56" customWidth="1"/>
    <col min="13322" max="13322" width="74.109375" style="56" customWidth="1"/>
    <col min="13323" max="13569" width="0" style="56" hidden="1"/>
    <col min="13570" max="13570" width="10.6640625" style="56" customWidth="1"/>
    <col min="13571" max="13571" width="60" style="56" customWidth="1"/>
    <col min="13572" max="13572" width="13" style="56" customWidth="1"/>
    <col min="13573" max="13573" width="8.6640625" style="56" customWidth="1"/>
    <col min="13574" max="13575" width="12.6640625" style="56" customWidth="1"/>
    <col min="13576" max="13576" width="26.6640625" style="56" customWidth="1"/>
    <col min="13577" max="13577" width="33" style="56" customWidth="1"/>
    <col min="13578" max="13578" width="74.109375" style="56" customWidth="1"/>
    <col min="13579" max="13825" width="0" style="56" hidden="1"/>
    <col min="13826" max="13826" width="10.6640625" style="56" customWidth="1"/>
    <col min="13827" max="13827" width="60" style="56" customWidth="1"/>
    <col min="13828" max="13828" width="13" style="56" customWidth="1"/>
    <col min="13829" max="13829" width="8.6640625" style="56" customWidth="1"/>
    <col min="13830" max="13831" width="12.6640625" style="56" customWidth="1"/>
    <col min="13832" max="13832" width="26.6640625" style="56" customWidth="1"/>
    <col min="13833" max="13833" width="33" style="56" customWidth="1"/>
    <col min="13834" max="13834" width="74.109375" style="56" customWidth="1"/>
    <col min="13835" max="14081" width="0" style="56" hidden="1"/>
    <col min="14082" max="14082" width="10.6640625" style="56" customWidth="1"/>
    <col min="14083" max="14083" width="60" style="56" customWidth="1"/>
    <col min="14084" max="14084" width="13" style="56" customWidth="1"/>
    <col min="14085" max="14085" width="8.6640625" style="56" customWidth="1"/>
    <col min="14086" max="14087" width="12.6640625" style="56" customWidth="1"/>
    <col min="14088" max="14088" width="26.6640625" style="56" customWidth="1"/>
    <col min="14089" max="14089" width="33" style="56" customWidth="1"/>
    <col min="14090" max="14090" width="74.109375" style="56" customWidth="1"/>
    <col min="14091" max="14337" width="0" style="56" hidden="1"/>
    <col min="14338" max="14338" width="10.6640625" style="56" customWidth="1"/>
    <col min="14339" max="14339" width="60" style="56" customWidth="1"/>
    <col min="14340" max="14340" width="13" style="56" customWidth="1"/>
    <col min="14341" max="14341" width="8.6640625" style="56" customWidth="1"/>
    <col min="14342" max="14343" width="12.6640625" style="56" customWidth="1"/>
    <col min="14344" max="14344" width="26.6640625" style="56" customWidth="1"/>
    <col min="14345" max="14345" width="33" style="56" customWidth="1"/>
    <col min="14346" max="14346" width="74.109375" style="56" customWidth="1"/>
    <col min="14347" max="14593" width="0" style="56" hidden="1"/>
    <col min="14594" max="14594" width="10.6640625" style="56" customWidth="1"/>
    <col min="14595" max="14595" width="60" style="56" customWidth="1"/>
    <col min="14596" max="14596" width="13" style="56" customWidth="1"/>
    <col min="14597" max="14597" width="8.6640625" style="56" customWidth="1"/>
    <col min="14598" max="14599" width="12.6640625" style="56" customWidth="1"/>
    <col min="14600" max="14600" width="26.6640625" style="56" customWidth="1"/>
    <col min="14601" max="14601" width="33" style="56" customWidth="1"/>
    <col min="14602" max="14602" width="74.109375" style="56" customWidth="1"/>
    <col min="14603" max="14849" width="0" style="56" hidden="1"/>
    <col min="14850" max="14850" width="10.6640625" style="56" customWidth="1"/>
    <col min="14851" max="14851" width="60" style="56" customWidth="1"/>
    <col min="14852" max="14852" width="13" style="56" customWidth="1"/>
    <col min="14853" max="14853" width="8.6640625" style="56" customWidth="1"/>
    <col min="14854" max="14855" width="12.6640625" style="56" customWidth="1"/>
    <col min="14856" max="14856" width="26.6640625" style="56" customWidth="1"/>
    <col min="14857" max="14857" width="33" style="56" customWidth="1"/>
    <col min="14858" max="14858" width="74.109375" style="56" customWidth="1"/>
    <col min="14859" max="15105" width="0" style="56" hidden="1"/>
    <col min="15106" max="15106" width="10.6640625" style="56" customWidth="1"/>
    <col min="15107" max="15107" width="60" style="56" customWidth="1"/>
    <col min="15108" max="15108" width="13" style="56" customWidth="1"/>
    <col min="15109" max="15109" width="8.6640625" style="56" customWidth="1"/>
    <col min="15110" max="15111" width="12.6640625" style="56" customWidth="1"/>
    <col min="15112" max="15112" width="26.6640625" style="56" customWidth="1"/>
    <col min="15113" max="15113" width="33" style="56" customWidth="1"/>
    <col min="15114" max="15114" width="74.109375" style="56" customWidth="1"/>
    <col min="15115" max="15361" width="0" style="56" hidden="1"/>
    <col min="15362" max="15362" width="10.6640625" style="56" customWidth="1"/>
    <col min="15363" max="15363" width="60" style="56" customWidth="1"/>
    <col min="15364" max="15364" width="13" style="56" customWidth="1"/>
    <col min="15365" max="15365" width="8.6640625" style="56" customWidth="1"/>
    <col min="15366" max="15367" width="12.6640625" style="56" customWidth="1"/>
    <col min="15368" max="15368" width="26.6640625" style="56" customWidth="1"/>
    <col min="15369" max="15369" width="33" style="56" customWidth="1"/>
    <col min="15370" max="15370" width="74.109375" style="56" customWidth="1"/>
    <col min="15371" max="15617" width="0" style="56" hidden="1"/>
    <col min="15618" max="15618" width="10.6640625" style="56" customWidth="1"/>
    <col min="15619" max="15619" width="60" style="56" customWidth="1"/>
    <col min="15620" max="15620" width="13" style="56" customWidth="1"/>
    <col min="15621" max="15621" width="8.6640625" style="56" customWidth="1"/>
    <col min="15622" max="15623" width="12.6640625" style="56" customWidth="1"/>
    <col min="15624" max="15624" width="26.6640625" style="56" customWidth="1"/>
    <col min="15625" max="15625" width="33" style="56" customWidth="1"/>
    <col min="15626" max="15626" width="74.109375" style="56" customWidth="1"/>
    <col min="15627" max="15873" width="0" style="56" hidden="1"/>
    <col min="15874" max="15874" width="10.6640625" style="56" customWidth="1"/>
    <col min="15875" max="15875" width="60" style="56" customWidth="1"/>
    <col min="15876" max="15876" width="13" style="56" customWidth="1"/>
    <col min="15877" max="15877" width="8.6640625" style="56" customWidth="1"/>
    <col min="15878" max="15879" width="12.6640625" style="56" customWidth="1"/>
    <col min="15880" max="15880" width="26.6640625" style="56" customWidth="1"/>
    <col min="15881" max="15881" width="33" style="56" customWidth="1"/>
    <col min="15882" max="15882" width="74.109375" style="56" customWidth="1"/>
    <col min="15883" max="16129" width="0" style="56" hidden="1"/>
    <col min="16130" max="16130" width="10.6640625" style="56" customWidth="1"/>
    <col min="16131" max="16131" width="60" style="56" customWidth="1"/>
    <col min="16132" max="16132" width="13" style="56" customWidth="1"/>
    <col min="16133" max="16133" width="8.6640625" style="56" customWidth="1"/>
    <col min="16134" max="16135" width="12.6640625" style="56" customWidth="1"/>
    <col min="16136" max="16136" width="26.6640625" style="56" customWidth="1"/>
    <col min="16137" max="16137" width="33" style="56" customWidth="1"/>
    <col min="16138" max="16138" width="74.109375" style="56" customWidth="1"/>
    <col min="16139" max="16384" width="0" style="56" hidden="1"/>
  </cols>
  <sheetData>
    <row r="1" spans="1:16" customFormat="1" ht="14.4" x14ac:dyDescent="0.3">
      <c r="A1" s="3" t="s">
        <v>2217</v>
      </c>
      <c r="B1" s="3"/>
      <c r="C1" s="3"/>
      <c r="E1" s="8"/>
      <c r="F1" s="4"/>
      <c r="G1" s="277"/>
      <c r="H1" s="277"/>
      <c r="I1" s="42"/>
      <c r="J1" s="157"/>
      <c r="K1" s="153"/>
      <c r="L1" s="154"/>
      <c r="M1" s="11"/>
      <c r="N1" s="11"/>
      <c r="O1" s="11"/>
      <c r="P1" s="15"/>
    </row>
    <row r="2" spans="1:16" customFormat="1" ht="14.4" x14ac:dyDescent="0.3">
      <c r="A2" s="110" t="s">
        <v>14</v>
      </c>
      <c r="B2" s="111"/>
      <c r="C2" s="159"/>
      <c r="E2" s="8"/>
      <c r="F2" s="1"/>
      <c r="G2" s="277"/>
      <c r="H2" s="277"/>
      <c r="I2" s="43"/>
      <c r="J2" s="157"/>
      <c r="K2" s="153"/>
      <c r="L2" s="154"/>
      <c r="M2" s="12"/>
      <c r="N2" s="12"/>
      <c r="O2" s="12"/>
      <c r="P2" s="15"/>
    </row>
    <row r="3" spans="1:16" customFormat="1" ht="2.25" customHeight="1" x14ac:dyDescent="0.3">
      <c r="A3" s="3"/>
      <c r="B3" s="3"/>
      <c r="C3" s="3"/>
      <c r="D3" s="8" t="s">
        <v>95</v>
      </c>
      <c r="E3" s="1">
        <v>25.484999999999999</v>
      </c>
      <c r="F3" s="112"/>
      <c r="G3" s="277"/>
      <c r="H3" s="277"/>
      <c r="I3" s="43"/>
      <c r="J3" s="157"/>
      <c r="K3" s="153"/>
      <c r="L3" s="154"/>
      <c r="M3" s="12"/>
      <c r="N3" s="12"/>
      <c r="O3" s="12"/>
      <c r="P3" s="15"/>
    </row>
    <row r="4" spans="1:16" customFormat="1" ht="18.75" customHeight="1" x14ac:dyDescent="0.3">
      <c r="A4" s="36"/>
      <c r="B4" s="36"/>
      <c r="C4" s="36"/>
      <c r="D4" s="7"/>
      <c r="E4" s="9"/>
      <c r="F4" s="1"/>
      <c r="G4" s="278"/>
      <c r="H4" s="278"/>
      <c r="I4" s="43"/>
      <c r="J4" s="157"/>
      <c r="K4" s="155"/>
      <c r="L4" s="156"/>
      <c r="M4" s="12"/>
      <c r="N4" s="12"/>
      <c r="O4" s="12"/>
      <c r="P4" s="15"/>
    </row>
    <row r="5" spans="1:16" ht="27" customHeight="1" x14ac:dyDescent="0.3">
      <c r="A5" s="148" t="s">
        <v>0</v>
      </c>
      <c r="B5" s="149" t="s">
        <v>2</v>
      </c>
      <c r="C5" s="149" t="s">
        <v>93</v>
      </c>
      <c r="D5" s="150" t="s">
        <v>1538</v>
      </c>
      <c r="E5" s="150" t="s">
        <v>1539</v>
      </c>
      <c r="F5" s="151" t="s">
        <v>6</v>
      </c>
      <c r="G5" s="151" t="s">
        <v>1540</v>
      </c>
      <c r="H5" s="152" t="s">
        <v>1541</v>
      </c>
      <c r="I5" s="149" t="s">
        <v>1542</v>
      </c>
      <c r="J5" s="149" t="s">
        <v>1543</v>
      </c>
      <c r="K5" s="113"/>
    </row>
    <row r="6" spans="1:16" ht="15" customHeight="1" x14ac:dyDescent="0.3">
      <c r="A6" s="137">
        <v>2011100</v>
      </c>
      <c r="B6" s="118" t="s">
        <v>1776</v>
      </c>
      <c r="C6" s="160">
        <v>8594052889079</v>
      </c>
      <c r="D6" s="184">
        <v>39.9</v>
      </c>
      <c r="E6" s="184">
        <f>PRODUCT(D6,1/$E$3)</f>
        <v>1.5656268393172454</v>
      </c>
      <c r="F6" s="116"/>
      <c r="G6" s="256">
        <f>F6*D6*50</f>
        <v>0</v>
      </c>
      <c r="H6" s="121"/>
      <c r="I6" s="119" t="s">
        <v>1544</v>
      </c>
      <c r="J6" s="119" t="s">
        <v>1545</v>
      </c>
      <c r="K6" s="113"/>
    </row>
    <row r="7" spans="1:16" ht="15" customHeight="1" x14ac:dyDescent="0.3">
      <c r="A7" s="214">
        <v>1117</v>
      </c>
      <c r="B7" s="120" t="s">
        <v>1546</v>
      </c>
      <c r="C7" s="160" t="s">
        <v>1717</v>
      </c>
      <c r="D7" s="184">
        <v>145</v>
      </c>
      <c r="E7" s="184">
        <f t="shared" ref="E7:E76" si="0">PRODUCT(D7,1/$E$3)</f>
        <v>5.6896213458897389</v>
      </c>
      <c r="F7" s="116"/>
      <c r="G7" s="256">
        <f>F7*D7</f>
        <v>0</v>
      </c>
      <c r="H7" s="121"/>
      <c r="I7" s="122" t="s">
        <v>1547</v>
      </c>
      <c r="J7" s="122" t="s">
        <v>1545</v>
      </c>
      <c r="K7" s="113"/>
    </row>
    <row r="8" spans="1:16" ht="15" customHeight="1" x14ac:dyDescent="0.3">
      <c r="A8" s="214">
        <v>2011200</v>
      </c>
      <c r="B8" s="120" t="s">
        <v>1548</v>
      </c>
      <c r="C8" s="160">
        <v>8594052889086</v>
      </c>
      <c r="D8" s="184">
        <v>39.5</v>
      </c>
      <c r="E8" s="184">
        <f t="shared" si="0"/>
        <v>1.5499313321561703</v>
      </c>
      <c r="F8" s="116"/>
      <c r="G8" s="256">
        <f t="shared" ref="G8:G12" si="1">F8*D8*50</f>
        <v>0</v>
      </c>
      <c r="H8" s="121"/>
      <c r="I8" s="122" t="s">
        <v>1544</v>
      </c>
      <c r="J8" s="122" t="s">
        <v>1545</v>
      </c>
      <c r="K8" s="113"/>
    </row>
    <row r="9" spans="1:16" ht="15" customHeight="1" x14ac:dyDescent="0.3">
      <c r="A9" s="214">
        <v>2011300</v>
      </c>
      <c r="B9" s="120" t="s">
        <v>1549</v>
      </c>
      <c r="C9" s="160">
        <v>8594052889093</v>
      </c>
      <c r="D9" s="184">
        <v>46.2</v>
      </c>
      <c r="E9" s="184">
        <f t="shared" si="0"/>
        <v>1.8128310771041791</v>
      </c>
      <c r="F9" s="116"/>
      <c r="G9" s="256">
        <f t="shared" si="1"/>
        <v>0</v>
      </c>
      <c r="H9" s="121"/>
      <c r="I9" s="122" t="s">
        <v>1544</v>
      </c>
      <c r="J9" s="122" t="s">
        <v>1545</v>
      </c>
      <c r="K9" s="113"/>
    </row>
    <row r="10" spans="1:16" ht="15" customHeight="1" x14ac:dyDescent="0.3">
      <c r="A10" s="214">
        <v>2011301</v>
      </c>
      <c r="B10" s="120" t="s">
        <v>2176</v>
      </c>
      <c r="C10" s="160">
        <v>4019114083447</v>
      </c>
      <c r="D10" s="184">
        <v>46.2</v>
      </c>
      <c r="E10" s="184">
        <f t="shared" si="0"/>
        <v>1.8128310771041791</v>
      </c>
      <c r="F10" s="116"/>
      <c r="G10" s="256">
        <f>F10*D10*25</f>
        <v>0</v>
      </c>
      <c r="H10" s="121"/>
      <c r="I10" s="122"/>
      <c r="J10" s="122"/>
      <c r="K10" s="113"/>
    </row>
    <row r="11" spans="1:16" ht="15" customHeight="1" x14ac:dyDescent="0.3">
      <c r="A11" s="214">
        <v>2011400</v>
      </c>
      <c r="B11" s="120" t="s">
        <v>1550</v>
      </c>
      <c r="C11" s="160">
        <v>8594052889109</v>
      </c>
      <c r="D11" s="184">
        <v>57.2</v>
      </c>
      <c r="E11" s="184">
        <f t="shared" si="0"/>
        <v>2.2444575240337454</v>
      </c>
      <c r="F11" s="116"/>
      <c r="G11" s="256">
        <f t="shared" si="1"/>
        <v>0</v>
      </c>
      <c r="H11" s="123"/>
      <c r="I11" s="122" t="s">
        <v>1544</v>
      </c>
      <c r="J11" s="122" t="s">
        <v>1545</v>
      </c>
      <c r="K11" s="113"/>
    </row>
    <row r="12" spans="1:16" ht="15" customHeight="1" x14ac:dyDescent="0.3">
      <c r="A12" s="137">
        <v>2011500</v>
      </c>
      <c r="B12" s="120" t="s">
        <v>1968</v>
      </c>
      <c r="C12" s="160">
        <v>4019114081696</v>
      </c>
      <c r="D12" s="184">
        <v>55.5</v>
      </c>
      <c r="E12" s="184">
        <f t="shared" si="0"/>
        <v>2.1777516185991761</v>
      </c>
      <c r="F12" s="116"/>
      <c r="G12" s="256">
        <f t="shared" si="1"/>
        <v>0</v>
      </c>
      <c r="H12" s="121"/>
      <c r="I12" s="122"/>
      <c r="J12" s="122"/>
      <c r="K12" s="113"/>
    </row>
    <row r="13" spans="1:16" ht="15" customHeight="1" x14ac:dyDescent="0.3">
      <c r="A13" s="137">
        <v>1154</v>
      </c>
      <c r="B13" s="120" t="s">
        <v>1889</v>
      </c>
      <c r="C13" s="160">
        <v>8594052883701</v>
      </c>
      <c r="D13" s="184">
        <v>229.7</v>
      </c>
      <c r="E13" s="184">
        <f t="shared" si="0"/>
        <v>9.0131449872474008</v>
      </c>
      <c r="F13" s="116"/>
      <c r="G13" s="256">
        <f>F13*D13</f>
        <v>0</v>
      </c>
      <c r="H13" s="121"/>
      <c r="I13" s="122"/>
      <c r="J13" s="122"/>
      <c r="K13" s="113"/>
    </row>
    <row r="14" spans="1:16" ht="15" customHeight="1" x14ac:dyDescent="0.3">
      <c r="A14" s="137">
        <v>2012000</v>
      </c>
      <c r="B14" s="120" t="s">
        <v>1551</v>
      </c>
      <c r="C14" s="160">
        <v>8594052889116</v>
      </c>
      <c r="D14" s="184">
        <v>42.5</v>
      </c>
      <c r="E14" s="184">
        <f t="shared" si="0"/>
        <v>1.6676476358642338</v>
      </c>
      <c r="F14" s="116"/>
      <c r="G14" s="256">
        <f>F14*D14*25</f>
        <v>0</v>
      </c>
      <c r="H14" s="124"/>
      <c r="I14" s="126"/>
      <c r="J14" s="127" t="s">
        <v>1552</v>
      </c>
      <c r="K14" s="113"/>
    </row>
    <row r="15" spans="1:16" ht="15" customHeight="1" x14ac:dyDescent="0.3">
      <c r="A15" s="137">
        <v>2012080</v>
      </c>
      <c r="B15" s="120" t="s">
        <v>1553</v>
      </c>
      <c r="C15" s="160">
        <v>4023103073357</v>
      </c>
      <c r="D15" s="184">
        <v>102</v>
      </c>
      <c r="E15" s="184">
        <f t="shared" si="0"/>
        <v>4.002354326074161</v>
      </c>
      <c r="F15" s="116"/>
      <c r="G15" s="256">
        <f>F15*D15*20</f>
        <v>0</v>
      </c>
      <c r="H15" s="124"/>
      <c r="I15" s="128"/>
      <c r="J15" s="127" t="s">
        <v>1554</v>
      </c>
      <c r="K15" s="113"/>
    </row>
    <row r="16" spans="1:16" ht="15" customHeight="1" x14ac:dyDescent="0.3">
      <c r="A16" s="137">
        <v>2012162</v>
      </c>
      <c r="B16" s="120" t="s">
        <v>2157</v>
      </c>
      <c r="C16" s="160">
        <v>4019114081153</v>
      </c>
      <c r="D16" s="184">
        <v>63.7</v>
      </c>
      <c r="E16" s="184">
        <f t="shared" si="0"/>
        <v>2.4995095154012166</v>
      </c>
      <c r="F16" s="116"/>
      <c r="G16" s="256">
        <f>F16*D16*25</f>
        <v>0</v>
      </c>
      <c r="H16" s="121"/>
      <c r="I16" s="125"/>
      <c r="J16" s="119" t="s">
        <v>1554</v>
      </c>
      <c r="K16" s="113"/>
    </row>
    <row r="17" spans="1:11" ht="15" customHeight="1" x14ac:dyDescent="0.3">
      <c r="A17" s="137">
        <v>2012200</v>
      </c>
      <c r="B17" s="120" t="s">
        <v>1555</v>
      </c>
      <c r="C17" s="160">
        <v>4019114083195</v>
      </c>
      <c r="D17" s="184">
        <v>2340</v>
      </c>
      <c r="E17" s="207" t="s">
        <v>104</v>
      </c>
      <c r="F17" s="116"/>
      <c r="G17" s="256">
        <f t="shared" ref="G17:G23" si="2">F17*D17</f>
        <v>0</v>
      </c>
      <c r="H17" s="121"/>
      <c r="I17" s="119" t="s">
        <v>1547</v>
      </c>
      <c r="J17" s="119" t="s">
        <v>1554</v>
      </c>
      <c r="K17" s="113"/>
    </row>
    <row r="18" spans="1:11" ht="15" customHeight="1" x14ac:dyDescent="0.3">
      <c r="A18" s="137">
        <v>2012201</v>
      </c>
      <c r="B18" s="129" t="s">
        <v>1556</v>
      </c>
      <c r="C18" s="161">
        <v>4019114083201</v>
      </c>
      <c r="D18" s="184">
        <v>1068</v>
      </c>
      <c r="E18" s="184">
        <f t="shared" si="0"/>
        <v>41.907004120070631</v>
      </c>
      <c r="F18" s="116"/>
      <c r="G18" s="256">
        <f t="shared" si="2"/>
        <v>0</v>
      </c>
      <c r="H18" s="121"/>
      <c r="I18" s="127" t="s">
        <v>1547</v>
      </c>
      <c r="J18" s="119" t="s">
        <v>1557</v>
      </c>
      <c r="K18" s="113"/>
    </row>
    <row r="19" spans="1:11" ht="15" customHeight="1" x14ac:dyDescent="0.3">
      <c r="A19" s="137">
        <v>2013001</v>
      </c>
      <c r="B19" s="120" t="s">
        <v>1558</v>
      </c>
      <c r="C19" s="160">
        <v>8594052889383</v>
      </c>
      <c r="D19" s="184">
        <v>678</v>
      </c>
      <c r="E19" s="184">
        <f t="shared" si="0"/>
        <v>26.603884638022365</v>
      </c>
      <c r="F19" s="116"/>
      <c r="G19" s="256">
        <f t="shared" si="2"/>
        <v>0</v>
      </c>
      <c r="H19" s="121"/>
      <c r="I19" s="122" t="s">
        <v>1547</v>
      </c>
      <c r="J19" s="122" t="s">
        <v>1559</v>
      </c>
      <c r="K19" s="113"/>
    </row>
    <row r="20" spans="1:11" ht="15" customHeight="1" x14ac:dyDescent="0.3">
      <c r="A20" s="137">
        <v>2015000</v>
      </c>
      <c r="B20" s="120" t="s">
        <v>1560</v>
      </c>
      <c r="C20" s="160">
        <v>4019114082952</v>
      </c>
      <c r="D20" s="184">
        <v>7450</v>
      </c>
      <c r="E20" s="184">
        <f t="shared" si="0"/>
        <v>292.32882087502452</v>
      </c>
      <c r="F20" s="116"/>
      <c r="G20" s="256">
        <f t="shared" si="2"/>
        <v>0</v>
      </c>
      <c r="H20" s="121"/>
      <c r="I20" s="122" t="s">
        <v>1547</v>
      </c>
      <c r="J20" s="122" t="s">
        <v>1561</v>
      </c>
      <c r="K20" s="113"/>
    </row>
    <row r="21" spans="1:11" ht="15" customHeight="1" x14ac:dyDescent="0.3">
      <c r="A21" s="137">
        <v>2015200</v>
      </c>
      <c r="B21" s="120" t="s">
        <v>1562</v>
      </c>
      <c r="C21" s="160">
        <v>8594052889451</v>
      </c>
      <c r="D21" s="184">
        <v>3010</v>
      </c>
      <c r="E21" s="184">
        <f t="shared" si="0"/>
        <v>118.10869138709045</v>
      </c>
      <c r="F21" s="116"/>
      <c r="G21" s="256">
        <f t="shared" si="2"/>
        <v>0</v>
      </c>
      <c r="H21" s="121"/>
      <c r="I21" s="122" t="s">
        <v>1547</v>
      </c>
      <c r="J21" s="122" t="s">
        <v>1563</v>
      </c>
      <c r="K21" s="113"/>
    </row>
    <row r="22" spans="1:11" ht="15" customHeight="1" x14ac:dyDescent="0.3">
      <c r="A22" s="137">
        <v>1524</v>
      </c>
      <c r="B22" s="120" t="s">
        <v>1564</v>
      </c>
      <c r="C22" s="160" t="s">
        <v>1718</v>
      </c>
      <c r="D22" s="185">
        <v>932</v>
      </c>
      <c r="E22" s="184">
        <f t="shared" si="0"/>
        <v>36.570531685305085</v>
      </c>
      <c r="F22" s="116"/>
      <c r="G22" s="256">
        <f t="shared" si="2"/>
        <v>0</v>
      </c>
      <c r="H22" s="121"/>
      <c r="I22" s="122" t="s">
        <v>1547</v>
      </c>
      <c r="J22" s="122" t="s">
        <v>1563</v>
      </c>
      <c r="K22" s="113"/>
    </row>
    <row r="23" spans="1:11" ht="15" customHeight="1" x14ac:dyDescent="0.3">
      <c r="A23" s="137">
        <v>1534</v>
      </c>
      <c r="B23" s="129" t="s">
        <v>1565</v>
      </c>
      <c r="C23" s="161" t="s">
        <v>1719</v>
      </c>
      <c r="D23" s="184">
        <v>932</v>
      </c>
      <c r="E23" s="184">
        <f t="shared" si="0"/>
        <v>36.570531685305085</v>
      </c>
      <c r="F23" s="116"/>
      <c r="G23" s="256">
        <f t="shared" si="2"/>
        <v>0</v>
      </c>
      <c r="H23" s="121"/>
      <c r="I23" s="130" t="s">
        <v>1547</v>
      </c>
      <c r="J23" s="130" t="s">
        <v>1563</v>
      </c>
      <c r="K23" s="113"/>
    </row>
    <row r="24" spans="1:11" ht="15" customHeight="1" x14ac:dyDescent="0.3">
      <c r="A24" s="137">
        <v>2016001</v>
      </c>
      <c r="B24" s="129" t="s">
        <v>1566</v>
      </c>
      <c r="C24" s="161">
        <v>4019114082624</v>
      </c>
      <c r="D24" s="184">
        <v>169</v>
      </c>
      <c r="E24" s="184">
        <f t="shared" si="0"/>
        <v>6.6313517755542479</v>
      </c>
      <c r="F24" s="116"/>
      <c r="G24" s="256">
        <f>F24*D24*25</f>
        <v>0</v>
      </c>
      <c r="H24" s="124" t="s">
        <v>2177</v>
      </c>
      <c r="I24" s="131"/>
      <c r="J24" s="130" t="s">
        <v>1554</v>
      </c>
      <c r="K24" s="113"/>
    </row>
    <row r="25" spans="1:11" ht="15" customHeight="1" x14ac:dyDescent="0.3">
      <c r="A25" s="137">
        <v>2016200</v>
      </c>
      <c r="B25" s="129" t="s">
        <v>1567</v>
      </c>
      <c r="C25" s="161">
        <v>4019114082600</v>
      </c>
      <c r="D25" s="184">
        <v>167</v>
      </c>
      <c r="E25" s="184">
        <f t="shared" si="0"/>
        <v>6.5528742397488715</v>
      </c>
      <c r="F25" s="116"/>
      <c r="G25" s="256">
        <f>F25*D25*25</f>
        <v>0</v>
      </c>
      <c r="H25" s="121"/>
      <c r="I25" s="131"/>
      <c r="J25" s="130" t="s">
        <v>1554</v>
      </c>
      <c r="K25" s="113"/>
    </row>
    <row r="26" spans="1:11" ht="15" customHeight="1" x14ac:dyDescent="0.3">
      <c r="A26" s="137">
        <v>2012</v>
      </c>
      <c r="B26" s="129" t="s">
        <v>1568</v>
      </c>
      <c r="C26" s="161">
        <v>8594052883800</v>
      </c>
      <c r="D26" s="263">
        <v>1450</v>
      </c>
      <c r="E26" s="184">
        <f t="shared" si="0"/>
        <v>56.896213458897392</v>
      </c>
      <c r="F26" s="116"/>
      <c r="G26" s="256">
        <f t="shared" ref="G26:G36" si="3">F26*D26</f>
        <v>0</v>
      </c>
      <c r="H26" s="121" t="s">
        <v>2099</v>
      </c>
      <c r="I26" s="130" t="s">
        <v>1569</v>
      </c>
      <c r="J26" s="130" t="s">
        <v>1554</v>
      </c>
      <c r="K26" s="113"/>
    </row>
    <row r="27" spans="1:11" ht="15" customHeight="1" x14ac:dyDescent="0.3">
      <c r="A27" s="137">
        <v>2022</v>
      </c>
      <c r="B27" s="129" t="s">
        <v>1570</v>
      </c>
      <c r="C27" s="161">
        <v>8594052883817</v>
      </c>
      <c r="D27" s="184">
        <v>1034.8</v>
      </c>
      <c r="E27" s="184">
        <f t="shared" si="0"/>
        <v>40.604277025701393</v>
      </c>
      <c r="F27" s="116"/>
      <c r="G27" s="256">
        <f t="shared" si="3"/>
        <v>0</v>
      </c>
      <c r="H27" s="121"/>
      <c r="I27" s="130" t="s">
        <v>1569</v>
      </c>
      <c r="J27" s="130" t="s">
        <v>1554</v>
      </c>
      <c r="K27" s="113"/>
    </row>
    <row r="28" spans="1:11" ht="15" customHeight="1" x14ac:dyDescent="0.3">
      <c r="A28" s="214">
        <v>2148</v>
      </c>
      <c r="B28" s="120" t="s">
        <v>1855</v>
      </c>
      <c r="C28" s="160">
        <v>10810165010083</v>
      </c>
      <c r="D28" s="184">
        <v>564.5</v>
      </c>
      <c r="E28" s="184">
        <f t="shared" si="0"/>
        <v>22.150284481067295</v>
      </c>
      <c r="F28" s="116"/>
      <c r="G28" s="256">
        <f t="shared" si="3"/>
        <v>0</v>
      </c>
      <c r="H28" s="121"/>
      <c r="I28" s="122" t="s">
        <v>1547</v>
      </c>
      <c r="J28" s="122" t="s">
        <v>1857</v>
      </c>
      <c r="K28" s="113"/>
    </row>
    <row r="29" spans="1:11" ht="15" customHeight="1" x14ac:dyDescent="0.3">
      <c r="A29" s="137">
        <v>2184</v>
      </c>
      <c r="B29" s="120" t="s">
        <v>1571</v>
      </c>
      <c r="C29" s="160">
        <v>4038857116908</v>
      </c>
      <c r="D29" s="184">
        <v>352.6</v>
      </c>
      <c r="E29" s="184">
        <f t="shared" si="0"/>
        <v>13.835589562487739</v>
      </c>
      <c r="F29" s="116"/>
      <c r="G29" s="256">
        <f t="shared" si="3"/>
        <v>0</v>
      </c>
      <c r="H29" s="121"/>
      <c r="I29" s="122" t="s">
        <v>1547</v>
      </c>
      <c r="J29" s="122" t="s">
        <v>1572</v>
      </c>
      <c r="K29" s="113"/>
    </row>
    <row r="30" spans="1:11" ht="15" customHeight="1" x14ac:dyDescent="0.3">
      <c r="A30" s="137">
        <v>2188</v>
      </c>
      <c r="B30" s="120" t="s">
        <v>1573</v>
      </c>
      <c r="C30" s="160">
        <v>4038857120332</v>
      </c>
      <c r="D30" s="184">
        <v>705.3</v>
      </c>
      <c r="E30" s="184">
        <f t="shared" si="0"/>
        <v>27.675103001765741</v>
      </c>
      <c r="F30" s="116"/>
      <c r="G30" s="256">
        <f t="shared" si="3"/>
        <v>0</v>
      </c>
      <c r="H30" s="121"/>
      <c r="I30" s="122" t="s">
        <v>1547</v>
      </c>
      <c r="J30" s="122" t="s">
        <v>1572</v>
      </c>
      <c r="K30" s="113"/>
    </row>
    <row r="31" spans="1:11" ht="15" customHeight="1" x14ac:dyDescent="0.3">
      <c r="A31" s="137">
        <v>2244</v>
      </c>
      <c r="B31" s="120" t="s">
        <v>1574</v>
      </c>
      <c r="C31" s="160">
        <v>4038857401103</v>
      </c>
      <c r="D31" s="184">
        <v>1026</v>
      </c>
      <c r="E31" s="184">
        <f t="shared" si="0"/>
        <v>40.258975868157741</v>
      </c>
      <c r="F31" s="116"/>
      <c r="G31" s="256">
        <f t="shared" si="3"/>
        <v>0</v>
      </c>
      <c r="H31" s="199" t="s">
        <v>2124</v>
      </c>
      <c r="I31" s="122" t="s">
        <v>1547</v>
      </c>
      <c r="J31" s="122" t="s">
        <v>1572</v>
      </c>
      <c r="K31" s="113"/>
    </row>
    <row r="32" spans="1:11" ht="15" customHeight="1" x14ac:dyDescent="0.3">
      <c r="A32" s="137">
        <v>2022440</v>
      </c>
      <c r="B32" s="129" t="s">
        <v>1575</v>
      </c>
      <c r="C32" s="161">
        <v>4019114083010</v>
      </c>
      <c r="D32" s="184">
        <v>3962</v>
      </c>
      <c r="E32" s="184">
        <f t="shared" si="0"/>
        <v>155.46399843044929</v>
      </c>
      <c r="F32" s="116"/>
      <c r="G32" s="256">
        <f t="shared" si="3"/>
        <v>0</v>
      </c>
      <c r="H32" s="121" t="s">
        <v>2124</v>
      </c>
      <c r="I32" s="122" t="s">
        <v>1576</v>
      </c>
      <c r="J32" s="122" t="s">
        <v>1572</v>
      </c>
      <c r="K32" s="113"/>
    </row>
    <row r="33" spans="1:11" ht="15" customHeight="1" x14ac:dyDescent="0.3">
      <c r="A33" s="137">
        <v>2036000</v>
      </c>
      <c r="B33" s="120" t="s">
        <v>1577</v>
      </c>
      <c r="C33" s="160">
        <v>4001757014872</v>
      </c>
      <c r="D33" s="263">
        <v>1400</v>
      </c>
      <c r="E33" s="184">
        <f t="shared" si="0"/>
        <v>54.934275063762996</v>
      </c>
      <c r="F33" s="116"/>
      <c r="G33" s="256">
        <f t="shared" si="3"/>
        <v>0</v>
      </c>
      <c r="H33" s="121" t="s">
        <v>2099</v>
      </c>
      <c r="I33" s="122" t="s">
        <v>1547</v>
      </c>
      <c r="J33" s="122" t="s">
        <v>1578</v>
      </c>
      <c r="K33" s="113"/>
    </row>
    <row r="34" spans="1:11" ht="15" customHeight="1" x14ac:dyDescent="0.3">
      <c r="A34" s="137">
        <v>2036050</v>
      </c>
      <c r="B34" s="120" t="s">
        <v>1579</v>
      </c>
      <c r="C34" s="160">
        <v>4001757014865</v>
      </c>
      <c r="D34" s="263">
        <v>1193</v>
      </c>
      <c r="E34" s="184">
        <f t="shared" si="0"/>
        <v>46.811850107906615</v>
      </c>
      <c r="F34" s="116"/>
      <c r="G34" s="256">
        <f t="shared" si="3"/>
        <v>0</v>
      </c>
      <c r="H34" s="121" t="s">
        <v>2099</v>
      </c>
      <c r="I34" s="122" t="s">
        <v>1547</v>
      </c>
      <c r="J34" s="122" t="s">
        <v>1578</v>
      </c>
      <c r="K34" s="113"/>
    </row>
    <row r="35" spans="1:11" ht="15" customHeight="1" x14ac:dyDescent="0.3">
      <c r="A35" s="137">
        <v>3995</v>
      </c>
      <c r="B35" s="120" t="s">
        <v>1580</v>
      </c>
      <c r="C35" s="160">
        <v>8594052889437</v>
      </c>
      <c r="D35" s="184">
        <v>1285</v>
      </c>
      <c r="E35" s="184">
        <f t="shared" si="0"/>
        <v>50.421816754953895</v>
      </c>
      <c r="F35" s="116"/>
      <c r="G35" s="256">
        <f t="shared" si="3"/>
        <v>0</v>
      </c>
      <c r="H35" s="121" t="s">
        <v>1581</v>
      </c>
      <c r="I35" s="122" t="s">
        <v>1714</v>
      </c>
      <c r="J35" s="122" t="s">
        <v>1582</v>
      </c>
      <c r="K35" s="113"/>
    </row>
    <row r="36" spans="1:11" ht="15" customHeight="1" x14ac:dyDescent="0.3">
      <c r="A36" s="137">
        <v>3996</v>
      </c>
      <c r="B36" s="120" t="s">
        <v>1583</v>
      </c>
      <c r="C36" s="160">
        <v>8594052889420</v>
      </c>
      <c r="D36" s="184">
        <v>1285</v>
      </c>
      <c r="E36" s="184">
        <f t="shared" si="0"/>
        <v>50.421816754953895</v>
      </c>
      <c r="F36" s="116"/>
      <c r="G36" s="256">
        <f t="shared" si="3"/>
        <v>0</v>
      </c>
      <c r="H36" s="121" t="s">
        <v>1581</v>
      </c>
      <c r="I36" s="127" t="s">
        <v>1584</v>
      </c>
      <c r="J36" s="127" t="s">
        <v>1582</v>
      </c>
      <c r="K36" s="113"/>
    </row>
    <row r="37" spans="1:11" ht="15" customHeight="1" x14ac:dyDescent="0.3">
      <c r="A37" s="214">
        <v>2044000</v>
      </c>
      <c r="B37" s="120" t="s">
        <v>1585</v>
      </c>
      <c r="C37" s="160">
        <v>4019114080798</v>
      </c>
      <c r="D37" s="184">
        <v>192</v>
      </c>
      <c r="E37" s="184">
        <f t="shared" si="0"/>
        <v>7.5338434373160688</v>
      </c>
      <c r="F37" s="116"/>
      <c r="G37" s="256">
        <f>F37*D37*25</f>
        <v>0</v>
      </c>
      <c r="H37" s="121"/>
      <c r="I37" s="127"/>
      <c r="J37" s="127" t="s">
        <v>1559</v>
      </c>
      <c r="K37" s="113"/>
    </row>
    <row r="38" spans="1:11" s="68" customFormat="1" ht="15" customHeight="1" x14ac:dyDescent="0.3">
      <c r="A38" s="137">
        <v>2044201</v>
      </c>
      <c r="B38" s="129" t="s">
        <v>2122</v>
      </c>
      <c r="C38" s="161">
        <v>4019114083522</v>
      </c>
      <c r="D38" s="185">
        <v>210</v>
      </c>
      <c r="E38" s="184">
        <f t="shared" si="0"/>
        <v>8.2401412595644494</v>
      </c>
      <c r="F38" s="116"/>
      <c r="G38" s="256">
        <f>F38*D38*25</f>
        <v>0</v>
      </c>
      <c r="H38" s="121" t="s">
        <v>2213</v>
      </c>
      <c r="I38" s="127" t="s">
        <v>2123</v>
      </c>
      <c r="J38" s="127" t="s">
        <v>1554</v>
      </c>
      <c r="K38" s="114"/>
    </row>
    <row r="39" spans="1:11" s="68" customFormat="1" ht="15" customHeight="1" x14ac:dyDescent="0.3">
      <c r="A39" s="137">
        <v>4421</v>
      </c>
      <c r="B39" s="129" t="s">
        <v>1586</v>
      </c>
      <c r="C39" s="161">
        <v>8594052883794</v>
      </c>
      <c r="D39" s="185">
        <v>725.7</v>
      </c>
      <c r="E39" s="184">
        <f t="shared" si="0"/>
        <v>28.475573866980579</v>
      </c>
      <c r="F39" s="116"/>
      <c r="G39" s="256">
        <f>F39*D39</f>
        <v>0</v>
      </c>
      <c r="H39" s="121" t="s">
        <v>2213</v>
      </c>
      <c r="I39" s="127" t="s">
        <v>1547</v>
      </c>
      <c r="J39" s="127" t="s">
        <v>1554</v>
      </c>
      <c r="K39" s="114"/>
    </row>
    <row r="40" spans="1:11" ht="15" customHeight="1" x14ac:dyDescent="0.3">
      <c r="A40" s="137">
        <v>2044220</v>
      </c>
      <c r="B40" s="120" t="s">
        <v>1587</v>
      </c>
      <c r="C40" s="160">
        <v>8594052889192</v>
      </c>
      <c r="D40" s="185">
        <v>415</v>
      </c>
      <c r="E40" s="184">
        <f t="shared" si="0"/>
        <v>16.284088679615461</v>
      </c>
      <c r="F40" s="116"/>
      <c r="G40" s="256">
        <f>F40*D40*25</f>
        <v>0</v>
      </c>
      <c r="H40" s="121"/>
      <c r="I40" s="127"/>
      <c r="J40" s="127" t="s">
        <v>1554</v>
      </c>
      <c r="K40" s="113"/>
    </row>
    <row r="41" spans="1:11" ht="15" customHeight="1" x14ac:dyDescent="0.3">
      <c r="A41" s="137">
        <v>2044240</v>
      </c>
      <c r="B41" s="129" t="s">
        <v>1588</v>
      </c>
      <c r="C41" s="161">
        <v>4019114082709</v>
      </c>
      <c r="D41" s="185">
        <v>464</v>
      </c>
      <c r="E41" s="184">
        <f t="shared" si="0"/>
        <v>18.206788306847166</v>
      </c>
      <c r="F41" s="116"/>
      <c r="G41" s="256">
        <f>F41*D41*25</f>
        <v>0</v>
      </c>
      <c r="H41" s="121"/>
      <c r="I41" s="126"/>
      <c r="J41" s="127" t="s">
        <v>1554</v>
      </c>
      <c r="K41" s="113"/>
    </row>
    <row r="42" spans="1:11" ht="15" customHeight="1" x14ac:dyDescent="0.3">
      <c r="A42" s="214">
        <v>2044262</v>
      </c>
      <c r="B42" s="120" t="s">
        <v>2021</v>
      </c>
      <c r="C42" s="249" t="s">
        <v>2124</v>
      </c>
      <c r="D42" s="258">
        <v>544.4</v>
      </c>
      <c r="E42" s="184">
        <f t="shared" si="0"/>
        <v>21.361585246223267</v>
      </c>
      <c r="F42" s="116"/>
      <c r="G42" s="256">
        <f>F42*D42*25</f>
        <v>0</v>
      </c>
      <c r="H42" s="121" t="s">
        <v>2099</v>
      </c>
      <c r="I42" s="247"/>
      <c r="J42" s="248"/>
      <c r="K42" s="113"/>
    </row>
    <row r="43" spans="1:11" ht="15" customHeight="1" x14ac:dyDescent="0.3">
      <c r="A43" s="214">
        <v>2044282</v>
      </c>
      <c r="B43" s="120" t="s">
        <v>2022</v>
      </c>
      <c r="C43" s="161">
        <v>4019114083515</v>
      </c>
      <c r="D43" s="258">
        <v>584.5</v>
      </c>
      <c r="E43" s="184">
        <f t="shared" si="0"/>
        <v>22.935059839121053</v>
      </c>
      <c r="F43" s="116"/>
      <c r="G43" s="256">
        <f>F43*D43*25</f>
        <v>0</v>
      </c>
      <c r="H43" s="121" t="s">
        <v>2099</v>
      </c>
      <c r="I43" s="260" t="s">
        <v>2186</v>
      </c>
      <c r="J43" s="248"/>
      <c r="K43" s="113"/>
    </row>
    <row r="44" spans="1:11" ht="15" customHeight="1" x14ac:dyDescent="0.3">
      <c r="A44" s="214">
        <v>2044380</v>
      </c>
      <c r="B44" s="120" t="s">
        <v>1589</v>
      </c>
      <c r="C44" s="160">
        <v>8594052889161</v>
      </c>
      <c r="D44" s="258">
        <v>504</v>
      </c>
      <c r="E44" s="184">
        <f t="shared" si="0"/>
        <v>19.77633902295468</v>
      </c>
      <c r="F44" s="116"/>
      <c r="G44" s="256">
        <f>F44*D44*25</f>
        <v>0</v>
      </c>
      <c r="H44" s="121" t="s">
        <v>2099</v>
      </c>
      <c r="I44" s="128"/>
      <c r="J44" s="127" t="s">
        <v>1590</v>
      </c>
      <c r="K44" s="113"/>
    </row>
    <row r="45" spans="1:11" ht="15" customHeight="1" x14ac:dyDescent="0.3">
      <c r="A45" s="137">
        <v>4439</v>
      </c>
      <c r="B45" s="129" t="s">
        <v>1591</v>
      </c>
      <c r="C45" s="161">
        <v>8594052880205</v>
      </c>
      <c r="D45" s="258">
        <v>1725.4</v>
      </c>
      <c r="E45" s="184">
        <f t="shared" si="0"/>
        <v>67.702570139297634</v>
      </c>
      <c r="F45" s="116"/>
      <c r="G45" s="256">
        <f>F45*D45</f>
        <v>0</v>
      </c>
      <c r="H45" s="121" t="s">
        <v>2099</v>
      </c>
      <c r="I45" s="122" t="s">
        <v>1576</v>
      </c>
      <c r="J45" s="122" t="s">
        <v>1590</v>
      </c>
      <c r="K45" s="113"/>
    </row>
    <row r="46" spans="1:11" ht="15" customHeight="1" x14ac:dyDescent="0.3">
      <c r="A46" s="137">
        <v>2044540</v>
      </c>
      <c r="B46" s="129" t="s">
        <v>1592</v>
      </c>
      <c r="C46" s="161">
        <v>4019114082068</v>
      </c>
      <c r="D46" s="185">
        <v>366</v>
      </c>
      <c r="E46" s="184">
        <f t="shared" si="0"/>
        <v>14.361389052383755</v>
      </c>
      <c r="F46" s="116"/>
      <c r="G46" s="256">
        <f>F46*D46*10</f>
        <v>0</v>
      </c>
      <c r="H46" s="121"/>
      <c r="I46" s="132"/>
      <c r="J46" s="122" t="s">
        <v>1593</v>
      </c>
      <c r="K46" s="113"/>
    </row>
    <row r="47" spans="1:11" ht="15" customHeight="1" x14ac:dyDescent="0.3">
      <c r="A47" s="137">
        <v>2045000</v>
      </c>
      <c r="B47" s="120" t="s">
        <v>1594</v>
      </c>
      <c r="C47" s="160">
        <v>8594052889215</v>
      </c>
      <c r="D47" s="185">
        <v>1540</v>
      </c>
      <c r="E47" s="184">
        <f t="shared" si="0"/>
        <v>60.427702570139296</v>
      </c>
      <c r="F47" s="116"/>
      <c r="G47" s="256">
        <f>F47*D47</f>
        <v>0</v>
      </c>
      <c r="H47" s="121"/>
      <c r="I47" s="127" t="s">
        <v>1547</v>
      </c>
      <c r="J47" s="127" t="s">
        <v>1559</v>
      </c>
      <c r="K47" s="113"/>
    </row>
    <row r="48" spans="1:11" ht="15" customHeight="1" x14ac:dyDescent="0.3">
      <c r="A48" s="137">
        <v>2046100</v>
      </c>
      <c r="B48" s="120" t="s">
        <v>1595</v>
      </c>
      <c r="C48" s="160">
        <v>4006040270812</v>
      </c>
      <c r="D48" s="185">
        <v>1590</v>
      </c>
      <c r="E48" s="184">
        <f t="shared" si="0"/>
        <v>62.389640965273692</v>
      </c>
      <c r="F48" s="116"/>
      <c r="G48" s="256">
        <f>F48*D48</f>
        <v>0</v>
      </c>
      <c r="H48" s="124"/>
      <c r="I48" s="127" t="s">
        <v>1596</v>
      </c>
      <c r="J48" s="127" t="s">
        <v>1559</v>
      </c>
      <c r="K48" s="113"/>
    </row>
    <row r="49" spans="1:11" ht="15" customHeight="1" x14ac:dyDescent="0.3">
      <c r="A49" s="137">
        <v>2050000</v>
      </c>
      <c r="B49" s="120" t="s">
        <v>1597</v>
      </c>
      <c r="C49" s="160">
        <v>4019114081665</v>
      </c>
      <c r="D49" s="184">
        <v>320</v>
      </c>
      <c r="E49" s="184">
        <f t="shared" si="0"/>
        <v>12.556405728860113</v>
      </c>
      <c r="F49" s="116"/>
      <c r="G49" s="256">
        <f>F49*D49*10</f>
        <v>0</v>
      </c>
      <c r="H49" s="124"/>
      <c r="I49" s="127"/>
      <c r="J49" s="127" t="s">
        <v>1554</v>
      </c>
      <c r="K49" s="113"/>
    </row>
    <row r="50" spans="1:11" ht="15" customHeight="1" x14ac:dyDescent="0.3">
      <c r="A50" s="137">
        <v>2051100</v>
      </c>
      <c r="B50" s="120" t="s">
        <v>1598</v>
      </c>
      <c r="C50" s="160">
        <v>4019114080255</v>
      </c>
      <c r="D50" s="184">
        <v>300</v>
      </c>
      <c r="E50" s="184">
        <f t="shared" si="0"/>
        <v>11.771630370806356</v>
      </c>
      <c r="F50" s="116"/>
      <c r="G50" s="256">
        <f>F50*D50*5</f>
        <v>0</v>
      </c>
      <c r="H50" s="121"/>
      <c r="I50" s="127"/>
      <c r="J50" s="127" t="s">
        <v>1554</v>
      </c>
      <c r="K50" s="113"/>
    </row>
    <row r="51" spans="1:11" ht="15" customHeight="1" x14ac:dyDescent="0.3">
      <c r="A51" s="137">
        <v>5104</v>
      </c>
      <c r="B51" s="120" t="s">
        <v>1599</v>
      </c>
      <c r="C51" s="160">
        <v>8594052883442</v>
      </c>
      <c r="D51" s="185">
        <v>1216.3</v>
      </c>
      <c r="E51" s="184">
        <f t="shared" si="0"/>
        <v>47.726113400039239</v>
      </c>
      <c r="F51" s="116"/>
      <c r="G51" s="256">
        <f>F51*D51</f>
        <v>0</v>
      </c>
      <c r="H51" s="121"/>
      <c r="I51" s="122" t="s">
        <v>1547</v>
      </c>
      <c r="J51" s="122" t="s">
        <v>1554</v>
      </c>
      <c r="K51" s="113"/>
    </row>
    <row r="52" spans="1:11" ht="15" customHeight="1" x14ac:dyDescent="0.3">
      <c r="A52" s="137">
        <v>5124</v>
      </c>
      <c r="B52" s="129" t="s">
        <v>1600</v>
      </c>
      <c r="C52" s="161">
        <v>8594052883664</v>
      </c>
      <c r="D52" s="258">
        <v>1823.8</v>
      </c>
      <c r="E52" s="184">
        <f t="shared" si="0"/>
        <v>71.563664900922106</v>
      </c>
      <c r="F52" s="116"/>
      <c r="G52" s="256">
        <f>F52*D52</f>
        <v>0</v>
      </c>
      <c r="H52" s="124"/>
      <c r="I52" s="127" t="s">
        <v>1547</v>
      </c>
      <c r="J52" s="127" t="s">
        <v>1554</v>
      </c>
      <c r="K52" s="113"/>
    </row>
    <row r="53" spans="1:11" ht="15" customHeight="1" x14ac:dyDescent="0.3">
      <c r="A53" s="137">
        <v>2051400</v>
      </c>
      <c r="B53" s="129" t="s">
        <v>2103</v>
      </c>
      <c r="C53" s="161">
        <v>4019114082853</v>
      </c>
      <c r="D53" s="185">
        <v>483.4</v>
      </c>
      <c r="E53" s="184">
        <f>PRODUCT(D53,1/$E$3)</f>
        <v>18.968020404159308</v>
      </c>
      <c r="F53" s="116"/>
      <c r="G53" s="256">
        <f>F53*D53*5</f>
        <v>0</v>
      </c>
      <c r="H53" s="124"/>
      <c r="I53" s="127" t="s">
        <v>2102</v>
      </c>
      <c r="J53" s="127" t="s">
        <v>1559</v>
      </c>
      <c r="K53" s="113"/>
    </row>
    <row r="54" spans="1:11" ht="15" customHeight="1" x14ac:dyDescent="0.3">
      <c r="A54" s="214">
        <v>2052060</v>
      </c>
      <c r="B54" s="120" t="s">
        <v>1882</v>
      </c>
      <c r="C54" s="160">
        <v>4019114081207</v>
      </c>
      <c r="D54" s="185">
        <v>282.5</v>
      </c>
      <c r="E54" s="184">
        <f>PRODUCT(D54,1/$E$3)</f>
        <v>11.08495193250932</v>
      </c>
      <c r="F54" s="116"/>
      <c r="G54" s="256">
        <f>F54*D54*5</f>
        <v>0</v>
      </c>
      <c r="H54" s="124"/>
      <c r="I54" s="136"/>
      <c r="J54" s="127" t="s">
        <v>1554</v>
      </c>
      <c r="K54" s="113"/>
    </row>
    <row r="55" spans="1:11" ht="15" customHeight="1" x14ac:dyDescent="0.3">
      <c r="A55" s="137">
        <v>2052121</v>
      </c>
      <c r="B55" s="120" t="s">
        <v>1720</v>
      </c>
      <c r="C55" s="160">
        <v>4019114081733</v>
      </c>
      <c r="D55" s="184">
        <v>279</v>
      </c>
      <c r="E55" s="184">
        <f t="shared" si="0"/>
        <v>10.947616244849911</v>
      </c>
      <c r="F55" s="116"/>
      <c r="G55" s="256">
        <f>F55*D55*5</f>
        <v>0</v>
      </c>
      <c r="H55" s="124"/>
      <c r="I55" s="125"/>
      <c r="J55" s="119" t="s">
        <v>1554</v>
      </c>
      <c r="K55" s="113"/>
    </row>
    <row r="56" spans="1:11" ht="15" customHeight="1" x14ac:dyDescent="0.3">
      <c r="A56" s="137">
        <v>5214</v>
      </c>
      <c r="B56" s="120" t="s">
        <v>1601</v>
      </c>
      <c r="C56" s="160">
        <v>8594052883343</v>
      </c>
      <c r="D56" s="263">
        <v>864</v>
      </c>
      <c r="E56" s="184">
        <f t="shared" si="0"/>
        <v>33.902295467922308</v>
      </c>
      <c r="F56" s="116"/>
      <c r="G56" s="256">
        <f>F56*D56</f>
        <v>0</v>
      </c>
      <c r="H56" s="124"/>
      <c r="I56" s="122" t="s">
        <v>1547</v>
      </c>
      <c r="J56" s="122" t="s">
        <v>1554</v>
      </c>
      <c r="K56" s="113"/>
    </row>
    <row r="57" spans="1:11" ht="15" customHeight="1" x14ac:dyDescent="0.3">
      <c r="A57" s="137">
        <v>5225</v>
      </c>
      <c r="B57" s="120" t="s">
        <v>1886</v>
      </c>
      <c r="C57" s="160">
        <v>8594052882650</v>
      </c>
      <c r="D57" s="263">
        <v>1682</v>
      </c>
      <c r="E57" s="184">
        <f t="shared" si="0"/>
        <v>65.999607612320972</v>
      </c>
      <c r="F57" s="116"/>
      <c r="G57" s="256">
        <f>F57*D57</f>
        <v>0</v>
      </c>
      <c r="H57" s="121" t="s">
        <v>1581</v>
      </c>
      <c r="I57" s="122" t="s">
        <v>1547</v>
      </c>
      <c r="J57" s="122" t="s">
        <v>1554</v>
      </c>
      <c r="K57" s="113"/>
    </row>
    <row r="58" spans="1:11" ht="15" customHeight="1" x14ac:dyDescent="0.3">
      <c r="A58" s="137">
        <v>5226</v>
      </c>
      <c r="B58" s="120" t="s">
        <v>1887</v>
      </c>
      <c r="C58" s="160">
        <v>8594052882667</v>
      </c>
      <c r="D58" s="263">
        <v>1682</v>
      </c>
      <c r="E58" s="184">
        <f t="shared" si="0"/>
        <v>65.999607612320972</v>
      </c>
      <c r="F58" s="116"/>
      <c r="G58" s="256">
        <f>F58*D58</f>
        <v>0</v>
      </c>
      <c r="H58" s="121" t="s">
        <v>1581</v>
      </c>
      <c r="I58" s="122" t="s">
        <v>1547</v>
      </c>
      <c r="J58" s="122" t="s">
        <v>1554</v>
      </c>
      <c r="K58" s="113"/>
    </row>
    <row r="59" spans="1:11" ht="15" customHeight="1" x14ac:dyDescent="0.3">
      <c r="A59" s="192">
        <v>2052301</v>
      </c>
      <c r="B59" s="193" t="s">
        <v>1774</v>
      </c>
      <c r="C59" s="195" t="s">
        <v>1602</v>
      </c>
      <c r="D59" s="194">
        <v>187.8</v>
      </c>
      <c r="E59" s="194">
        <f t="shared" si="0"/>
        <v>7.3690406121247793</v>
      </c>
      <c r="F59" s="116"/>
      <c r="G59" s="256">
        <f>F59*D59*5</f>
        <v>0</v>
      </c>
      <c r="H59" s="230"/>
      <c r="I59" s="231"/>
      <c r="J59" s="122" t="s">
        <v>1554</v>
      </c>
      <c r="K59" s="113"/>
    </row>
    <row r="60" spans="1:11" ht="15" customHeight="1" x14ac:dyDescent="0.3">
      <c r="A60" s="192">
        <v>2052351</v>
      </c>
      <c r="B60" s="193" t="s">
        <v>1985</v>
      </c>
      <c r="C60" s="195" t="s">
        <v>1602</v>
      </c>
      <c r="D60" s="194">
        <v>162</v>
      </c>
      <c r="E60" s="194">
        <f t="shared" si="0"/>
        <v>6.3566804002354322</v>
      </c>
      <c r="F60" s="116"/>
      <c r="G60" s="256">
        <f>F60*D60*5</f>
        <v>0</v>
      </c>
      <c r="H60" s="121"/>
      <c r="I60" s="231"/>
      <c r="J60" s="122" t="s">
        <v>1554</v>
      </c>
      <c r="K60" s="113"/>
    </row>
    <row r="61" spans="1:11" ht="15" customHeight="1" x14ac:dyDescent="0.3">
      <c r="A61" s="137">
        <v>2053000</v>
      </c>
      <c r="B61" s="129" t="s">
        <v>2020</v>
      </c>
      <c r="C61" s="161">
        <v>4019114082518</v>
      </c>
      <c r="D61" s="184">
        <v>6836.6</v>
      </c>
      <c r="E61" s="184">
        <f t="shared" si="0"/>
        <v>268.25976064351579</v>
      </c>
      <c r="F61" s="116"/>
      <c r="G61" s="256">
        <f t="shared" ref="G61:G66" si="4">F61*D61</f>
        <v>0</v>
      </c>
      <c r="H61" s="121"/>
      <c r="I61" s="127" t="s">
        <v>1726</v>
      </c>
      <c r="J61" s="127" t="s">
        <v>1554</v>
      </c>
      <c r="K61" s="113"/>
    </row>
    <row r="62" spans="1:11" ht="15" customHeight="1" x14ac:dyDescent="0.3">
      <c r="A62" s="137">
        <v>2053002</v>
      </c>
      <c r="B62" s="129" t="s">
        <v>1858</v>
      </c>
      <c r="C62" s="161">
        <v>4019114082525</v>
      </c>
      <c r="D62" s="184">
        <v>6055</v>
      </c>
      <c r="E62" s="184">
        <f t="shared" si="0"/>
        <v>237.59073965077496</v>
      </c>
      <c r="F62" s="116"/>
      <c r="G62" s="256">
        <f t="shared" si="4"/>
        <v>0</v>
      </c>
      <c r="H62" s="217"/>
      <c r="I62" s="127" t="s">
        <v>1547</v>
      </c>
      <c r="J62" s="127" t="s">
        <v>1554</v>
      </c>
      <c r="K62" s="113"/>
    </row>
    <row r="63" spans="1:11" ht="15" customHeight="1" x14ac:dyDescent="0.3">
      <c r="A63" s="137">
        <v>5302</v>
      </c>
      <c r="B63" s="120" t="s">
        <v>2025</v>
      </c>
      <c r="C63" s="160">
        <v>8594052883350</v>
      </c>
      <c r="D63" s="184">
        <v>933</v>
      </c>
      <c r="E63" s="184">
        <f t="shared" si="0"/>
        <v>36.609770453207773</v>
      </c>
      <c r="F63" s="116"/>
      <c r="G63" s="256">
        <f t="shared" si="4"/>
        <v>0</v>
      </c>
      <c r="H63" s="121"/>
      <c r="I63" s="122" t="s">
        <v>1547</v>
      </c>
      <c r="J63" s="122" t="s">
        <v>1554</v>
      </c>
      <c r="K63" s="113"/>
    </row>
    <row r="64" spans="1:11" ht="15" customHeight="1" x14ac:dyDescent="0.3">
      <c r="A64" s="137">
        <v>5303</v>
      </c>
      <c r="B64" s="196" t="s">
        <v>2100</v>
      </c>
      <c r="C64" s="160">
        <v>8594052884616</v>
      </c>
      <c r="D64" s="184">
        <v>1051.4000000000001</v>
      </c>
      <c r="E64" s="184">
        <f t="shared" si="0"/>
        <v>41.255640572886016</v>
      </c>
      <c r="F64" s="116"/>
      <c r="G64" s="256">
        <f t="shared" si="4"/>
        <v>0</v>
      </c>
      <c r="H64" s="121"/>
      <c r="I64" s="122" t="s">
        <v>1547</v>
      </c>
      <c r="J64" s="122"/>
      <c r="K64" s="113"/>
    </row>
    <row r="65" spans="1:11" ht="15" customHeight="1" x14ac:dyDescent="0.3">
      <c r="A65" s="137">
        <v>5322</v>
      </c>
      <c r="B65" s="129" t="s">
        <v>1603</v>
      </c>
      <c r="C65" s="161">
        <v>8594052883671</v>
      </c>
      <c r="D65" s="184">
        <v>1928</v>
      </c>
      <c r="E65" s="184">
        <f t="shared" si="0"/>
        <v>75.652344516382186</v>
      </c>
      <c r="F65" s="116"/>
      <c r="G65" s="256">
        <f t="shared" si="4"/>
        <v>0</v>
      </c>
      <c r="H65" s="121"/>
      <c r="I65" s="127" t="s">
        <v>1547</v>
      </c>
      <c r="J65" s="127" t="s">
        <v>1554</v>
      </c>
      <c r="K65" s="113"/>
    </row>
    <row r="66" spans="1:11" ht="15" customHeight="1" x14ac:dyDescent="0.3">
      <c r="A66" s="214">
        <v>2053901</v>
      </c>
      <c r="B66" s="120" t="s">
        <v>1989</v>
      </c>
      <c r="C66" s="160">
        <v>4019114082006</v>
      </c>
      <c r="D66" s="184">
        <v>5821</v>
      </c>
      <c r="E66" s="184">
        <f t="shared" si="0"/>
        <v>228.40886796154601</v>
      </c>
      <c r="F66" s="116"/>
      <c r="G66" s="256">
        <f t="shared" si="4"/>
        <v>0</v>
      </c>
      <c r="H66" s="234" t="s">
        <v>2178</v>
      </c>
      <c r="I66" s="119" t="s">
        <v>1547</v>
      </c>
      <c r="J66" s="127"/>
      <c r="K66" s="113"/>
    </row>
    <row r="67" spans="1:11" ht="15" customHeight="1" x14ac:dyDescent="0.3">
      <c r="A67" s="137">
        <v>2054003</v>
      </c>
      <c r="B67" s="129" t="s">
        <v>1604</v>
      </c>
      <c r="C67" s="161">
        <v>4019114083478</v>
      </c>
      <c r="D67" s="185">
        <v>326.5</v>
      </c>
      <c r="E67" s="184">
        <f t="shared" si="0"/>
        <v>12.811457720227585</v>
      </c>
      <c r="F67" s="116"/>
      <c r="G67" s="256">
        <f>F67*D67*20</f>
        <v>0</v>
      </c>
      <c r="H67" s="124"/>
      <c r="I67" s="128"/>
      <c r="J67" s="127" t="s">
        <v>1554</v>
      </c>
      <c r="K67" s="113"/>
    </row>
    <row r="68" spans="1:11" ht="15" customHeight="1" x14ac:dyDescent="0.3">
      <c r="A68" s="137">
        <v>5402</v>
      </c>
      <c r="B68" s="129" t="s">
        <v>1605</v>
      </c>
      <c r="C68" s="161">
        <v>8594052883367</v>
      </c>
      <c r="D68" s="185">
        <v>987.3</v>
      </c>
      <c r="E68" s="184">
        <f t="shared" si="0"/>
        <v>38.740435550323717</v>
      </c>
      <c r="F68" s="116"/>
      <c r="G68" s="256">
        <f>F68*D68</f>
        <v>0</v>
      </c>
      <c r="H68" s="124"/>
      <c r="I68" s="130" t="s">
        <v>1547</v>
      </c>
      <c r="J68" s="130" t="s">
        <v>1554</v>
      </c>
      <c r="K68" s="113"/>
    </row>
    <row r="69" spans="1:11" ht="15" customHeight="1" x14ac:dyDescent="0.3">
      <c r="A69" s="137">
        <v>2055002</v>
      </c>
      <c r="B69" s="129" t="s">
        <v>1606</v>
      </c>
      <c r="C69" s="161">
        <v>4019114080156</v>
      </c>
      <c r="D69" s="185">
        <v>112.6</v>
      </c>
      <c r="E69" s="184">
        <f t="shared" si="0"/>
        <v>4.4182852658426519</v>
      </c>
      <c r="F69" s="116"/>
      <c r="G69" s="256">
        <f>F69*D69*25</f>
        <v>0</v>
      </c>
      <c r="H69" s="121"/>
      <c r="I69" s="133"/>
      <c r="J69" s="127" t="s">
        <v>1554</v>
      </c>
      <c r="K69" s="113"/>
    </row>
    <row r="70" spans="1:11" ht="15" customHeight="1" x14ac:dyDescent="0.3">
      <c r="A70" s="137">
        <v>5502</v>
      </c>
      <c r="B70" s="129" t="s">
        <v>1607</v>
      </c>
      <c r="C70" s="161">
        <v>8594052880007</v>
      </c>
      <c r="D70" s="185">
        <v>417.7</v>
      </c>
      <c r="E70" s="184">
        <f t="shared" si="0"/>
        <v>16.390033352952717</v>
      </c>
      <c r="F70" s="116"/>
      <c r="G70" s="256">
        <f>F70*D70</f>
        <v>0</v>
      </c>
      <c r="H70" s="121"/>
      <c r="I70" s="130" t="s">
        <v>1547</v>
      </c>
      <c r="J70" s="130" t="s">
        <v>1554</v>
      </c>
      <c r="K70" s="113"/>
    </row>
    <row r="71" spans="1:11" ht="15" customHeight="1" x14ac:dyDescent="0.3">
      <c r="A71" s="137">
        <v>2055201</v>
      </c>
      <c r="B71" s="129" t="s">
        <v>2212</v>
      </c>
      <c r="C71" s="161"/>
      <c r="D71" s="185">
        <v>137.6</v>
      </c>
      <c r="E71" s="184">
        <f t="shared" si="0"/>
        <v>5.3992544634098492</v>
      </c>
      <c r="F71" s="116"/>
      <c r="G71" s="256">
        <f>F71*D71*25</f>
        <v>0</v>
      </c>
      <c r="H71" s="121"/>
      <c r="I71" s="127"/>
      <c r="J71" s="127" t="s">
        <v>1554</v>
      </c>
      <c r="K71" s="113"/>
    </row>
    <row r="72" spans="1:11" ht="15" customHeight="1" x14ac:dyDescent="0.3">
      <c r="A72" s="137">
        <v>2055901</v>
      </c>
      <c r="B72" s="134" t="s">
        <v>1969</v>
      </c>
      <c r="C72" s="162"/>
      <c r="D72" s="185">
        <v>85</v>
      </c>
      <c r="E72" s="184">
        <f t="shared" si="0"/>
        <v>3.3352952717284676</v>
      </c>
      <c r="F72" s="116"/>
      <c r="G72" s="256">
        <f>F72*D72*25</f>
        <v>0</v>
      </c>
      <c r="H72" s="124"/>
      <c r="I72" s="128"/>
      <c r="J72" s="127" t="s">
        <v>1554</v>
      </c>
      <c r="K72" s="113"/>
    </row>
    <row r="73" spans="1:11" ht="15" customHeight="1" x14ac:dyDescent="0.3">
      <c r="A73" s="137">
        <v>2056000</v>
      </c>
      <c r="B73" s="134" t="s">
        <v>1984</v>
      </c>
      <c r="C73" s="162"/>
      <c r="D73" s="185">
        <v>107.7</v>
      </c>
      <c r="E73" s="184">
        <f t="shared" si="0"/>
        <v>4.2260153031194818</v>
      </c>
      <c r="F73" s="116"/>
      <c r="G73" s="256">
        <f>F73*D73*25</f>
        <v>0</v>
      </c>
      <c r="H73" s="121"/>
      <c r="I73" s="128"/>
      <c r="J73" s="127" t="s">
        <v>1554</v>
      </c>
      <c r="K73" s="113"/>
    </row>
    <row r="74" spans="1:11" ht="15" customHeight="1" x14ac:dyDescent="0.3">
      <c r="A74" s="137">
        <v>5602</v>
      </c>
      <c r="B74" s="135" t="s">
        <v>1608</v>
      </c>
      <c r="C74" s="163">
        <v>8594052883374</v>
      </c>
      <c r="D74" s="185">
        <v>199</v>
      </c>
      <c r="E74" s="184">
        <f t="shared" si="0"/>
        <v>7.8085148126348836</v>
      </c>
      <c r="F74" s="116"/>
      <c r="G74" s="256">
        <f>F74*D74</f>
        <v>0</v>
      </c>
      <c r="H74" s="121"/>
      <c r="I74" s="122" t="s">
        <v>1609</v>
      </c>
      <c r="J74" s="122" t="s">
        <v>1554</v>
      </c>
      <c r="K74" s="113"/>
    </row>
    <row r="75" spans="1:11" ht="15" customHeight="1" x14ac:dyDescent="0.3">
      <c r="A75" s="137">
        <v>2056102</v>
      </c>
      <c r="B75" s="135" t="s">
        <v>1610</v>
      </c>
      <c r="C75" s="163"/>
      <c r="D75" s="185">
        <v>91.5</v>
      </c>
      <c r="E75" s="184">
        <f t="shared" si="0"/>
        <v>3.5903472630959388</v>
      </c>
      <c r="F75" s="116"/>
      <c r="G75" s="256">
        <f>F75*D75*10</f>
        <v>0</v>
      </c>
      <c r="H75" s="124"/>
      <c r="I75" s="125"/>
      <c r="J75" s="119" t="s">
        <v>1554</v>
      </c>
      <c r="K75" s="113"/>
    </row>
    <row r="76" spans="1:11" ht="15" customHeight="1" x14ac:dyDescent="0.3">
      <c r="A76" s="214">
        <v>2056150</v>
      </c>
      <c r="B76" s="135" t="s">
        <v>1891</v>
      </c>
      <c r="C76" s="163">
        <v>8594052884524</v>
      </c>
      <c r="D76" s="185">
        <v>199</v>
      </c>
      <c r="E76" s="184">
        <f t="shared" si="0"/>
        <v>7.8085148126348836</v>
      </c>
      <c r="F76" s="116"/>
      <c r="G76" s="256">
        <f>F76*D76*3</f>
        <v>0</v>
      </c>
      <c r="H76" s="121"/>
      <c r="I76" s="119" t="s">
        <v>1695</v>
      </c>
      <c r="J76" s="119" t="s">
        <v>1554</v>
      </c>
      <c r="K76" s="113"/>
    </row>
    <row r="77" spans="1:11" ht="15" customHeight="1" x14ac:dyDescent="0.3">
      <c r="A77" s="137">
        <v>2056200</v>
      </c>
      <c r="B77" s="135" t="s">
        <v>1986</v>
      </c>
      <c r="C77" s="163"/>
      <c r="D77" s="185">
        <v>63.8</v>
      </c>
      <c r="E77" s="184">
        <f t="shared" ref="E77:E136" si="5">PRODUCT(D77,1/$E$3)</f>
        <v>2.5034333921914853</v>
      </c>
      <c r="F77" s="116"/>
      <c r="G77" s="256">
        <f>F77*D77*25</f>
        <v>0</v>
      </c>
      <c r="H77" s="121"/>
      <c r="I77" s="136"/>
      <c r="J77" s="119" t="s">
        <v>1554</v>
      </c>
      <c r="K77" s="113"/>
    </row>
    <row r="78" spans="1:11" ht="15" customHeight="1" x14ac:dyDescent="0.3">
      <c r="A78" s="137">
        <v>5626</v>
      </c>
      <c r="B78" s="135" t="s">
        <v>1611</v>
      </c>
      <c r="C78" s="163">
        <v>8594052883565</v>
      </c>
      <c r="D78" s="185">
        <v>180.8</v>
      </c>
      <c r="E78" s="184">
        <f t="shared" si="5"/>
        <v>7.0943692368059645</v>
      </c>
      <c r="F78" s="116"/>
      <c r="G78" s="256">
        <f>F78*D78</f>
        <v>0</v>
      </c>
      <c r="H78" s="121"/>
      <c r="I78" s="122" t="s">
        <v>1547</v>
      </c>
      <c r="J78" s="122" t="s">
        <v>1554</v>
      </c>
      <c r="K78" s="113"/>
    </row>
    <row r="79" spans="1:11" ht="15" customHeight="1" x14ac:dyDescent="0.3">
      <c r="A79" s="137">
        <v>2061000</v>
      </c>
      <c r="B79" s="135" t="s">
        <v>1612</v>
      </c>
      <c r="C79" s="163">
        <v>8594052889307</v>
      </c>
      <c r="D79" s="185">
        <v>2215.6</v>
      </c>
      <c r="E79" s="184">
        <f t="shared" si="5"/>
        <v>86.937414165195207</v>
      </c>
      <c r="F79" s="116"/>
      <c r="G79" s="256">
        <f>F79*D79</f>
        <v>0</v>
      </c>
      <c r="H79" s="199" t="s">
        <v>2194</v>
      </c>
      <c r="I79" s="122" t="s">
        <v>1547</v>
      </c>
      <c r="J79" s="119" t="s">
        <v>1554</v>
      </c>
      <c r="K79" s="113"/>
    </row>
    <row r="80" spans="1:11" ht="15" customHeight="1" x14ac:dyDescent="0.3">
      <c r="A80" s="137">
        <v>2061002</v>
      </c>
      <c r="B80" s="135" t="s">
        <v>1612</v>
      </c>
      <c r="C80" s="163">
        <v>4019114083553</v>
      </c>
      <c r="D80" s="185">
        <v>2030</v>
      </c>
      <c r="E80" s="184">
        <f t="shared" si="5"/>
        <v>79.654698842456341</v>
      </c>
      <c r="F80" s="116"/>
      <c r="G80" s="256">
        <f>F80*D80</f>
        <v>0</v>
      </c>
      <c r="H80" s="199" t="s">
        <v>2194</v>
      </c>
      <c r="I80" s="122" t="s">
        <v>1547</v>
      </c>
      <c r="J80" s="119" t="s">
        <v>1554</v>
      </c>
      <c r="K80" s="113"/>
    </row>
    <row r="81" spans="1:11" ht="15" customHeight="1" x14ac:dyDescent="0.3">
      <c r="A81" s="137">
        <v>2061141</v>
      </c>
      <c r="B81" s="135" t="s">
        <v>1613</v>
      </c>
      <c r="C81" s="163"/>
      <c r="D81" s="185">
        <v>1512</v>
      </c>
      <c r="E81" s="184">
        <f t="shared" si="5"/>
        <v>59.32901706886404</v>
      </c>
      <c r="F81" s="116"/>
      <c r="G81" s="256">
        <f>F81*D81</f>
        <v>0</v>
      </c>
      <c r="H81" s="124"/>
      <c r="I81" s="122" t="s">
        <v>1547</v>
      </c>
      <c r="J81" s="119" t="s">
        <v>1554</v>
      </c>
      <c r="K81" s="113"/>
    </row>
    <row r="82" spans="1:11" ht="15" customHeight="1" x14ac:dyDescent="0.3">
      <c r="A82" s="137">
        <v>2061200</v>
      </c>
      <c r="B82" s="135" t="s">
        <v>1988</v>
      </c>
      <c r="C82" s="198"/>
      <c r="D82" s="185">
        <v>152.4</v>
      </c>
      <c r="E82" s="184">
        <f t="shared" si="5"/>
        <v>5.9799882283696295</v>
      </c>
      <c r="F82" s="116"/>
      <c r="G82" s="256">
        <f>F82*D82</f>
        <v>0</v>
      </c>
      <c r="H82" s="121"/>
      <c r="I82" s="122" t="s">
        <v>1547</v>
      </c>
      <c r="J82" s="119" t="s">
        <v>1554</v>
      </c>
      <c r="K82" s="113"/>
    </row>
    <row r="83" spans="1:11" ht="15" customHeight="1" x14ac:dyDescent="0.3">
      <c r="A83" s="137">
        <v>2061340</v>
      </c>
      <c r="B83" s="135" t="s">
        <v>1614</v>
      </c>
      <c r="C83" s="198"/>
      <c r="D83" s="185">
        <v>319</v>
      </c>
      <c r="E83" s="184">
        <f t="shared" si="5"/>
        <v>12.517166960957425</v>
      </c>
      <c r="F83" s="116"/>
      <c r="G83" s="256">
        <f>F83*D83*5</f>
        <v>0</v>
      </c>
      <c r="H83" s="199"/>
      <c r="I83" s="119"/>
      <c r="J83" s="119" t="s">
        <v>1554</v>
      </c>
      <c r="K83" s="113"/>
    </row>
    <row r="84" spans="1:11" ht="15" customHeight="1" x14ac:dyDescent="0.3">
      <c r="A84" s="137">
        <v>6136</v>
      </c>
      <c r="B84" s="135" t="s">
        <v>1615</v>
      </c>
      <c r="C84" s="163">
        <v>8594052883381</v>
      </c>
      <c r="D84" s="185">
        <v>928</v>
      </c>
      <c r="E84" s="184">
        <f t="shared" si="5"/>
        <v>36.413576613694332</v>
      </c>
      <c r="F84" s="116"/>
      <c r="G84" s="256">
        <f>F84*D84</f>
        <v>0</v>
      </c>
      <c r="H84" s="124"/>
      <c r="I84" s="122" t="s">
        <v>1547</v>
      </c>
      <c r="J84" s="122" t="s">
        <v>1554</v>
      </c>
      <c r="K84" s="113"/>
    </row>
    <row r="85" spans="1:11" ht="15" customHeight="1" x14ac:dyDescent="0.3">
      <c r="A85" s="137">
        <v>2062001</v>
      </c>
      <c r="B85" s="135" t="s">
        <v>2098</v>
      </c>
      <c r="C85" s="163">
        <v>4019114080217</v>
      </c>
      <c r="D85" s="185">
        <v>290</v>
      </c>
      <c r="E85" s="184">
        <f t="shared" si="5"/>
        <v>11.379242691779478</v>
      </c>
      <c r="F85" s="116"/>
      <c r="G85" s="256">
        <f>F85*D85*6</f>
        <v>0</v>
      </c>
      <c r="H85" s="124"/>
      <c r="I85" s="122"/>
      <c r="J85" s="122" t="s">
        <v>1559</v>
      </c>
      <c r="K85" s="113"/>
    </row>
    <row r="86" spans="1:11" ht="15" customHeight="1" x14ac:dyDescent="0.3">
      <c r="A86" s="137">
        <v>2062181</v>
      </c>
      <c r="B86" s="135" t="s">
        <v>2214</v>
      </c>
      <c r="C86" s="163">
        <v>4019114080354</v>
      </c>
      <c r="D86" s="185">
        <v>334.7</v>
      </c>
      <c r="E86" s="184">
        <f t="shared" si="5"/>
        <v>13.133215617029625</v>
      </c>
      <c r="F86" s="116"/>
      <c r="G86" s="256">
        <f>F86*D86*8</f>
        <v>0</v>
      </c>
      <c r="H86" s="124"/>
      <c r="I86" s="125"/>
      <c r="J86" s="119" t="s">
        <v>1554</v>
      </c>
      <c r="K86" s="113"/>
    </row>
    <row r="87" spans="1:11" ht="15" customHeight="1" x14ac:dyDescent="0.3">
      <c r="A87" s="137">
        <v>2062203</v>
      </c>
      <c r="B87" s="135" t="s">
        <v>1616</v>
      </c>
      <c r="C87" s="163"/>
      <c r="D87" s="185">
        <v>165</v>
      </c>
      <c r="E87" s="184">
        <f t="shared" si="5"/>
        <v>6.474396703943496</v>
      </c>
      <c r="F87" s="116"/>
      <c r="G87" s="256">
        <f>F87*D87*11</f>
        <v>0</v>
      </c>
      <c r="H87" s="124"/>
      <c r="I87" s="136"/>
      <c r="J87" s="119" t="s">
        <v>1554</v>
      </c>
      <c r="K87" s="113"/>
    </row>
    <row r="88" spans="1:11" ht="15" customHeight="1" x14ac:dyDescent="0.3">
      <c r="A88" s="137">
        <v>2062400</v>
      </c>
      <c r="B88" s="135" t="s">
        <v>1617</v>
      </c>
      <c r="C88" s="163"/>
      <c r="D88" s="185">
        <v>112</v>
      </c>
      <c r="E88" s="184">
        <f t="shared" si="5"/>
        <v>4.3947420051010395</v>
      </c>
      <c r="F88" s="116"/>
      <c r="G88" s="256">
        <f>F88*D88*5</f>
        <v>0</v>
      </c>
      <c r="H88" s="121"/>
      <c r="I88" s="119"/>
      <c r="J88" s="119" t="s">
        <v>1554</v>
      </c>
      <c r="K88" s="113"/>
    </row>
    <row r="89" spans="1:11" ht="15" customHeight="1" x14ac:dyDescent="0.3">
      <c r="A89" s="137">
        <v>2062500</v>
      </c>
      <c r="B89" s="135" t="s">
        <v>1618</v>
      </c>
      <c r="C89" s="163"/>
      <c r="D89" s="185">
        <v>118.5</v>
      </c>
      <c r="E89" s="184">
        <f t="shared" si="5"/>
        <v>4.6497939964685111</v>
      </c>
      <c r="F89" s="116"/>
      <c r="G89" s="256">
        <f>F89*D89*5</f>
        <v>0</v>
      </c>
      <c r="H89" s="124"/>
      <c r="I89" s="119"/>
      <c r="J89" s="119" t="s">
        <v>1554</v>
      </c>
      <c r="K89" s="113"/>
    </row>
    <row r="90" spans="1:11" ht="15" customHeight="1" x14ac:dyDescent="0.3">
      <c r="A90" s="137">
        <v>2062950</v>
      </c>
      <c r="B90" s="135" t="s">
        <v>1983</v>
      </c>
      <c r="C90" s="163"/>
      <c r="D90" s="185">
        <v>260</v>
      </c>
      <c r="E90" s="184">
        <f t="shared" si="5"/>
        <v>10.202079654698842</v>
      </c>
      <c r="F90" s="116"/>
      <c r="G90" s="256">
        <f>F90*D90*10</f>
        <v>0</v>
      </c>
      <c r="H90" s="121"/>
      <c r="I90" s="125"/>
      <c r="J90" s="119" t="s">
        <v>1554</v>
      </c>
      <c r="K90" s="113"/>
    </row>
    <row r="91" spans="1:11" ht="15" customHeight="1" x14ac:dyDescent="0.3">
      <c r="A91" s="137">
        <v>2063200</v>
      </c>
      <c r="B91" s="135" t="s">
        <v>1619</v>
      </c>
      <c r="C91" s="163"/>
      <c r="D91" s="185">
        <v>228.6</v>
      </c>
      <c r="E91" s="184">
        <f t="shared" si="5"/>
        <v>8.9699823425544434</v>
      </c>
      <c r="F91" s="116"/>
      <c r="G91" s="256">
        <f>F91*D91*20</f>
        <v>0</v>
      </c>
      <c r="H91" s="124"/>
      <c r="I91" s="119"/>
      <c r="J91" s="119" t="s">
        <v>1559</v>
      </c>
      <c r="K91" s="113"/>
    </row>
    <row r="92" spans="1:11" ht="15" customHeight="1" x14ac:dyDescent="0.3">
      <c r="A92" s="137">
        <v>2063521</v>
      </c>
      <c r="B92" s="120" t="s">
        <v>1620</v>
      </c>
      <c r="C92" s="160"/>
      <c r="D92" s="185">
        <v>402.5</v>
      </c>
      <c r="E92" s="184">
        <f t="shared" si="5"/>
        <v>15.793604080831862</v>
      </c>
      <c r="F92" s="116"/>
      <c r="G92" s="256">
        <f>F92*D92</f>
        <v>0</v>
      </c>
      <c r="H92" s="199" t="s">
        <v>2194</v>
      </c>
      <c r="I92" s="119" t="s">
        <v>1547</v>
      </c>
      <c r="J92" s="119" t="s">
        <v>1554</v>
      </c>
      <c r="K92" s="113"/>
    </row>
    <row r="93" spans="1:11" ht="15" customHeight="1" x14ac:dyDescent="0.3">
      <c r="A93" s="137">
        <v>2063581</v>
      </c>
      <c r="B93" s="120" t="s">
        <v>1621</v>
      </c>
      <c r="C93" s="160"/>
      <c r="D93" s="185">
        <v>691</v>
      </c>
      <c r="E93" s="184">
        <f t="shared" si="5"/>
        <v>27.113988620757308</v>
      </c>
      <c r="F93" s="116"/>
      <c r="G93" s="256">
        <f>F93*D93</f>
        <v>0</v>
      </c>
      <c r="H93" s="121"/>
      <c r="I93" s="127" t="s">
        <v>1547</v>
      </c>
      <c r="J93" s="127" t="s">
        <v>1622</v>
      </c>
      <c r="K93" s="113"/>
    </row>
    <row r="94" spans="1:11" ht="15" customHeight="1" x14ac:dyDescent="0.3">
      <c r="A94" s="137">
        <v>2064102</v>
      </c>
      <c r="B94" s="120" t="s">
        <v>1775</v>
      </c>
      <c r="C94" s="160"/>
      <c r="D94" s="185">
        <v>1029</v>
      </c>
      <c r="E94" s="184">
        <f t="shared" si="5"/>
        <v>40.376692171865805</v>
      </c>
      <c r="F94" s="116"/>
      <c r="G94" s="256">
        <f>F94*D94</f>
        <v>0</v>
      </c>
      <c r="H94" s="121"/>
      <c r="I94" s="127" t="s">
        <v>1547</v>
      </c>
      <c r="J94" s="127" t="s">
        <v>1554</v>
      </c>
      <c r="K94" s="113"/>
    </row>
    <row r="95" spans="1:11" ht="15" customHeight="1" x14ac:dyDescent="0.3">
      <c r="A95" s="137">
        <v>2064150</v>
      </c>
      <c r="B95" s="120" t="s">
        <v>1723</v>
      </c>
      <c r="C95" s="160"/>
      <c r="D95" s="185">
        <v>174</v>
      </c>
      <c r="E95" s="184">
        <f t="shared" si="5"/>
        <v>6.8275456150676872</v>
      </c>
      <c r="F95" s="116"/>
      <c r="G95" s="256">
        <f>F95*D95*10</f>
        <v>0</v>
      </c>
      <c r="H95" s="121" t="s">
        <v>2194</v>
      </c>
      <c r="I95" s="127"/>
      <c r="J95" s="127" t="s">
        <v>1554</v>
      </c>
      <c r="K95" s="113"/>
    </row>
    <row r="96" spans="1:11" ht="15" customHeight="1" x14ac:dyDescent="0.3">
      <c r="A96" s="137">
        <v>6417</v>
      </c>
      <c r="B96" s="120" t="s">
        <v>1623</v>
      </c>
      <c r="C96" s="160">
        <v>8594052881134</v>
      </c>
      <c r="D96" s="185">
        <v>429.5</v>
      </c>
      <c r="E96" s="184">
        <f t="shared" si="5"/>
        <v>16.853050814204433</v>
      </c>
      <c r="F96" s="116"/>
      <c r="G96" s="256">
        <f>F96*D96</f>
        <v>0</v>
      </c>
      <c r="H96" s="121" t="s">
        <v>2194</v>
      </c>
      <c r="I96" s="122" t="s">
        <v>1547</v>
      </c>
      <c r="J96" s="122" t="s">
        <v>1554</v>
      </c>
      <c r="K96" s="113"/>
    </row>
    <row r="97" spans="1:11" ht="15" customHeight="1" x14ac:dyDescent="0.3">
      <c r="A97" s="137">
        <v>2064201</v>
      </c>
      <c r="B97" s="120" t="s">
        <v>1624</v>
      </c>
      <c r="C97" s="197" t="s">
        <v>2124</v>
      </c>
      <c r="D97" s="185">
        <v>281</v>
      </c>
      <c r="E97" s="184">
        <f t="shared" si="5"/>
        <v>11.026093780655287</v>
      </c>
      <c r="F97" s="116"/>
      <c r="G97" s="256">
        <f>F97*D97*2</f>
        <v>0</v>
      </c>
      <c r="H97" s="124"/>
      <c r="I97" s="119"/>
      <c r="J97" s="119" t="s">
        <v>1554</v>
      </c>
      <c r="K97" s="113"/>
    </row>
    <row r="98" spans="1:11" ht="15" customHeight="1" x14ac:dyDescent="0.3">
      <c r="A98" s="137">
        <v>2064500</v>
      </c>
      <c r="B98" s="120" t="s">
        <v>2018</v>
      </c>
      <c r="C98" s="160"/>
      <c r="D98" s="258">
        <v>315</v>
      </c>
      <c r="E98" s="184">
        <f t="shared" si="5"/>
        <v>12.360211889346674</v>
      </c>
      <c r="F98" s="116"/>
      <c r="G98" s="256">
        <f>F98*D98*10</f>
        <v>0</v>
      </c>
      <c r="H98" s="124" t="s">
        <v>2218</v>
      </c>
      <c r="I98" s="127"/>
      <c r="J98" s="127" t="s">
        <v>1554</v>
      </c>
      <c r="K98" s="113"/>
    </row>
    <row r="99" spans="1:11" ht="15" customHeight="1" x14ac:dyDescent="0.3">
      <c r="A99" s="137">
        <v>2064601</v>
      </c>
      <c r="B99" s="120" t="s">
        <v>1625</v>
      </c>
      <c r="C99" s="160"/>
      <c r="D99" s="185">
        <v>3309</v>
      </c>
      <c r="E99" s="184">
        <f t="shared" si="5"/>
        <v>129.84108298999411</v>
      </c>
      <c r="F99" s="116"/>
      <c r="G99" s="256">
        <f>F99*D99</f>
        <v>0</v>
      </c>
      <c r="H99" s="121"/>
      <c r="I99" s="127" t="s">
        <v>1547</v>
      </c>
      <c r="J99" s="127" t="s">
        <v>1626</v>
      </c>
      <c r="K99" s="113"/>
    </row>
    <row r="100" spans="1:11" ht="15" customHeight="1" x14ac:dyDescent="0.3">
      <c r="A100" s="137">
        <v>2064603</v>
      </c>
      <c r="B100" s="120" t="s">
        <v>1727</v>
      </c>
      <c r="C100" s="197"/>
      <c r="D100" s="185">
        <v>4025.7</v>
      </c>
      <c r="E100" s="184">
        <f t="shared" si="5"/>
        <v>157.96350794585049</v>
      </c>
      <c r="F100" s="116"/>
      <c r="G100" s="256">
        <f>F100*D100</f>
        <v>0</v>
      </c>
      <c r="H100" s="121"/>
      <c r="I100" s="127" t="s">
        <v>1547</v>
      </c>
      <c r="J100" s="127" t="s">
        <v>1559</v>
      </c>
      <c r="K100" s="113"/>
    </row>
    <row r="101" spans="1:11" ht="15" customHeight="1" x14ac:dyDescent="0.3">
      <c r="A101" s="137">
        <v>6459</v>
      </c>
      <c r="B101" s="120" t="s">
        <v>1627</v>
      </c>
      <c r="C101" s="160">
        <v>8594052880151</v>
      </c>
      <c r="D101" s="258">
        <v>923.1</v>
      </c>
      <c r="E101" s="184">
        <f t="shared" si="5"/>
        <v>36.221306650971158</v>
      </c>
      <c r="F101" s="116"/>
      <c r="G101" s="256">
        <f>F101*D101</f>
        <v>0</v>
      </c>
      <c r="H101" s="121"/>
      <c r="I101" s="122" t="s">
        <v>1547</v>
      </c>
      <c r="J101" s="122" t="s">
        <v>1626</v>
      </c>
      <c r="K101" s="113"/>
    </row>
    <row r="102" spans="1:11" ht="15" customHeight="1" x14ac:dyDescent="0.3">
      <c r="A102" s="137">
        <v>2064622</v>
      </c>
      <c r="B102" s="120" t="s">
        <v>1628</v>
      </c>
      <c r="C102" s="160"/>
      <c r="D102" s="258">
        <v>2348.5</v>
      </c>
      <c r="E102" s="184">
        <f t="shared" si="5"/>
        <v>92.152246419462429</v>
      </c>
      <c r="F102" s="116"/>
      <c r="G102" s="256">
        <f>F102*D102</f>
        <v>0</v>
      </c>
      <c r="H102" s="124" t="s">
        <v>2218</v>
      </c>
      <c r="I102" s="127" t="s">
        <v>1547</v>
      </c>
      <c r="J102" s="127" t="s">
        <v>1626</v>
      </c>
      <c r="K102" s="113"/>
    </row>
    <row r="103" spans="1:11" ht="15" customHeight="1" x14ac:dyDescent="0.3">
      <c r="A103" s="192">
        <v>2064625</v>
      </c>
      <c r="B103" s="193" t="s">
        <v>1792</v>
      </c>
      <c r="C103" s="195" t="s">
        <v>1602</v>
      </c>
      <c r="D103" s="250">
        <v>1954</v>
      </c>
      <c r="E103" s="194">
        <f t="shared" si="5"/>
        <v>76.672552481852065</v>
      </c>
      <c r="F103" s="116"/>
      <c r="G103" s="256">
        <f>F103*D103</f>
        <v>0</v>
      </c>
      <c r="H103" s="203"/>
      <c r="I103" s="204" t="s">
        <v>1791</v>
      </c>
      <c r="J103" s="127" t="s">
        <v>1554</v>
      </c>
      <c r="K103" s="113"/>
    </row>
    <row r="104" spans="1:11" ht="15" customHeight="1" x14ac:dyDescent="0.3">
      <c r="A104" s="137">
        <v>2071002</v>
      </c>
      <c r="B104" s="120" t="s">
        <v>1629</v>
      </c>
      <c r="C104" s="160"/>
      <c r="D104" s="185">
        <v>96.5</v>
      </c>
      <c r="E104" s="184">
        <f t="shared" si="5"/>
        <v>3.786541102609378</v>
      </c>
      <c r="F104" s="116"/>
      <c r="G104" s="256">
        <f>F104*D104*25</f>
        <v>0</v>
      </c>
      <c r="H104" s="121"/>
      <c r="I104" s="133" t="s">
        <v>1630</v>
      </c>
      <c r="J104" s="127" t="s">
        <v>1554</v>
      </c>
      <c r="K104" s="113"/>
    </row>
    <row r="105" spans="1:11" ht="15" customHeight="1" x14ac:dyDescent="0.3">
      <c r="A105" s="137">
        <v>2071053</v>
      </c>
      <c r="B105" s="120" t="s">
        <v>2211</v>
      </c>
      <c r="C105" s="160"/>
      <c r="D105" s="185">
        <v>52.7</v>
      </c>
      <c r="E105" s="184">
        <f t="shared" si="5"/>
        <v>2.0678830684716503</v>
      </c>
      <c r="F105" s="116"/>
      <c r="G105" s="256">
        <f>F105*D105*25</f>
        <v>0</v>
      </c>
      <c r="H105" s="121"/>
      <c r="I105" s="125"/>
      <c r="J105" s="119" t="s">
        <v>1554</v>
      </c>
      <c r="K105" s="113"/>
    </row>
    <row r="106" spans="1:11" ht="15" customHeight="1" x14ac:dyDescent="0.3">
      <c r="A106" s="137">
        <v>2071101</v>
      </c>
      <c r="B106" s="120" t="s">
        <v>1715</v>
      </c>
      <c r="C106" s="160"/>
      <c r="D106" s="185">
        <v>763.6</v>
      </c>
      <c r="E106" s="184">
        <f t="shared" si="5"/>
        <v>29.962723170492449</v>
      </c>
      <c r="F106" s="116"/>
      <c r="G106" s="256">
        <f>F106*D106*1</f>
        <v>0</v>
      </c>
      <c r="H106" s="121"/>
      <c r="I106" s="128" t="s">
        <v>1631</v>
      </c>
      <c r="J106" s="127" t="s">
        <v>1554</v>
      </c>
      <c r="K106" s="113"/>
    </row>
    <row r="107" spans="1:11" s="76" customFormat="1" ht="15" customHeight="1" x14ac:dyDescent="0.3">
      <c r="A107" s="137">
        <v>2071171</v>
      </c>
      <c r="B107" s="120" t="s">
        <v>1632</v>
      </c>
      <c r="C107" s="160"/>
      <c r="D107" s="185">
        <v>104</v>
      </c>
      <c r="E107" s="184">
        <f t="shared" si="5"/>
        <v>4.0808318618795374</v>
      </c>
      <c r="F107" s="116"/>
      <c r="G107" s="256">
        <f>F107*D107*25</f>
        <v>0</v>
      </c>
      <c r="H107" s="124"/>
      <c r="I107" s="128"/>
      <c r="J107" s="127" t="s">
        <v>1554</v>
      </c>
      <c r="K107" s="115"/>
    </row>
    <row r="108" spans="1:11" s="76" customFormat="1" ht="15" customHeight="1" x14ac:dyDescent="0.3">
      <c r="A108" s="137">
        <v>7119</v>
      </c>
      <c r="B108" s="120" t="s">
        <v>1633</v>
      </c>
      <c r="C108" s="160">
        <v>8594052883404</v>
      </c>
      <c r="D108" s="185">
        <v>306.2</v>
      </c>
      <c r="E108" s="184">
        <f t="shared" si="5"/>
        <v>12.01491073180302</v>
      </c>
      <c r="F108" s="116"/>
      <c r="G108" s="256">
        <f>F108*D108</f>
        <v>0</v>
      </c>
      <c r="H108" s="124"/>
      <c r="I108" s="122" t="s">
        <v>1547</v>
      </c>
      <c r="J108" s="122" t="s">
        <v>1554</v>
      </c>
      <c r="K108" s="115"/>
    </row>
    <row r="109" spans="1:11" ht="15" customHeight="1" x14ac:dyDescent="0.3">
      <c r="A109" s="137">
        <v>2071200</v>
      </c>
      <c r="B109" s="120" t="s">
        <v>2125</v>
      </c>
      <c r="C109" s="197"/>
      <c r="D109" s="185">
        <v>107.8</v>
      </c>
      <c r="E109" s="184">
        <f t="shared" si="5"/>
        <v>4.229939179909751</v>
      </c>
      <c r="F109" s="116"/>
      <c r="G109" s="256">
        <f>F109*D109*25</f>
        <v>0</v>
      </c>
      <c r="H109" s="124"/>
      <c r="I109" s="127"/>
      <c r="J109" s="127" t="s">
        <v>1554</v>
      </c>
      <c r="K109" s="113"/>
    </row>
    <row r="110" spans="1:11" ht="15" customHeight="1" x14ac:dyDescent="0.3">
      <c r="A110" s="137">
        <v>2071220</v>
      </c>
      <c r="B110" s="120" t="s">
        <v>1634</v>
      </c>
      <c r="C110" s="197"/>
      <c r="D110" s="185">
        <v>127.5</v>
      </c>
      <c r="E110" s="184">
        <f t="shared" si="5"/>
        <v>5.0029429075927014</v>
      </c>
      <c r="F110" s="116"/>
      <c r="G110" s="256">
        <f>F110*D110*25</f>
        <v>0</v>
      </c>
      <c r="H110" s="121"/>
      <c r="I110" s="128"/>
      <c r="J110" s="127" t="s">
        <v>1554</v>
      </c>
      <c r="K110" s="113"/>
    </row>
    <row r="111" spans="1:11" ht="15" customHeight="1" x14ac:dyDescent="0.3">
      <c r="A111" s="137">
        <v>2071253</v>
      </c>
      <c r="B111" s="120" t="s">
        <v>1987</v>
      </c>
      <c r="C111" s="197"/>
      <c r="D111" s="185">
        <v>58</v>
      </c>
      <c r="E111" s="184">
        <f t="shared" si="5"/>
        <v>2.2758485383558957</v>
      </c>
      <c r="F111" s="116"/>
      <c r="G111" s="256">
        <f>F111*D111*25</f>
        <v>0</v>
      </c>
      <c r="H111" s="124"/>
      <c r="I111" s="128"/>
      <c r="J111" s="127" t="s">
        <v>1554</v>
      </c>
      <c r="K111" s="113"/>
    </row>
    <row r="112" spans="1:11" ht="15" customHeight="1" x14ac:dyDescent="0.3">
      <c r="A112" s="137">
        <v>2071270</v>
      </c>
      <c r="B112" s="120" t="s">
        <v>1635</v>
      </c>
      <c r="C112" s="160"/>
      <c r="D112" s="185">
        <v>79.3</v>
      </c>
      <c r="E112" s="184">
        <f t="shared" si="5"/>
        <v>3.1116342946831468</v>
      </c>
      <c r="F112" s="116"/>
      <c r="G112" s="256">
        <f>F112*D112*25</f>
        <v>0</v>
      </c>
      <c r="H112" s="121"/>
      <c r="I112" s="127"/>
      <c r="J112" s="127" t="s">
        <v>1554</v>
      </c>
      <c r="K112" s="113"/>
    </row>
    <row r="113" spans="1:11" ht="15" customHeight="1" x14ac:dyDescent="0.3">
      <c r="A113" s="137">
        <v>2071281</v>
      </c>
      <c r="B113" s="120" t="s">
        <v>1883</v>
      </c>
      <c r="C113" s="160"/>
      <c r="D113" s="185">
        <v>75.8</v>
      </c>
      <c r="E113" s="184">
        <f t="shared" si="5"/>
        <v>2.9742986070237394</v>
      </c>
      <c r="F113" s="116"/>
      <c r="G113" s="256">
        <f>F113*D113*25</f>
        <v>0</v>
      </c>
      <c r="H113" s="121"/>
      <c r="I113" s="127"/>
      <c r="J113" s="127" t="s">
        <v>1554</v>
      </c>
      <c r="K113" s="113"/>
    </row>
    <row r="114" spans="1:11" ht="15" customHeight="1" x14ac:dyDescent="0.3">
      <c r="A114" s="137">
        <v>2071320</v>
      </c>
      <c r="B114" s="120" t="s">
        <v>1884</v>
      </c>
      <c r="C114" s="160"/>
      <c r="D114" s="185">
        <v>248</v>
      </c>
      <c r="E114" s="184">
        <f t="shared" si="5"/>
        <v>9.731214439866589</v>
      </c>
      <c r="F114" s="116"/>
      <c r="G114" s="256">
        <f>F114*D114*20</f>
        <v>0</v>
      </c>
      <c r="H114" s="124"/>
      <c r="I114" s="128"/>
      <c r="J114" s="127" t="s">
        <v>1554</v>
      </c>
      <c r="K114" s="113"/>
    </row>
    <row r="115" spans="1:11" ht="15" customHeight="1" x14ac:dyDescent="0.3">
      <c r="A115" s="137">
        <v>7138</v>
      </c>
      <c r="B115" s="120" t="s">
        <v>1636</v>
      </c>
      <c r="C115" s="160">
        <v>8594052883510</v>
      </c>
      <c r="D115" s="185">
        <v>143</v>
      </c>
      <c r="E115" s="184">
        <f t="shared" si="5"/>
        <v>5.6111438100843634</v>
      </c>
      <c r="F115" s="116"/>
      <c r="G115" s="256">
        <f>F115*D115</f>
        <v>0</v>
      </c>
      <c r="H115" s="121"/>
      <c r="I115" s="122" t="s">
        <v>1547</v>
      </c>
      <c r="J115" s="122" t="s">
        <v>1554</v>
      </c>
      <c r="K115" s="113"/>
    </row>
    <row r="116" spans="1:11" ht="15" customHeight="1" x14ac:dyDescent="0.3">
      <c r="A116" s="137">
        <v>2071501</v>
      </c>
      <c r="B116" s="120" t="s">
        <v>2156</v>
      </c>
      <c r="C116" s="197" t="s">
        <v>1630</v>
      </c>
      <c r="D116" s="185">
        <v>195.5</v>
      </c>
      <c r="E116" s="184">
        <f t="shared" si="5"/>
        <v>7.6711791249754757</v>
      </c>
      <c r="F116" s="116"/>
      <c r="G116" s="256">
        <f>F116*D116*25</f>
        <v>0</v>
      </c>
      <c r="H116" s="124"/>
      <c r="I116" s="139"/>
      <c r="J116" s="140" t="s">
        <v>1554</v>
      </c>
      <c r="K116" s="113"/>
    </row>
    <row r="117" spans="1:11" ht="15" customHeight="1" x14ac:dyDescent="0.3">
      <c r="A117" s="137">
        <v>7152</v>
      </c>
      <c r="B117" s="120" t="s">
        <v>1637</v>
      </c>
      <c r="C117" s="160">
        <v>8594052883411</v>
      </c>
      <c r="D117" s="185">
        <v>637</v>
      </c>
      <c r="E117" s="184">
        <f t="shared" si="5"/>
        <v>24.995095154012166</v>
      </c>
      <c r="F117" s="116"/>
      <c r="G117" s="256">
        <f>F117*D117</f>
        <v>0</v>
      </c>
      <c r="H117" s="121"/>
      <c r="I117" s="140" t="s">
        <v>1547</v>
      </c>
      <c r="J117" s="140" t="s">
        <v>1554</v>
      </c>
      <c r="K117" s="113"/>
    </row>
    <row r="118" spans="1:11" ht="15" customHeight="1" x14ac:dyDescent="0.3">
      <c r="A118" s="137">
        <v>2071540</v>
      </c>
      <c r="B118" s="129" t="s">
        <v>1638</v>
      </c>
      <c r="C118" s="161"/>
      <c r="D118" s="185">
        <v>97.5</v>
      </c>
      <c r="E118" s="184">
        <f t="shared" si="5"/>
        <v>3.8257798705120658</v>
      </c>
      <c r="F118" s="116"/>
      <c r="G118" s="256">
        <f>F118*D118*25</f>
        <v>0</v>
      </c>
      <c r="H118" s="121"/>
      <c r="I118" s="141"/>
      <c r="J118" s="127" t="s">
        <v>1554</v>
      </c>
      <c r="K118" s="113"/>
    </row>
    <row r="119" spans="1:11" ht="15" customHeight="1" x14ac:dyDescent="0.3">
      <c r="A119" s="137">
        <v>7158</v>
      </c>
      <c r="B119" s="129" t="s">
        <v>1639</v>
      </c>
      <c r="C119" s="161">
        <v>8594052883572</v>
      </c>
      <c r="D119" s="185">
        <v>275.7</v>
      </c>
      <c r="E119" s="184">
        <f t="shared" si="5"/>
        <v>10.818128310771041</v>
      </c>
      <c r="F119" s="116"/>
      <c r="G119" s="256">
        <f>F119*D119</f>
        <v>0</v>
      </c>
      <c r="H119" s="121"/>
      <c r="I119" s="130" t="s">
        <v>1547</v>
      </c>
      <c r="J119" s="130" t="s">
        <v>1554</v>
      </c>
      <c r="K119" s="113"/>
    </row>
    <row r="120" spans="1:11" ht="15" customHeight="1" x14ac:dyDescent="0.3">
      <c r="A120" s="137">
        <v>2072500</v>
      </c>
      <c r="B120" s="120" t="s">
        <v>1640</v>
      </c>
      <c r="C120" s="160">
        <v>4023103073333</v>
      </c>
      <c r="D120" s="185">
        <v>69.599999999999994</v>
      </c>
      <c r="E120" s="184">
        <f t="shared" si="5"/>
        <v>2.7310182460270744</v>
      </c>
      <c r="F120" s="116"/>
      <c r="G120" s="256">
        <f>F120*D120*25</f>
        <v>0</v>
      </c>
      <c r="H120" s="124"/>
      <c r="I120" s="125"/>
      <c r="J120" s="119" t="s">
        <v>1554</v>
      </c>
      <c r="K120" s="113"/>
    </row>
    <row r="121" spans="1:11" ht="15" customHeight="1" x14ac:dyDescent="0.3">
      <c r="A121" s="137">
        <v>7252</v>
      </c>
      <c r="B121" s="120" t="s">
        <v>1641</v>
      </c>
      <c r="C121" s="160">
        <v>8594052880601</v>
      </c>
      <c r="D121" s="185">
        <v>222.2</v>
      </c>
      <c r="E121" s="184">
        <f t="shared" si="5"/>
        <v>8.718854227977241</v>
      </c>
      <c r="F121" s="116"/>
      <c r="G121" s="256">
        <f>F121*D121</f>
        <v>0</v>
      </c>
      <c r="H121" s="121"/>
      <c r="I121" s="122" t="s">
        <v>1547</v>
      </c>
      <c r="J121" s="122" t="s">
        <v>1554</v>
      </c>
      <c r="K121" s="113"/>
    </row>
    <row r="122" spans="1:11" ht="15" customHeight="1" x14ac:dyDescent="0.3">
      <c r="A122" s="137">
        <v>2072560</v>
      </c>
      <c r="B122" s="120" t="s">
        <v>1642</v>
      </c>
      <c r="C122" s="160">
        <v>4023103073630</v>
      </c>
      <c r="D122" s="185">
        <v>129.5</v>
      </c>
      <c r="E122" s="184">
        <f t="shared" si="5"/>
        <v>5.081420443398077</v>
      </c>
      <c r="F122" s="116"/>
      <c r="G122" s="256">
        <f>F122*D122*25</f>
        <v>0</v>
      </c>
      <c r="H122" s="121"/>
      <c r="I122" s="127"/>
      <c r="J122" s="127" t="s">
        <v>1554</v>
      </c>
      <c r="K122" s="113"/>
    </row>
    <row r="123" spans="1:11" ht="15" customHeight="1" x14ac:dyDescent="0.3">
      <c r="A123" s="137">
        <v>2073000</v>
      </c>
      <c r="B123" s="120" t="s">
        <v>1643</v>
      </c>
      <c r="C123" s="160"/>
      <c r="D123" s="185">
        <v>91.3</v>
      </c>
      <c r="E123" s="184">
        <f t="shared" si="5"/>
        <v>3.5824995095154013</v>
      </c>
      <c r="F123" s="116"/>
      <c r="G123" s="256">
        <f>F123*D123*25</f>
        <v>0</v>
      </c>
      <c r="H123" s="121"/>
      <c r="I123" s="127"/>
      <c r="J123" s="127" t="s">
        <v>1554</v>
      </c>
      <c r="K123" s="113"/>
    </row>
    <row r="124" spans="1:11" ht="15" customHeight="1" x14ac:dyDescent="0.3">
      <c r="A124" s="137">
        <v>2073900</v>
      </c>
      <c r="B124" s="120" t="s">
        <v>1923</v>
      </c>
      <c r="C124" s="160"/>
      <c r="D124" s="185">
        <v>99.9</v>
      </c>
      <c r="E124" s="184">
        <f t="shared" si="5"/>
        <v>3.9199529134785172</v>
      </c>
      <c r="F124" s="116"/>
      <c r="G124" s="256">
        <f>F124*D124*25</f>
        <v>0</v>
      </c>
      <c r="H124" s="121"/>
      <c r="I124" s="127" t="s">
        <v>1644</v>
      </c>
      <c r="J124" s="127" t="s">
        <v>1554</v>
      </c>
      <c r="K124" s="113"/>
    </row>
    <row r="125" spans="1:11" ht="15" customHeight="1" x14ac:dyDescent="0.3">
      <c r="A125" s="137">
        <v>2074000</v>
      </c>
      <c r="B125" s="120" t="s">
        <v>1645</v>
      </c>
      <c r="C125" s="160"/>
      <c r="D125" s="185">
        <v>65.2</v>
      </c>
      <c r="E125" s="184">
        <f t="shared" si="5"/>
        <v>2.5583676672552484</v>
      </c>
      <c r="F125" s="116"/>
      <c r="G125" s="256">
        <f>F125*D125*25</f>
        <v>0</v>
      </c>
      <c r="H125" s="121"/>
      <c r="I125" s="128"/>
      <c r="J125" s="127" t="s">
        <v>1554</v>
      </c>
      <c r="K125" s="113"/>
    </row>
    <row r="126" spans="1:11" ht="15" customHeight="1" x14ac:dyDescent="0.3">
      <c r="A126" s="137">
        <v>2074040</v>
      </c>
      <c r="B126" s="129" t="s">
        <v>1885</v>
      </c>
      <c r="C126" s="161"/>
      <c r="D126" s="185">
        <v>61.4</v>
      </c>
      <c r="E126" s="184">
        <f t="shared" si="5"/>
        <v>2.4092603492250344</v>
      </c>
      <c r="F126" s="116"/>
      <c r="G126" s="256">
        <f>F126*D126*25</f>
        <v>0</v>
      </c>
      <c r="H126" s="121"/>
      <c r="I126" s="128"/>
      <c r="J126" s="127" t="s">
        <v>1554</v>
      </c>
      <c r="K126" s="113"/>
    </row>
    <row r="127" spans="1:11" ht="15" customHeight="1" x14ac:dyDescent="0.3">
      <c r="A127" s="137">
        <v>7501</v>
      </c>
      <c r="B127" s="120" t="s">
        <v>1646</v>
      </c>
      <c r="C127" s="160">
        <v>8594052889406</v>
      </c>
      <c r="D127" s="185">
        <v>706.2</v>
      </c>
      <c r="E127" s="184">
        <f t="shared" si="5"/>
        <v>27.710417892878166</v>
      </c>
      <c r="F127" s="116"/>
      <c r="G127" s="256">
        <f>F127*D127</f>
        <v>0</v>
      </c>
      <c r="H127" s="121"/>
      <c r="I127" s="122" t="s">
        <v>1547</v>
      </c>
      <c r="J127" s="122" t="s">
        <v>1554</v>
      </c>
      <c r="K127" s="113"/>
    </row>
    <row r="128" spans="1:11" ht="15" customHeight="1" x14ac:dyDescent="0.3">
      <c r="A128" s="137">
        <v>7513</v>
      </c>
      <c r="B128" s="120" t="s">
        <v>1647</v>
      </c>
      <c r="C128" s="160">
        <v>8594052880656</v>
      </c>
      <c r="D128" s="185">
        <v>702.4</v>
      </c>
      <c r="E128" s="184">
        <f t="shared" si="5"/>
        <v>27.561310574847948</v>
      </c>
      <c r="F128" s="116"/>
      <c r="G128" s="256">
        <f>F128*D128</f>
        <v>0</v>
      </c>
      <c r="H128" s="121"/>
      <c r="I128" s="122" t="s">
        <v>1547</v>
      </c>
      <c r="J128" s="122" t="s">
        <v>1554</v>
      </c>
      <c r="K128" s="113"/>
    </row>
    <row r="129" spans="1:11" ht="15" customHeight="1" x14ac:dyDescent="0.3">
      <c r="A129" s="137">
        <v>7515</v>
      </c>
      <c r="B129" s="120" t="s">
        <v>1648</v>
      </c>
      <c r="C129" s="160">
        <v>8594052880670</v>
      </c>
      <c r="D129" s="185">
        <v>646.29999999999995</v>
      </c>
      <c r="E129" s="184">
        <f t="shared" si="5"/>
        <v>25.360015695507158</v>
      </c>
      <c r="F129" s="116"/>
      <c r="G129" s="256">
        <f t="shared" ref="G129:G130" si="6">F129*D129</f>
        <v>0</v>
      </c>
      <c r="H129" s="121"/>
      <c r="I129" s="122" t="s">
        <v>1547</v>
      </c>
      <c r="J129" s="122" t="s">
        <v>1554</v>
      </c>
      <c r="K129" s="113"/>
    </row>
    <row r="130" spans="1:11" ht="15" customHeight="1" x14ac:dyDescent="0.3">
      <c r="A130" s="137">
        <v>7524</v>
      </c>
      <c r="B130" s="120" t="s">
        <v>1649</v>
      </c>
      <c r="C130" s="160">
        <v>8594052889390</v>
      </c>
      <c r="D130" s="185">
        <v>459.8</v>
      </c>
      <c r="E130" s="184">
        <f t="shared" si="5"/>
        <v>18.041985481655878</v>
      </c>
      <c r="F130" s="116"/>
      <c r="G130" s="256">
        <f t="shared" si="6"/>
        <v>0</v>
      </c>
      <c r="H130" s="121"/>
      <c r="I130" s="122" t="s">
        <v>1547</v>
      </c>
      <c r="J130" s="122" t="s">
        <v>1554</v>
      </c>
      <c r="K130" s="113"/>
    </row>
    <row r="131" spans="1:11" ht="15" customHeight="1" x14ac:dyDescent="0.3">
      <c r="A131" s="137">
        <v>2076000</v>
      </c>
      <c r="B131" s="129" t="s">
        <v>2147</v>
      </c>
      <c r="C131" s="161"/>
      <c r="D131" s="185">
        <v>60</v>
      </c>
      <c r="E131" s="184">
        <f t="shared" si="5"/>
        <v>2.3543260741612713</v>
      </c>
      <c r="F131" s="116"/>
      <c r="G131" s="256">
        <f>F131*D131*25</f>
        <v>0</v>
      </c>
      <c r="H131" s="124"/>
      <c r="I131" s="138"/>
      <c r="J131" s="122" t="s">
        <v>1554</v>
      </c>
      <c r="K131" s="113"/>
    </row>
    <row r="132" spans="1:11" ht="15" customHeight="1" x14ac:dyDescent="0.3">
      <c r="A132" s="137">
        <v>2076460</v>
      </c>
      <c r="B132" s="120" t="s">
        <v>1650</v>
      </c>
      <c r="C132" s="160"/>
      <c r="D132" s="185">
        <v>89.3</v>
      </c>
      <c r="E132" s="184">
        <f t="shared" si="5"/>
        <v>3.5040219737100253</v>
      </c>
      <c r="F132" s="116"/>
      <c r="G132" s="256">
        <f t="shared" ref="G132:G140" si="7">F132*D132*25</f>
        <v>0</v>
      </c>
      <c r="H132" s="124"/>
      <c r="I132" s="127"/>
      <c r="J132" s="127" t="s">
        <v>1554</v>
      </c>
      <c r="K132" s="113"/>
    </row>
    <row r="133" spans="1:11" ht="15" customHeight="1" x14ac:dyDescent="0.3">
      <c r="A133" s="137">
        <v>2076470</v>
      </c>
      <c r="B133" s="120" t="s">
        <v>1651</v>
      </c>
      <c r="C133" s="197"/>
      <c r="D133" s="185">
        <v>88.4</v>
      </c>
      <c r="E133" s="184">
        <f t="shared" si="5"/>
        <v>3.4687070825976067</v>
      </c>
      <c r="F133" s="116"/>
      <c r="G133" s="256">
        <f t="shared" si="7"/>
        <v>0</v>
      </c>
      <c r="H133" s="124"/>
      <c r="I133" s="128"/>
      <c r="J133" s="127" t="s">
        <v>1554</v>
      </c>
      <c r="K133" s="113"/>
    </row>
    <row r="134" spans="1:11" ht="15" customHeight="1" x14ac:dyDescent="0.3">
      <c r="A134" s="137">
        <v>2076481</v>
      </c>
      <c r="B134" s="120" t="s">
        <v>1721</v>
      </c>
      <c r="C134" s="160"/>
      <c r="D134" s="185">
        <v>37.5</v>
      </c>
      <c r="E134" s="184">
        <f t="shared" si="5"/>
        <v>1.4714537963507945</v>
      </c>
      <c r="F134" s="116"/>
      <c r="G134" s="256">
        <f t="shared" si="7"/>
        <v>0</v>
      </c>
      <c r="H134" s="121"/>
      <c r="I134" s="128"/>
      <c r="J134" s="127" t="s">
        <v>1554</v>
      </c>
      <c r="K134" s="113"/>
    </row>
    <row r="135" spans="1:11" ht="15" customHeight="1" x14ac:dyDescent="0.3">
      <c r="A135" s="137">
        <v>2076500</v>
      </c>
      <c r="B135" s="120" t="s">
        <v>1722</v>
      </c>
      <c r="C135" s="160"/>
      <c r="D135" s="185">
        <v>116</v>
      </c>
      <c r="E135" s="184">
        <f t="shared" si="5"/>
        <v>4.5516970767117915</v>
      </c>
      <c r="F135" s="116"/>
      <c r="G135" s="256">
        <f t="shared" si="7"/>
        <v>0</v>
      </c>
      <c r="H135" s="121"/>
      <c r="I135" s="127" t="s">
        <v>1630</v>
      </c>
      <c r="J135" s="127" t="s">
        <v>1554</v>
      </c>
      <c r="K135" s="113"/>
    </row>
    <row r="136" spans="1:11" ht="15" customHeight="1" x14ac:dyDescent="0.3">
      <c r="A136" s="137">
        <v>2076520</v>
      </c>
      <c r="B136" s="120" t="s">
        <v>1652</v>
      </c>
      <c r="C136" s="160"/>
      <c r="D136" s="185">
        <v>120</v>
      </c>
      <c r="E136" s="184">
        <f t="shared" si="5"/>
        <v>4.7086521483225425</v>
      </c>
      <c r="F136" s="116"/>
      <c r="G136" s="256">
        <f t="shared" si="7"/>
        <v>0</v>
      </c>
      <c r="H136" s="124"/>
      <c r="I136" s="127"/>
      <c r="J136" s="127" t="s">
        <v>1554</v>
      </c>
      <c r="K136" s="113"/>
    </row>
    <row r="137" spans="1:11" ht="15" customHeight="1" x14ac:dyDescent="0.3">
      <c r="A137" s="214">
        <v>2076540</v>
      </c>
      <c r="B137" s="120" t="s">
        <v>1653</v>
      </c>
      <c r="C137" s="160"/>
      <c r="D137" s="185">
        <v>116</v>
      </c>
      <c r="E137" s="184">
        <f t="shared" ref="E137:E205" si="8">PRODUCT(D137,1/$E$3)</f>
        <v>4.5516970767117915</v>
      </c>
      <c r="F137" s="116"/>
      <c r="G137" s="256">
        <f t="shared" si="7"/>
        <v>0</v>
      </c>
      <c r="H137" s="121"/>
      <c r="I137" s="127"/>
      <c r="J137" s="127" t="s">
        <v>1554</v>
      </c>
      <c r="K137" s="113"/>
    </row>
    <row r="138" spans="1:11" ht="15" customHeight="1" x14ac:dyDescent="0.3">
      <c r="A138" s="137">
        <v>2076600</v>
      </c>
      <c r="B138" s="233" t="s">
        <v>2019</v>
      </c>
      <c r="C138" s="160"/>
      <c r="D138" s="185">
        <v>66.5</v>
      </c>
      <c r="E138" s="184">
        <f t="shared" si="8"/>
        <v>2.6093780655287424</v>
      </c>
      <c r="F138" s="116"/>
      <c r="G138" s="256">
        <f t="shared" si="7"/>
        <v>0</v>
      </c>
      <c r="H138" s="124"/>
      <c r="I138" s="127"/>
      <c r="J138" s="127" t="s">
        <v>1554</v>
      </c>
      <c r="K138" s="113"/>
    </row>
    <row r="139" spans="1:11" ht="15" customHeight="1" x14ac:dyDescent="0.3">
      <c r="A139" s="137">
        <v>2077500</v>
      </c>
      <c r="B139" s="120" t="s">
        <v>2170</v>
      </c>
      <c r="C139" s="197" t="s">
        <v>1630</v>
      </c>
      <c r="D139" s="185">
        <v>91.3</v>
      </c>
      <c r="E139" s="184">
        <f t="shared" si="8"/>
        <v>3.5824995095154013</v>
      </c>
      <c r="F139" s="116"/>
      <c r="G139" s="256">
        <f t="shared" si="7"/>
        <v>0</v>
      </c>
      <c r="H139" s="124"/>
      <c r="I139" s="127"/>
      <c r="J139" s="127" t="s">
        <v>1554</v>
      </c>
      <c r="K139" s="113"/>
    </row>
    <row r="140" spans="1:11" ht="15" customHeight="1" x14ac:dyDescent="0.3">
      <c r="A140" s="137">
        <v>2077541</v>
      </c>
      <c r="B140" s="120" t="s">
        <v>1654</v>
      </c>
      <c r="C140" s="160"/>
      <c r="D140" s="185">
        <v>63.8</v>
      </c>
      <c r="E140" s="184">
        <f t="shared" si="8"/>
        <v>2.5034333921914853</v>
      </c>
      <c r="F140" s="116"/>
      <c r="G140" s="256">
        <f t="shared" si="7"/>
        <v>0</v>
      </c>
      <c r="H140" s="124"/>
      <c r="I140" s="133"/>
      <c r="J140" s="127" t="s">
        <v>1559</v>
      </c>
      <c r="K140" s="113"/>
    </row>
    <row r="141" spans="1:11" ht="15" customHeight="1" x14ac:dyDescent="0.3">
      <c r="A141" s="137">
        <v>7756</v>
      </c>
      <c r="B141" s="120" t="s">
        <v>1655</v>
      </c>
      <c r="C141" s="160">
        <v>8594052883428</v>
      </c>
      <c r="D141" s="258">
        <v>171.9</v>
      </c>
      <c r="E141" s="184">
        <f t="shared" si="8"/>
        <v>6.7451442024720425</v>
      </c>
      <c r="F141" s="116"/>
      <c r="G141" s="256">
        <f>F141*D141</f>
        <v>0</v>
      </c>
      <c r="H141" s="124" t="s">
        <v>2218</v>
      </c>
      <c r="I141" s="127" t="s">
        <v>1547</v>
      </c>
      <c r="J141" s="127" t="s">
        <v>1559</v>
      </c>
      <c r="K141" s="113"/>
    </row>
    <row r="142" spans="1:11" ht="15" customHeight="1" x14ac:dyDescent="0.3">
      <c r="A142" s="137">
        <v>2077600</v>
      </c>
      <c r="B142" s="120" t="s">
        <v>1656</v>
      </c>
      <c r="C142" s="160"/>
      <c r="D142" s="185">
        <v>64.8</v>
      </c>
      <c r="E142" s="184">
        <f t="shared" si="8"/>
        <v>2.5426721600941731</v>
      </c>
      <c r="F142" s="116"/>
      <c r="G142" s="256">
        <f>F142*D142*25</f>
        <v>0</v>
      </c>
      <c r="H142" s="124"/>
      <c r="I142" s="127"/>
      <c r="J142" s="127" t="s">
        <v>1559</v>
      </c>
      <c r="K142" s="113"/>
    </row>
    <row r="143" spans="1:11" ht="15" customHeight="1" x14ac:dyDescent="0.3">
      <c r="A143" s="137">
        <v>7762</v>
      </c>
      <c r="B143" s="120" t="s">
        <v>1657</v>
      </c>
      <c r="C143" s="160">
        <v>8594052883435</v>
      </c>
      <c r="D143" s="185">
        <v>200.5</v>
      </c>
      <c r="E143" s="184">
        <f t="shared" si="8"/>
        <v>7.867372964488915</v>
      </c>
      <c r="F143" s="116"/>
      <c r="G143" s="256">
        <f>F143*D143</f>
        <v>0</v>
      </c>
      <c r="H143" s="121"/>
      <c r="I143" s="127" t="s">
        <v>1547</v>
      </c>
      <c r="J143" s="127" t="s">
        <v>1559</v>
      </c>
      <c r="K143" s="113"/>
    </row>
    <row r="144" spans="1:11" ht="15" customHeight="1" x14ac:dyDescent="0.3">
      <c r="A144" s="137">
        <v>2077700</v>
      </c>
      <c r="B144" s="120" t="s">
        <v>1658</v>
      </c>
      <c r="C144" s="160"/>
      <c r="D144" s="185">
        <v>44.5</v>
      </c>
      <c r="E144" s="184">
        <f t="shared" si="8"/>
        <v>1.7461251716696096</v>
      </c>
      <c r="F144" s="116"/>
      <c r="G144" s="256">
        <f>F144*D144*25</f>
        <v>0</v>
      </c>
      <c r="H144" s="121"/>
      <c r="I144" s="127"/>
      <c r="J144" s="127" t="s">
        <v>1559</v>
      </c>
      <c r="K144" s="113"/>
    </row>
    <row r="145" spans="1:11" ht="15" customHeight="1" x14ac:dyDescent="0.3">
      <c r="A145" s="214">
        <v>2077701</v>
      </c>
      <c r="B145" s="120" t="s">
        <v>2063</v>
      </c>
      <c r="C145" s="160"/>
      <c r="D145" s="185">
        <v>33.4</v>
      </c>
      <c r="E145" s="184">
        <f t="shared" si="8"/>
        <v>1.3105748479497743</v>
      </c>
      <c r="F145" s="116"/>
      <c r="G145" s="256">
        <f t="shared" ref="G145:G149" si="9">F145*D145*25</f>
        <v>0</v>
      </c>
      <c r="H145" s="121"/>
      <c r="I145" s="119"/>
      <c r="J145" s="127" t="s">
        <v>1554</v>
      </c>
      <c r="K145" s="113"/>
    </row>
    <row r="146" spans="1:11" ht="15" customHeight="1" x14ac:dyDescent="0.3">
      <c r="A146" s="214">
        <v>2077780</v>
      </c>
      <c r="B146" s="120" t="s">
        <v>1659</v>
      </c>
      <c r="C146" s="160"/>
      <c r="D146" s="185">
        <v>42.8</v>
      </c>
      <c r="E146" s="184">
        <f t="shared" si="8"/>
        <v>1.67941926623504</v>
      </c>
      <c r="F146" s="116"/>
      <c r="G146" s="256">
        <f t="shared" si="9"/>
        <v>0</v>
      </c>
      <c r="H146" s="124"/>
      <c r="I146" s="119"/>
      <c r="J146" s="127" t="s">
        <v>1559</v>
      </c>
      <c r="K146" s="113"/>
    </row>
    <row r="147" spans="1:11" ht="15" customHeight="1" x14ac:dyDescent="0.3">
      <c r="A147" s="214">
        <v>2077782</v>
      </c>
      <c r="B147" s="120" t="s">
        <v>2064</v>
      </c>
      <c r="C147" s="160"/>
      <c r="D147" s="185">
        <v>33.4</v>
      </c>
      <c r="E147" s="184">
        <f t="shared" si="8"/>
        <v>1.3105748479497743</v>
      </c>
      <c r="F147" s="116"/>
      <c r="G147" s="256">
        <f t="shared" si="9"/>
        <v>0</v>
      </c>
      <c r="H147" s="121"/>
      <c r="I147" s="119"/>
      <c r="J147" s="127" t="s">
        <v>1554</v>
      </c>
      <c r="K147" s="113"/>
    </row>
    <row r="148" spans="1:11" ht="15" customHeight="1" x14ac:dyDescent="0.3">
      <c r="A148" s="214">
        <v>2077820</v>
      </c>
      <c r="B148" s="120" t="s">
        <v>1660</v>
      </c>
      <c r="C148" s="197"/>
      <c r="D148" s="185">
        <v>32.799999999999997</v>
      </c>
      <c r="E148" s="184">
        <f t="shared" si="8"/>
        <v>1.2870315872081615</v>
      </c>
      <c r="F148" s="116"/>
      <c r="G148" s="256">
        <f t="shared" si="9"/>
        <v>0</v>
      </c>
      <c r="H148" s="121"/>
      <c r="I148" s="119"/>
      <c r="J148" s="127" t="s">
        <v>1559</v>
      </c>
      <c r="K148" s="113"/>
    </row>
    <row r="149" spans="1:11" ht="15" customHeight="1" x14ac:dyDescent="0.3">
      <c r="A149" s="214">
        <v>2077860</v>
      </c>
      <c r="B149" s="120" t="s">
        <v>1661</v>
      </c>
      <c r="C149" s="160"/>
      <c r="D149" s="185">
        <v>39.700000000000003</v>
      </c>
      <c r="E149" s="184">
        <f t="shared" si="8"/>
        <v>1.557779085736708</v>
      </c>
      <c r="F149" s="116"/>
      <c r="G149" s="256">
        <f t="shared" si="9"/>
        <v>0</v>
      </c>
      <c r="H149" s="121"/>
      <c r="I149" s="119"/>
      <c r="J149" s="127" t="s">
        <v>1559</v>
      </c>
      <c r="K149" s="113"/>
    </row>
    <row r="150" spans="1:11" ht="15" customHeight="1" x14ac:dyDescent="0.3">
      <c r="A150" s="137">
        <v>2080010</v>
      </c>
      <c r="B150" s="120" t="s">
        <v>1662</v>
      </c>
      <c r="C150" s="160">
        <v>8594052884067</v>
      </c>
      <c r="D150" s="258">
        <v>524.9</v>
      </c>
      <c r="E150" s="184">
        <f t="shared" si="8"/>
        <v>20.596429272120854</v>
      </c>
      <c r="F150" s="116"/>
      <c r="G150" s="256">
        <f>F150*D150</f>
        <v>0</v>
      </c>
      <c r="H150" s="121" t="s">
        <v>2099</v>
      </c>
      <c r="I150" s="133" t="s">
        <v>2175</v>
      </c>
      <c r="J150" s="127" t="s">
        <v>1554</v>
      </c>
      <c r="K150" s="113"/>
    </row>
    <row r="151" spans="1:11" ht="15" customHeight="1" x14ac:dyDescent="0.3">
      <c r="A151" s="214">
        <v>2080060</v>
      </c>
      <c r="B151" s="120" t="s">
        <v>1818</v>
      </c>
      <c r="C151" s="160">
        <v>8594052884340</v>
      </c>
      <c r="D151" s="185">
        <v>490.8</v>
      </c>
      <c r="E151" s="184">
        <f t="shared" si="8"/>
        <v>19.258387286639199</v>
      </c>
      <c r="F151" s="116"/>
      <c r="G151" s="256">
        <f t="shared" ref="G151:G153" si="10">F151*D151</f>
        <v>0</v>
      </c>
      <c r="H151" s="121"/>
      <c r="I151" s="259" t="s">
        <v>2175</v>
      </c>
      <c r="J151" s="119" t="s">
        <v>1554</v>
      </c>
      <c r="K151" s="113"/>
    </row>
    <row r="152" spans="1:11" ht="15" customHeight="1" x14ac:dyDescent="0.3">
      <c r="A152" s="137">
        <v>2080110</v>
      </c>
      <c r="B152" s="120" t="s">
        <v>1663</v>
      </c>
      <c r="C152" s="160">
        <v>8594052884081</v>
      </c>
      <c r="D152" s="185">
        <v>647.29999999999995</v>
      </c>
      <c r="E152" s="184">
        <f t="shared" si="8"/>
        <v>25.399254463409846</v>
      </c>
      <c r="F152" s="116"/>
      <c r="G152" s="256">
        <f t="shared" si="10"/>
        <v>0</v>
      </c>
      <c r="H152" s="124"/>
      <c r="I152" s="127" t="s">
        <v>1569</v>
      </c>
      <c r="J152" s="127" t="s">
        <v>1554</v>
      </c>
      <c r="K152" s="113"/>
    </row>
    <row r="153" spans="1:11" ht="15" customHeight="1" x14ac:dyDescent="0.3">
      <c r="A153" s="137">
        <v>2080210</v>
      </c>
      <c r="B153" s="120" t="s">
        <v>1664</v>
      </c>
      <c r="C153" s="160">
        <v>8594052884098</v>
      </c>
      <c r="D153" s="258">
        <v>605.29999999999995</v>
      </c>
      <c r="E153" s="184">
        <f t="shared" si="8"/>
        <v>23.751226211496956</v>
      </c>
      <c r="F153" s="116"/>
      <c r="G153" s="256">
        <f t="shared" si="10"/>
        <v>0</v>
      </c>
      <c r="H153" s="121" t="s">
        <v>2099</v>
      </c>
      <c r="I153" s="133" t="s">
        <v>2175</v>
      </c>
      <c r="J153" s="127" t="s">
        <v>1554</v>
      </c>
      <c r="K153" s="113"/>
    </row>
    <row r="154" spans="1:11" ht="15" customHeight="1" x14ac:dyDescent="0.3">
      <c r="A154" s="137">
        <v>2082020</v>
      </c>
      <c r="B154" s="120" t="s">
        <v>1665</v>
      </c>
      <c r="C154" s="160"/>
      <c r="D154" s="185">
        <v>92</v>
      </c>
      <c r="E154" s="184">
        <f t="shared" si="8"/>
        <v>3.6099666470472829</v>
      </c>
      <c r="F154" s="116"/>
      <c r="G154" s="256">
        <f>F154*D154*10</f>
        <v>0</v>
      </c>
      <c r="H154" s="121"/>
      <c r="I154" s="128"/>
      <c r="J154" s="127" t="s">
        <v>1554</v>
      </c>
      <c r="K154" s="113"/>
    </row>
    <row r="155" spans="1:11" ht="15" customHeight="1" x14ac:dyDescent="0.3">
      <c r="A155" s="137">
        <v>2082201</v>
      </c>
      <c r="B155" s="120" t="s">
        <v>1820</v>
      </c>
      <c r="C155" s="160"/>
      <c r="D155" s="185">
        <v>186</v>
      </c>
      <c r="E155" s="184">
        <f t="shared" si="8"/>
        <v>7.2984108298999413</v>
      </c>
      <c r="F155" s="116"/>
      <c r="G155" s="256">
        <f>F155*D155*10</f>
        <v>0</v>
      </c>
      <c r="H155" s="121"/>
      <c r="I155" s="133" t="s">
        <v>1821</v>
      </c>
      <c r="J155" s="127" t="s">
        <v>1559</v>
      </c>
      <c r="K155" s="113"/>
    </row>
    <row r="156" spans="1:11" ht="15" customHeight="1" x14ac:dyDescent="0.3">
      <c r="A156" s="137">
        <v>2082300</v>
      </c>
      <c r="B156" s="120" t="s">
        <v>1666</v>
      </c>
      <c r="C156" s="160"/>
      <c r="D156" s="185">
        <v>186</v>
      </c>
      <c r="E156" s="184">
        <f t="shared" si="8"/>
        <v>7.2984108298999413</v>
      </c>
      <c r="F156" s="116"/>
      <c r="G156" s="256">
        <f>F156*D156*15</f>
        <v>0</v>
      </c>
      <c r="H156" s="121"/>
      <c r="I156" s="133" t="s">
        <v>1793</v>
      </c>
      <c r="J156" s="127" t="s">
        <v>1559</v>
      </c>
      <c r="K156" s="113"/>
    </row>
    <row r="157" spans="1:11" ht="15" customHeight="1" x14ac:dyDescent="0.3">
      <c r="A157" s="137">
        <v>2083401</v>
      </c>
      <c r="B157" s="120" t="s">
        <v>1667</v>
      </c>
      <c r="C157" s="160"/>
      <c r="D157" s="185">
        <v>116.7</v>
      </c>
      <c r="E157" s="184">
        <f t="shared" si="8"/>
        <v>4.579164214243673</v>
      </c>
      <c r="F157" s="116"/>
      <c r="G157" s="256">
        <f>F157*D157*10</f>
        <v>0</v>
      </c>
      <c r="H157" s="121"/>
      <c r="I157" s="126"/>
      <c r="J157" s="127" t="s">
        <v>1554</v>
      </c>
      <c r="K157" s="113"/>
    </row>
    <row r="158" spans="1:11" ht="15" customHeight="1" x14ac:dyDescent="0.3">
      <c r="A158" s="137">
        <v>2083900</v>
      </c>
      <c r="B158" s="120" t="s">
        <v>1668</v>
      </c>
      <c r="C158" s="160"/>
      <c r="D158" s="185">
        <v>92.3</v>
      </c>
      <c r="E158" s="184">
        <f t="shared" si="8"/>
        <v>3.6217382774180891</v>
      </c>
      <c r="F158" s="116"/>
      <c r="G158" s="256">
        <f>F158*D158*7</f>
        <v>0</v>
      </c>
      <c r="H158" s="121"/>
      <c r="I158" s="126"/>
      <c r="J158" s="127" t="s">
        <v>1554</v>
      </c>
      <c r="K158" s="113"/>
    </row>
    <row r="159" spans="1:11" ht="15" customHeight="1" x14ac:dyDescent="0.3">
      <c r="A159" s="137">
        <v>2084001</v>
      </c>
      <c r="B159" s="120" t="s">
        <v>1669</v>
      </c>
      <c r="C159" s="160"/>
      <c r="D159" s="185">
        <v>132.19999999999999</v>
      </c>
      <c r="E159" s="184">
        <f t="shared" si="8"/>
        <v>5.1873651167353341</v>
      </c>
      <c r="F159" s="116"/>
      <c r="G159" s="256">
        <f>F159*D159*15</f>
        <v>0</v>
      </c>
      <c r="H159" s="124"/>
      <c r="I159" s="127"/>
      <c r="J159" s="127" t="s">
        <v>1554</v>
      </c>
      <c r="K159" s="113"/>
    </row>
    <row r="160" spans="1:11" ht="15" customHeight="1" x14ac:dyDescent="0.3">
      <c r="A160" s="214">
        <v>2084861</v>
      </c>
      <c r="B160" s="120" t="s">
        <v>1912</v>
      </c>
      <c r="C160" s="160"/>
      <c r="D160" s="265">
        <v>41.5</v>
      </c>
      <c r="E160" s="184">
        <f t="shared" si="8"/>
        <v>1.628408867961546</v>
      </c>
      <c r="F160" s="116"/>
      <c r="G160" s="256">
        <f>F160*D160*25</f>
        <v>0</v>
      </c>
      <c r="H160" s="124" t="s">
        <v>2218</v>
      </c>
      <c r="I160" s="119"/>
      <c r="J160" s="119" t="s">
        <v>1554</v>
      </c>
      <c r="K160" s="113"/>
    </row>
    <row r="161" spans="1:11" ht="15" customHeight="1" x14ac:dyDescent="0.3">
      <c r="A161" s="137">
        <v>2086000</v>
      </c>
      <c r="B161" s="120" t="s">
        <v>1881</v>
      </c>
      <c r="C161" s="160">
        <v>4019114083218</v>
      </c>
      <c r="D161" s="185">
        <v>363</v>
      </c>
      <c r="E161" s="184">
        <f t="shared" si="8"/>
        <v>14.243672748675692</v>
      </c>
      <c r="F161" s="116"/>
      <c r="G161" s="256">
        <f>F161*D161</f>
        <v>0</v>
      </c>
      <c r="H161" s="121"/>
      <c r="I161" s="127" t="s">
        <v>1547</v>
      </c>
      <c r="J161" s="127" t="s">
        <v>1559</v>
      </c>
      <c r="K161" s="113"/>
    </row>
    <row r="162" spans="1:11" ht="15" customHeight="1" x14ac:dyDescent="0.3">
      <c r="A162" s="137">
        <v>2089520</v>
      </c>
      <c r="B162" s="120" t="s">
        <v>1881</v>
      </c>
      <c r="C162" s="160">
        <v>4019114083218</v>
      </c>
      <c r="D162" s="185">
        <v>363</v>
      </c>
      <c r="E162" s="184">
        <f t="shared" si="8"/>
        <v>14.243672748675692</v>
      </c>
      <c r="F162" s="116"/>
      <c r="G162" s="256">
        <f>F162*D162</f>
        <v>0</v>
      </c>
      <c r="H162" s="121"/>
      <c r="I162" s="127"/>
      <c r="J162" s="127"/>
      <c r="K162" s="113"/>
    </row>
    <row r="163" spans="1:11" ht="15" customHeight="1" x14ac:dyDescent="0.3">
      <c r="A163" s="214">
        <v>2089580</v>
      </c>
      <c r="B163" s="120" t="s">
        <v>2184</v>
      </c>
      <c r="C163" s="160">
        <v>8015197010529</v>
      </c>
      <c r="D163" s="185">
        <v>232</v>
      </c>
      <c r="E163" s="184">
        <f t="shared" si="8"/>
        <v>9.1033941534235829</v>
      </c>
      <c r="F163" s="116"/>
      <c r="G163" s="256">
        <f t="shared" ref="G163:G171" si="11">F163*D163</f>
        <v>0</v>
      </c>
      <c r="H163" s="121"/>
      <c r="I163" s="119" t="s">
        <v>1547</v>
      </c>
      <c r="J163" s="119" t="s">
        <v>2148</v>
      </c>
      <c r="K163" s="113"/>
    </row>
    <row r="164" spans="1:11" ht="15" customHeight="1" x14ac:dyDescent="0.3">
      <c r="A164" s="137">
        <v>2089581</v>
      </c>
      <c r="B164" s="120" t="s">
        <v>2183</v>
      </c>
      <c r="C164" s="160">
        <v>8015197010581</v>
      </c>
      <c r="D164" s="185">
        <v>232</v>
      </c>
      <c r="E164" s="184">
        <f t="shared" si="8"/>
        <v>9.1033941534235829</v>
      </c>
      <c r="F164" s="116"/>
      <c r="G164" s="256">
        <f t="shared" si="11"/>
        <v>0</v>
      </c>
      <c r="H164" s="124"/>
      <c r="I164" s="122" t="s">
        <v>1547</v>
      </c>
      <c r="J164" s="122" t="s">
        <v>1670</v>
      </c>
      <c r="K164" s="113"/>
    </row>
    <row r="165" spans="1:11" ht="15" customHeight="1" x14ac:dyDescent="0.3">
      <c r="A165" s="137">
        <v>9132</v>
      </c>
      <c r="B165" s="120" t="s">
        <v>2185</v>
      </c>
      <c r="C165" s="160">
        <v>8424691301062</v>
      </c>
      <c r="D165" s="185">
        <v>1204</v>
      </c>
      <c r="E165" s="184">
        <f t="shared" si="8"/>
        <v>47.243476554836178</v>
      </c>
      <c r="F165" s="116"/>
      <c r="G165" s="256">
        <f t="shared" si="11"/>
        <v>0</v>
      </c>
      <c r="H165" s="124"/>
      <c r="I165" s="122"/>
      <c r="J165" s="122"/>
      <c r="K165" s="113"/>
    </row>
    <row r="166" spans="1:11" ht="15" customHeight="1" x14ac:dyDescent="0.3">
      <c r="A166" s="137">
        <v>2091320</v>
      </c>
      <c r="B166" s="120" t="s">
        <v>1671</v>
      </c>
      <c r="C166" s="160"/>
      <c r="D166" s="185">
        <v>1688</v>
      </c>
      <c r="E166" s="184">
        <f t="shared" si="8"/>
        <v>66.235040219737101</v>
      </c>
      <c r="F166" s="116"/>
      <c r="G166" s="256">
        <f t="shared" si="11"/>
        <v>0</v>
      </c>
      <c r="H166" s="121"/>
      <c r="I166" s="122" t="s">
        <v>1547</v>
      </c>
      <c r="J166" s="122" t="s">
        <v>1672</v>
      </c>
      <c r="K166" s="113"/>
    </row>
    <row r="167" spans="1:11" ht="15" customHeight="1" x14ac:dyDescent="0.3">
      <c r="A167" s="214">
        <v>2091322</v>
      </c>
      <c r="B167" s="264" t="s">
        <v>2192</v>
      </c>
      <c r="C167" s="160">
        <v>5200117000091</v>
      </c>
      <c r="D167" s="185">
        <v>1445</v>
      </c>
      <c r="E167" s="184">
        <f t="shared" si="8"/>
        <v>56.700019619383951</v>
      </c>
      <c r="F167" s="116"/>
      <c r="G167" s="256">
        <f t="shared" si="11"/>
        <v>0</v>
      </c>
      <c r="H167" s="124"/>
      <c r="I167" s="122" t="s">
        <v>1547</v>
      </c>
      <c r="J167" s="122" t="s">
        <v>1890</v>
      </c>
      <c r="K167" s="113"/>
    </row>
    <row r="168" spans="1:11" ht="15" customHeight="1" x14ac:dyDescent="0.3">
      <c r="A168" s="143">
        <v>2091760</v>
      </c>
      <c r="B168" s="120" t="s">
        <v>1673</v>
      </c>
      <c r="C168" s="160"/>
      <c r="D168" s="185">
        <v>347.5</v>
      </c>
      <c r="E168" s="184">
        <f t="shared" si="8"/>
        <v>13.63547184618403</v>
      </c>
      <c r="F168" s="116"/>
      <c r="G168" s="256">
        <f t="shared" si="11"/>
        <v>0</v>
      </c>
      <c r="H168" s="121"/>
      <c r="I168" s="122" t="s">
        <v>1547</v>
      </c>
      <c r="J168" s="122" t="s">
        <v>1554</v>
      </c>
      <c r="K168" s="113"/>
    </row>
    <row r="169" spans="1:11" ht="15" customHeight="1" x14ac:dyDescent="0.3">
      <c r="A169" s="143">
        <v>2091761</v>
      </c>
      <c r="B169" s="120" t="s">
        <v>1724</v>
      </c>
      <c r="C169" s="160"/>
      <c r="D169" s="185">
        <v>672.9</v>
      </c>
      <c r="E169" s="184">
        <f t="shared" si="8"/>
        <v>26.403766921718656</v>
      </c>
      <c r="F169" s="116"/>
      <c r="G169" s="256">
        <f t="shared" si="11"/>
        <v>0</v>
      </c>
      <c r="H169" s="121"/>
      <c r="I169" s="122" t="s">
        <v>1547</v>
      </c>
      <c r="J169" s="122" t="s">
        <v>1554</v>
      </c>
      <c r="K169" s="113"/>
    </row>
    <row r="170" spans="1:11" ht="15" customHeight="1" x14ac:dyDescent="0.3">
      <c r="A170" s="143">
        <v>2091790</v>
      </c>
      <c r="B170" s="120" t="s">
        <v>1674</v>
      </c>
      <c r="C170" s="160"/>
      <c r="D170" s="185">
        <v>322</v>
      </c>
      <c r="E170" s="184">
        <f t="shared" si="8"/>
        <v>12.63488326466549</v>
      </c>
      <c r="F170" s="116"/>
      <c r="G170" s="256">
        <f t="shared" si="11"/>
        <v>0</v>
      </c>
      <c r="H170" s="121"/>
      <c r="I170" s="122" t="s">
        <v>1547</v>
      </c>
      <c r="J170" s="122" t="s">
        <v>1554</v>
      </c>
      <c r="K170" s="113"/>
    </row>
    <row r="171" spans="1:11" ht="15" customHeight="1" x14ac:dyDescent="0.3">
      <c r="A171" s="143">
        <v>2091791</v>
      </c>
      <c r="B171" s="120" t="s">
        <v>1725</v>
      </c>
      <c r="C171" s="160"/>
      <c r="D171" s="258">
        <v>626.5</v>
      </c>
      <c r="E171" s="184">
        <f t="shared" si="8"/>
        <v>24.583088091033943</v>
      </c>
      <c r="F171" s="116"/>
      <c r="G171" s="256">
        <f t="shared" si="11"/>
        <v>0</v>
      </c>
      <c r="H171" s="121" t="s">
        <v>2099</v>
      </c>
      <c r="I171" s="122" t="s">
        <v>1547</v>
      </c>
      <c r="J171" s="122" t="s">
        <v>1554</v>
      </c>
      <c r="K171" s="113"/>
    </row>
    <row r="172" spans="1:11" ht="15" customHeight="1" x14ac:dyDescent="0.3">
      <c r="A172" s="137">
        <v>2095280</v>
      </c>
      <c r="B172" s="120" t="s">
        <v>1675</v>
      </c>
      <c r="C172" s="197" t="s">
        <v>2124</v>
      </c>
      <c r="D172" s="185">
        <v>560</v>
      </c>
      <c r="E172" s="184">
        <f t="shared" si="8"/>
        <v>21.973710025505198</v>
      </c>
      <c r="F172" s="116"/>
      <c r="G172" s="256">
        <f>F172*D172*10</f>
        <v>0</v>
      </c>
      <c r="H172" s="121"/>
      <c r="I172" s="144"/>
      <c r="J172" s="119" t="s">
        <v>1559</v>
      </c>
      <c r="K172" s="113"/>
    </row>
    <row r="173" spans="1:11" ht="15" customHeight="1" x14ac:dyDescent="0.3">
      <c r="A173" s="137">
        <v>2096001</v>
      </c>
      <c r="B173" s="120" t="s">
        <v>1676</v>
      </c>
      <c r="C173" s="160"/>
      <c r="D173" s="185">
        <v>99</v>
      </c>
      <c r="E173" s="184">
        <f t="shared" si="8"/>
        <v>3.8846380223660977</v>
      </c>
      <c r="F173" s="116"/>
      <c r="G173" s="256">
        <f>F173*D173*25</f>
        <v>0</v>
      </c>
      <c r="H173" s="124"/>
      <c r="I173" s="127"/>
      <c r="J173" s="127" t="s">
        <v>1554</v>
      </c>
      <c r="K173" s="113"/>
    </row>
    <row r="174" spans="1:11" ht="15" customHeight="1" x14ac:dyDescent="0.3">
      <c r="A174" s="137">
        <v>2097000</v>
      </c>
      <c r="B174" s="120" t="s">
        <v>1677</v>
      </c>
      <c r="C174" s="160"/>
      <c r="D174" s="185">
        <v>756.2</v>
      </c>
      <c r="E174" s="184">
        <f t="shared" si="8"/>
        <v>29.672356288012558</v>
      </c>
      <c r="F174" s="116"/>
      <c r="G174" s="256">
        <f>F174*D174</f>
        <v>0</v>
      </c>
      <c r="H174" s="121"/>
      <c r="I174" s="122" t="s">
        <v>1547</v>
      </c>
      <c r="J174" s="122" t="s">
        <v>1559</v>
      </c>
      <c r="K174" s="113"/>
    </row>
    <row r="175" spans="1:11" ht="15" customHeight="1" x14ac:dyDescent="0.3">
      <c r="A175" s="137">
        <v>2097100</v>
      </c>
      <c r="B175" s="129" t="s">
        <v>1678</v>
      </c>
      <c r="C175" s="161"/>
      <c r="D175" s="185">
        <v>298</v>
      </c>
      <c r="E175" s="184">
        <f t="shared" si="8"/>
        <v>11.693152835000982</v>
      </c>
      <c r="F175" s="116"/>
      <c r="G175" s="256">
        <f t="shared" ref="G175:G176" si="12">F175*D175</f>
        <v>0</v>
      </c>
      <c r="H175" s="121"/>
      <c r="I175" s="130" t="s">
        <v>1547</v>
      </c>
      <c r="J175" s="130" t="s">
        <v>1559</v>
      </c>
      <c r="K175" s="113"/>
    </row>
    <row r="176" spans="1:11" ht="15" customHeight="1" x14ac:dyDescent="0.3">
      <c r="A176" s="137">
        <v>2102040</v>
      </c>
      <c r="B176" s="120" t="s">
        <v>1679</v>
      </c>
      <c r="C176" s="121" t="s">
        <v>1581</v>
      </c>
      <c r="D176" s="185">
        <v>767</v>
      </c>
      <c r="E176" s="184">
        <f t="shared" si="8"/>
        <v>30.096134981361587</v>
      </c>
      <c r="F176" s="116"/>
      <c r="G176" s="256">
        <f t="shared" si="12"/>
        <v>0</v>
      </c>
      <c r="H176" s="124"/>
      <c r="I176" s="127" t="s">
        <v>1547</v>
      </c>
      <c r="J176" s="127" t="s">
        <v>1559</v>
      </c>
      <c r="K176" s="113"/>
    </row>
    <row r="177" spans="1:11" ht="15" customHeight="1" x14ac:dyDescent="0.3">
      <c r="A177" s="137">
        <v>2106001</v>
      </c>
      <c r="B177" s="120" t="s">
        <v>1680</v>
      </c>
      <c r="C177" s="160"/>
      <c r="D177" s="185">
        <v>204</v>
      </c>
      <c r="E177" s="184">
        <f t="shared" si="8"/>
        <v>8.0047086521483219</v>
      </c>
      <c r="F177" s="116"/>
      <c r="G177" s="256">
        <f>F177*D177*10</f>
        <v>0</v>
      </c>
      <c r="H177" s="121"/>
      <c r="I177" s="127"/>
      <c r="J177" s="127" t="s">
        <v>1681</v>
      </c>
      <c r="K177" s="113"/>
    </row>
    <row r="178" spans="1:11" ht="15" customHeight="1" x14ac:dyDescent="0.3">
      <c r="A178" s="137">
        <v>2106500</v>
      </c>
      <c r="B178" s="120" t="s">
        <v>1682</v>
      </c>
      <c r="C178" s="160"/>
      <c r="D178" s="185">
        <v>12</v>
      </c>
      <c r="E178" s="184">
        <f t="shared" si="8"/>
        <v>0.4708652148322543</v>
      </c>
      <c r="F178" s="116"/>
      <c r="G178" s="256">
        <f>F178*D178*25</f>
        <v>0</v>
      </c>
      <c r="H178" s="121"/>
      <c r="I178" s="127"/>
      <c r="J178" s="127" t="s">
        <v>1554</v>
      </c>
      <c r="K178" s="113"/>
    </row>
    <row r="179" spans="1:11" ht="15" customHeight="1" x14ac:dyDescent="0.3">
      <c r="A179" s="137">
        <v>10652</v>
      </c>
      <c r="B179" s="120" t="s">
        <v>1683</v>
      </c>
      <c r="C179" s="160">
        <v>8594052880281</v>
      </c>
      <c r="D179" s="185">
        <v>68.599999999999994</v>
      </c>
      <c r="E179" s="184">
        <f t="shared" si="8"/>
        <v>2.6917794781243867</v>
      </c>
      <c r="F179" s="116"/>
      <c r="G179" s="256">
        <f>F179*D179</f>
        <v>0</v>
      </c>
      <c r="H179" s="121"/>
      <c r="I179" s="122" t="s">
        <v>1547</v>
      </c>
      <c r="J179" s="122" t="s">
        <v>1554</v>
      </c>
      <c r="K179" s="113"/>
    </row>
    <row r="180" spans="1:11" ht="15" customHeight="1" x14ac:dyDescent="0.3">
      <c r="A180" s="137">
        <v>2106541</v>
      </c>
      <c r="B180" s="120" t="s">
        <v>1684</v>
      </c>
      <c r="C180" s="160"/>
      <c r="D180" s="185">
        <v>15.5</v>
      </c>
      <c r="E180" s="184">
        <f t="shared" si="8"/>
        <v>0.60820090249166181</v>
      </c>
      <c r="F180" s="116"/>
      <c r="G180" s="256">
        <f>F180*D180*25</f>
        <v>0</v>
      </c>
      <c r="H180" s="124"/>
      <c r="I180" s="128"/>
      <c r="J180" s="127" t="s">
        <v>1554</v>
      </c>
      <c r="K180" s="113"/>
    </row>
    <row r="181" spans="1:11" ht="15" customHeight="1" x14ac:dyDescent="0.3">
      <c r="A181" s="137">
        <v>2106600</v>
      </c>
      <c r="B181" s="120" t="s">
        <v>1685</v>
      </c>
      <c r="C181" s="160"/>
      <c r="D181" s="185">
        <v>43.8</v>
      </c>
      <c r="E181" s="184">
        <f t="shared" si="8"/>
        <v>1.718658034137728</v>
      </c>
      <c r="F181" s="116"/>
      <c r="G181" s="256">
        <f>F181*D181*25</f>
        <v>0</v>
      </c>
      <c r="H181" s="121"/>
      <c r="I181" s="127"/>
      <c r="J181" s="127" t="s">
        <v>1559</v>
      </c>
      <c r="K181" s="113"/>
    </row>
    <row r="182" spans="1:11" ht="15" customHeight="1" x14ac:dyDescent="0.3">
      <c r="A182" s="137">
        <v>2107120</v>
      </c>
      <c r="B182" s="129" t="s">
        <v>1686</v>
      </c>
      <c r="C182" s="161"/>
      <c r="D182" s="185">
        <v>929</v>
      </c>
      <c r="E182" s="184">
        <f t="shared" si="8"/>
        <v>36.45281538159702</v>
      </c>
      <c r="F182" s="116"/>
      <c r="G182" s="256">
        <f>F182*D182</f>
        <v>0</v>
      </c>
      <c r="H182" s="121"/>
      <c r="I182" s="127" t="s">
        <v>1547</v>
      </c>
      <c r="J182" s="127" t="s">
        <v>1559</v>
      </c>
      <c r="K182" s="113"/>
    </row>
    <row r="183" spans="1:11" ht="15" customHeight="1" x14ac:dyDescent="0.3">
      <c r="A183" s="137">
        <v>2110190</v>
      </c>
      <c r="B183" s="120" t="s">
        <v>1687</v>
      </c>
      <c r="C183" s="160"/>
      <c r="D183" s="185">
        <v>329</v>
      </c>
      <c r="E183" s="184">
        <f t="shared" si="8"/>
        <v>12.909554639984304</v>
      </c>
      <c r="F183" s="116"/>
      <c r="G183" s="256">
        <f>F183*D183*5</f>
        <v>0</v>
      </c>
      <c r="H183" s="124"/>
      <c r="I183" s="128"/>
      <c r="J183" s="127" t="s">
        <v>1554</v>
      </c>
      <c r="K183" s="113"/>
    </row>
    <row r="184" spans="1:11" ht="15" customHeight="1" x14ac:dyDescent="0.3">
      <c r="A184" s="137">
        <v>11046</v>
      </c>
      <c r="B184" s="120" t="s">
        <v>1688</v>
      </c>
      <c r="C184" s="160">
        <v>8594052882797</v>
      </c>
      <c r="D184" s="185">
        <v>190</v>
      </c>
      <c r="E184" s="184">
        <f t="shared" si="8"/>
        <v>7.4553659015106923</v>
      </c>
      <c r="F184" s="116"/>
      <c r="G184" s="256">
        <f>F184*D184</f>
        <v>0</v>
      </c>
      <c r="H184" s="121"/>
      <c r="I184" s="122" t="s">
        <v>1547</v>
      </c>
      <c r="J184" s="122" t="s">
        <v>1554</v>
      </c>
      <c r="K184" s="113"/>
    </row>
    <row r="185" spans="1:11" ht="15" customHeight="1" x14ac:dyDescent="0.3">
      <c r="A185" s="137">
        <v>11060</v>
      </c>
      <c r="B185" s="129" t="s">
        <v>1908</v>
      </c>
      <c r="C185" s="161"/>
      <c r="D185" s="185">
        <v>2080</v>
      </c>
      <c r="E185" s="184">
        <f t="shared" si="8"/>
        <v>81.616637237590737</v>
      </c>
      <c r="F185" s="116"/>
      <c r="G185" s="256">
        <f>F185*D185</f>
        <v>0</v>
      </c>
      <c r="H185" s="142"/>
      <c r="I185" s="130" t="s">
        <v>1547</v>
      </c>
      <c r="J185" s="122" t="s">
        <v>1554</v>
      </c>
      <c r="K185" s="113"/>
    </row>
    <row r="186" spans="1:11" ht="15" customHeight="1" x14ac:dyDescent="0.3">
      <c r="A186" s="137">
        <v>2110530</v>
      </c>
      <c r="B186" s="129" t="s">
        <v>1689</v>
      </c>
      <c r="C186" s="161"/>
      <c r="D186" s="185">
        <v>420</v>
      </c>
      <c r="E186" s="184">
        <f t="shared" si="8"/>
        <v>16.480282519128899</v>
      </c>
      <c r="F186" s="116"/>
      <c r="G186" s="256">
        <f>F186*D186</f>
        <v>0</v>
      </c>
      <c r="H186" s="124"/>
      <c r="I186" s="127"/>
      <c r="J186" s="127" t="s">
        <v>1554</v>
      </c>
      <c r="K186" s="113"/>
    </row>
    <row r="187" spans="1:11" ht="15" customHeight="1" x14ac:dyDescent="0.3">
      <c r="A187" s="137">
        <v>2110531</v>
      </c>
      <c r="B187" s="120" t="s">
        <v>1690</v>
      </c>
      <c r="C187" s="160"/>
      <c r="D187" s="185">
        <v>314</v>
      </c>
      <c r="E187" s="184">
        <f t="shared" si="8"/>
        <v>12.320973121443986</v>
      </c>
      <c r="F187" s="116"/>
      <c r="G187" s="256">
        <f>F187*D187*5</f>
        <v>0</v>
      </c>
      <c r="H187" s="124"/>
      <c r="I187" s="128"/>
      <c r="J187" s="127" t="s">
        <v>1554</v>
      </c>
      <c r="K187" s="113"/>
    </row>
    <row r="188" spans="1:11" ht="15" customHeight="1" x14ac:dyDescent="0.3">
      <c r="A188" s="137">
        <v>2117501</v>
      </c>
      <c r="B188" s="120" t="s">
        <v>1691</v>
      </c>
      <c r="C188" s="160"/>
      <c r="D188" s="185">
        <v>282</v>
      </c>
      <c r="E188" s="184">
        <f t="shared" si="8"/>
        <v>11.065332548557976</v>
      </c>
      <c r="F188" s="116"/>
      <c r="G188" s="256">
        <f>F188*D188*10</f>
        <v>0</v>
      </c>
      <c r="H188" s="124"/>
      <c r="I188" s="128"/>
      <c r="J188" s="127" t="s">
        <v>1554</v>
      </c>
      <c r="K188" s="113"/>
    </row>
    <row r="189" spans="1:11" ht="15" customHeight="1" x14ac:dyDescent="0.3">
      <c r="A189" s="137">
        <v>2123811</v>
      </c>
      <c r="B189" s="129" t="s">
        <v>1692</v>
      </c>
      <c r="C189" s="161"/>
      <c r="D189" s="185">
        <v>520</v>
      </c>
      <c r="E189" s="184">
        <f t="shared" si="8"/>
        <v>20.404159309397684</v>
      </c>
      <c r="F189" s="116"/>
      <c r="G189" s="256">
        <f>F189*D189*1</f>
        <v>0</v>
      </c>
      <c r="H189" s="124"/>
      <c r="I189" s="126"/>
      <c r="J189" s="127" t="s">
        <v>1693</v>
      </c>
      <c r="K189" s="113"/>
    </row>
    <row r="190" spans="1:11" ht="15" customHeight="1" x14ac:dyDescent="0.3">
      <c r="A190" s="137">
        <v>2123820</v>
      </c>
      <c r="B190" s="120" t="s">
        <v>1694</v>
      </c>
      <c r="C190" s="160"/>
      <c r="D190" s="185">
        <v>229</v>
      </c>
      <c r="E190" s="184">
        <f t="shared" si="8"/>
        <v>8.9856778497155183</v>
      </c>
      <c r="F190" s="116"/>
      <c r="G190" s="256">
        <f>F190*D190</f>
        <v>0</v>
      </c>
      <c r="H190" s="121"/>
      <c r="I190" s="127" t="s">
        <v>1695</v>
      </c>
      <c r="J190" s="127" t="s">
        <v>1696</v>
      </c>
      <c r="K190" s="113"/>
    </row>
    <row r="191" spans="1:11" ht="15" customHeight="1" x14ac:dyDescent="0.3">
      <c r="A191" s="137">
        <v>2124100</v>
      </c>
      <c r="B191" s="120" t="s">
        <v>1697</v>
      </c>
      <c r="C191" s="160"/>
      <c r="D191" s="185">
        <v>167.4</v>
      </c>
      <c r="E191" s="184">
        <f t="shared" si="8"/>
        <v>6.5685697469099473</v>
      </c>
      <c r="F191" s="116"/>
      <c r="G191" s="256">
        <f>F191*D191</f>
        <v>0</v>
      </c>
      <c r="H191" s="121" t="s">
        <v>1581</v>
      </c>
      <c r="I191" s="127" t="s">
        <v>1584</v>
      </c>
      <c r="J191" s="127" t="s">
        <v>1698</v>
      </c>
      <c r="K191" s="113"/>
    </row>
    <row r="192" spans="1:11" ht="15" customHeight="1" x14ac:dyDescent="0.3">
      <c r="A192" s="137">
        <v>2124300</v>
      </c>
      <c r="B192" s="120" t="s">
        <v>1699</v>
      </c>
      <c r="C192" s="160"/>
      <c r="D192" s="185">
        <v>589.79999999999995</v>
      </c>
      <c r="E192" s="184">
        <f t="shared" si="8"/>
        <v>23.143025309005296</v>
      </c>
      <c r="F192" s="116"/>
      <c r="G192" s="256">
        <f t="shared" ref="G192:G200" si="13">F192*D192</f>
        <v>0</v>
      </c>
      <c r="H192" s="121" t="s">
        <v>1581</v>
      </c>
      <c r="I192" s="127" t="s">
        <v>1584</v>
      </c>
      <c r="J192" s="127" t="s">
        <v>1698</v>
      </c>
      <c r="K192" s="113"/>
    </row>
    <row r="193" spans="1:258" ht="15" customHeight="1" x14ac:dyDescent="0.3">
      <c r="A193" s="137">
        <v>2124800</v>
      </c>
      <c r="B193" s="120" t="s">
        <v>1700</v>
      </c>
      <c r="C193" s="160"/>
      <c r="D193" s="185">
        <v>220.5</v>
      </c>
      <c r="E193" s="184">
        <f t="shared" si="8"/>
        <v>8.6521483225426721</v>
      </c>
      <c r="F193" s="116"/>
      <c r="G193" s="256">
        <f t="shared" si="13"/>
        <v>0</v>
      </c>
      <c r="H193" s="121" t="s">
        <v>1581</v>
      </c>
      <c r="I193" s="127" t="s">
        <v>1584</v>
      </c>
      <c r="J193" s="127" t="s">
        <v>1698</v>
      </c>
      <c r="K193" s="113"/>
    </row>
    <row r="194" spans="1:258" ht="15" customHeight="1" x14ac:dyDescent="0.3">
      <c r="A194" s="137">
        <v>2125050</v>
      </c>
      <c r="B194" s="120" t="s">
        <v>1701</v>
      </c>
      <c r="C194" s="160"/>
      <c r="D194" s="185">
        <v>387.7</v>
      </c>
      <c r="E194" s="184">
        <f t="shared" si="8"/>
        <v>15.212870315872081</v>
      </c>
      <c r="F194" s="116"/>
      <c r="G194" s="256">
        <f t="shared" si="13"/>
        <v>0</v>
      </c>
      <c r="H194" s="121" t="s">
        <v>1581</v>
      </c>
      <c r="I194" s="127" t="s">
        <v>1584</v>
      </c>
      <c r="J194" s="127" t="s">
        <v>1698</v>
      </c>
      <c r="K194" s="113"/>
    </row>
    <row r="195" spans="1:258" ht="15" customHeight="1" x14ac:dyDescent="0.3">
      <c r="A195" s="192">
        <v>2140900</v>
      </c>
      <c r="B195" s="193" t="s">
        <v>1842</v>
      </c>
      <c r="C195" s="215">
        <v>8594052884470</v>
      </c>
      <c r="D195" s="250">
        <v>244</v>
      </c>
      <c r="E195" s="194">
        <f t="shared" si="8"/>
        <v>9.5742593682558361</v>
      </c>
      <c r="F195" s="116"/>
      <c r="G195" s="256">
        <f t="shared" si="13"/>
        <v>0</v>
      </c>
      <c r="H195" s="203"/>
      <c r="I195" s="216" t="s">
        <v>1602</v>
      </c>
      <c r="J195" s="204" t="s">
        <v>1856</v>
      </c>
      <c r="K195" s="113"/>
    </row>
    <row r="196" spans="1:258" ht="15" customHeight="1" x14ac:dyDescent="0.3">
      <c r="A196" s="192">
        <v>2140920</v>
      </c>
      <c r="B196" s="193" t="s">
        <v>1843</v>
      </c>
      <c r="C196" s="215">
        <v>8594052884487</v>
      </c>
      <c r="D196" s="250">
        <v>266</v>
      </c>
      <c r="E196" s="194">
        <f t="shared" si="8"/>
        <v>10.43751226211497</v>
      </c>
      <c r="F196" s="116"/>
      <c r="G196" s="256">
        <f t="shared" si="13"/>
        <v>0</v>
      </c>
      <c r="H196" s="203"/>
      <c r="I196" s="216" t="s">
        <v>1602</v>
      </c>
      <c r="J196" s="204" t="s">
        <v>1856</v>
      </c>
      <c r="K196" s="113"/>
    </row>
    <row r="197" spans="1:258" ht="15" customHeight="1" x14ac:dyDescent="0.3">
      <c r="A197" s="192">
        <v>2140960</v>
      </c>
      <c r="B197" s="193" t="s">
        <v>1844</v>
      </c>
      <c r="C197" s="215">
        <v>8594052884494</v>
      </c>
      <c r="D197" s="250">
        <v>244</v>
      </c>
      <c r="E197" s="194">
        <f t="shared" si="8"/>
        <v>9.5742593682558361</v>
      </c>
      <c r="F197" s="116"/>
      <c r="G197" s="256">
        <f t="shared" si="13"/>
        <v>0</v>
      </c>
      <c r="H197" s="203"/>
      <c r="I197" s="216" t="s">
        <v>1602</v>
      </c>
      <c r="J197" s="204" t="s">
        <v>1856</v>
      </c>
      <c r="K197" s="113"/>
    </row>
    <row r="198" spans="1:258" ht="15" customHeight="1" x14ac:dyDescent="0.3">
      <c r="A198" s="137">
        <v>2140320</v>
      </c>
      <c r="B198" s="120" t="s">
        <v>2065</v>
      </c>
      <c r="C198" s="197" t="s">
        <v>2066</v>
      </c>
      <c r="D198" s="185">
        <v>368.8</v>
      </c>
      <c r="E198" s="184">
        <f t="shared" si="8"/>
        <v>14.471257602511281</v>
      </c>
      <c r="F198" s="116"/>
      <c r="G198" s="256">
        <f t="shared" si="13"/>
        <v>0</v>
      </c>
      <c r="H198" s="124"/>
      <c r="I198" s="127" t="s">
        <v>1569</v>
      </c>
      <c r="J198" s="127" t="s">
        <v>1554</v>
      </c>
      <c r="K198" s="113"/>
    </row>
    <row r="199" spans="1:258" ht="15" customHeight="1" x14ac:dyDescent="0.3">
      <c r="A199" s="137">
        <v>2140330</v>
      </c>
      <c r="B199" s="120" t="s">
        <v>2215</v>
      </c>
      <c r="C199" s="198" t="s">
        <v>2195</v>
      </c>
      <c r="D199" s="258">
        <v>1580</v>
      </c>
      <c r="E199" s="184">
        <f t="shared" si="8"/>
        <v>61.99725328624681</v>
      </c>
      <c r="F199" s="116"/>
      <c r="G199" s="256">
        <f t="shared" si="13"/>
        <v>0</v>
      </c>
      <c r="H199" s="199" t="s">
        <v>2193</v>
      </c>
      <c r="I199" s="127" t="s">
        <v>1569</v>
      </c>
      <c r="J199" s="127" t="s">
        <v>1554</v>
      </c>
      <c r="K199" s="113"/>
    </row>
    <row r="200" spans="1:258" ht="15" customHeight="1" x14ac:dyDescent="0.3">
      <c r="A200" s="137">
        <v>2140350</v>
      </c>
      <c r="B200" s="129" t="s">
        <v>2216</v>
      </c>
      <c r="C200" s="198" t="s">
        <v>2195</v>
      </c>
      <c r="D200" s="258">
        <v>1170</v>
      </c>
      <c r="E200" s="184">
        <f t="shared" si="8"/>
        <v>45.909358446144793</v>
      </c>
      <c r="F200" s="116"/>
      <c r="G200" s="256">
        <f t="shared" si="13"/>
        <v>0</v>
      </c>
      <c r="H200" s="199" t="s">
        <v>2193</v>
      </c>
      <c r="I200" s="127" t="s">
        <v>1569</v>
      </c>
      <c r="J200" s="127" t="s">
        <v>1554</v>
      </c>
      <c r="K200" s="113"/>
    </row>
    <row r="201" spans="1:258" ht="15" customHeight="1" x14ac:dyDescent="0.3">
      <c r="A201" s="117">
        <v>2145220</v>
      </c>
      <c r="B201" s="120" t="s">
        <v>1702</v>
      </c>
      <c r="C201" s="198"/>
      <c r="D201" s="185">
        <v>46.7</v>
      </c>
      <c r="E201" s="184">
        <f t="shared" si="8"/>
        <v>1.832450461055523</v>
      </c>
      <c r="F201" s="116"/>
      <c r="G201" s="256">
        <f>F201*D201*25</f>
        <v>0</v>
      </c>
      <c r="H201" s="121"/>
      <c r="I201" s="126"/>
      <c r="J201" s="127" t="s">
        <v>1554</v>
      </c>
      <c r="K201" s="113"/>
    </row>
    <row r="202" spans="1:258" ht="15" customHeight="1" x14ac:dyDescent="0.3">
      <c r="A202" s="117">
        <v>14521</v>
      </c>
      <c r="B202" s="120" t="s">
        <v>1703</v>
      </c>
      <c r="C202" s="160">
        <v>8594052883695</v>
      </c>
      <c r="D202" s="185">
        <v>891.8</v>
      </c>
      <c r="E202" s="184">
        <f t="shared" ref="E202" si="14">PRODUCT(D202,1/$E$3)</f>
        <v>34.993133215617028</v>
      </c>
      <c r="F202" s="116"/>
      <c r="G202" s="256">
        <f>F202*D202</f>
        <v>0</v>
      </c>
      <c r="H202" s="121"/>
      <c r="I202" s="127" t="s">
        <v>1547</v>
      </c>
      <c r="J202" s="127" t="s">
        <v>1554</v>
      </c>
      <c r="K202" s="113"/>
    </row>
    <row r="203" spans="1:258" ht="15" customHeight="1" x14ac:dyDescent="0.3">
      <c r="A203" s="117">
        <v>3786</v>
      </c>
      <c r="B203" s="120" t="s">
        <v>1704</v>
      </c>
      <c r="C203" s="160">
        <v>4024967228204</v>
      </c>
      <c r="D203" s="185">
        <v>109.2</v>
      </c>
      <c r="E203" s="186">
        <f t="shared" si="8"/>
        <v>4.2848734549735141</v>
      </c>
      <c r="F203" s="116"/>
      <c r="G203" s="256">
        <f>F203*D203</f>
        <v>0</v>
      </c>
      <c r="H203" s="121"/>
      <c r="I203" s="127" t="s">
        <v>1705</v>
      </c>
      <c r="J203" s="127" t="s">
        <v>1716</v>
      </c>
      <c r="K203" s="113"/>
    </row>
    <row r="204" spans="1:258" ht="15" customHeight="1" x14ac:dyDescent="0.3">
      <c r="A204" s="117">
        <v>3822</v>
      </c>
      <c r="B204" s="120" t="s">
        <v>1706</v>
      </c>
      <c r="C204" s="160">
        <v>4024967228402</v>
      </c>
      <c r="D204" s="185">
        <v>127.3</v>
      </c>
      <c r="E204" s="186">
        <f t="shared" si="8"/>
        <v>4.995095154012164</v>
      </c>
      <c r="F204" s="116"/>
      <c r="G204" s="256">
        <f t="shared" ref="G204:G206" si="15">F204*D204</f>
        <v>0</v>
      </c>
      <c r="H204" s="121"/>
      <c r="I204" s="127" t="s">
        <v>1705</v>
      </c>
      <c r="J204" s="127" t="s">
        <v>1716</v>
      </c>
      <c r="K204" s="113"/>
    </row>
    <row r="205" spans="1:258" ht="15" customHeight="1" x14ac:dyDescent="0.3">
      <c r="A205" s="117">
        <v>3824</v>
      </c>
      <c r="B205" s="120" t="s">
        <v>1707</v>
      </c>
      <c r="C205" s="160">
        <v>8022138013099</v>
      </c>
      <c r="D205" s="185">
        <v>109.2</v>
      </c>
      <c r="E205" s="186">
        <f t="shared" si="8"/>
        <v>4.2848734549735141</v>
      </c>
      <c r="F205" s="116"/>
      <c r="G205" s="256">
        <f t="shared" si="15"/>
        <v>0</v>
      </c>
      <c r="H205" s="121"/>
      <c r="I205" s="127" t="s">
        <v>1705</v>
      </c>
      <c r="J205" s="127" t="s">
        <v>1716</v>
      </c>
      <c r="K205" s="113"/>
    </row>
    <row r="206" spans="1:258" ht="15" customHeight="1" x14ac:dyDescent="0.3">
      <c r="A206" s="117">
        <v>3870</v>
      </c>
      <c r="B206" s="120" t="s">
        <v>1708</v>
      </c>
      <c r="C206" s="160">
        <v>4024967228853</v>
      </c>
      <c r="D206" s="185">
        <v>109.2</v>
      </c>
      <c r="E206" s="186">
        <f t="shared" ref="E206" si="16">PRODUCT(D206,1/$E$3)</f>
        <v>4.2848734549735141</v>
      </c>
      <c r="F206" s="116"/>
      <c r="G206" s="256">
        <f t="shared" si="15"/>
        <v>0</v>
      </c>
      <c r="H206" s="121"/>
      <c r="I206" s="127" t="s">
        <v>1705</v>
      </c>
      <c r="J206" s="127" t="s">
        <v>1716</v>
      </c>
      <c r="K206" s="113"/>
    </row>
    <row r="207" spans="1:258" ht="15" customHeight="1" thickBot="1" x14ac:dyDescent="0.35">
      <c r="A207" s="252"/>
      <c r="B207" s="183" t="s">
        <v>1709</v>
      </c>
      <c r="C207" s="183"/>
      <c r="D207" s="251"/>
      <c r="E207" s="169"/>
      <c r="F207" s="170"/>
      <c r="G207" s="256">
        <f>SUM(G6:G206)</f>
        <v>0</v>
      </c>
      <c r="H207" s="171"/>
      <c r="I207" s="172"/>
      <c r="J207" s="173"/>
      <c r="K207" s="113"/>
    </row>
    <row r="208" spans="1:258" ht="15" customHeight="1" thickTop="1" x14ac:dyDescent="0.3">
      <c r="A208" s="167"/>
      <c r="B208" s="167"/>
      <c r="C208" s="167"/>
      <c r="D208" s="167"/>
      <c r="E208" s="167"/>
      <c r="F208" s="167"/>
      <c r="G208" s="13"/>
      <c r="H208" s="167"/>
      <c r="I208" s="167"/>
      <c r="J208" s="167"/>
      <c r="K208" s="168"/>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c r="AX208" s="164"/>
      <c r="AY208" s="164"/>
      <c r="AZ208" s="164"/>
      <c r="BA208" s="164"/>
      <c r="BB208" s="164"/>
      <c r="BC208" s="164"/>
      <c r="BD208" s="164"/>
      <c r="BE208" s="164"/>
      <c r="BF208" s="164"/>
      <c r="BG208" s="164"/>
      <c r="BH208" s="164"/>
      <c r="BI208" s="164"/>
      <c r="BJ208" s="164"/>
      <c r="BK208" s="164"/>
      <c r="BL208" s="164"/>
      <c r="BM208" s="164"/>
      <c r="BN208" s="164"/>
      <c r="BO208" s="164"/>
      <c r="BP208" s="164"/>
      <c r="BQ208" s="164"/>
      <c r="BR208" s="164"/>
      <c r="BS208" s="164"/>
      <c r="BT208" s="164"/>
      <c r="BU208" s="164"/>
      <c r="BV208" s="164"/>
      <c r="BW208" s="164"/>
      <c r="BX208" s="164"/>
      <c r="BY208" s="164"/>
      <c r="BZ208" s="164"/>
      <c r="CA208" s="164"/>
      <c r="CB208" s="164"/>
      <c r="CC208" s="164"/>
      <c r="CD208" s="164"/>
      <c r="CE208" s="164"/>
      <c r="CF208" s="164"/>
      <c r="CG208" s="164"/>
      <c r="CH208" s="164"/>
      <c r="CI208" s="164"/>
      <c r="CJ208" s="164"/>
      <c r="CK208" s="164"/>
      <c r="CL208" s="164"/>
      <c r="CM208" s="164"/>
      <c r="CN208" s="164"/>
      <c r="CO208" s="164"/>
      <c r="CP208" s="164"/>
      <c r="CQ208" s="164"/>
      <c r="CR208" s="164"/>
      <c r="CS208" s="164"/>
      <c r="CT208" s="164"/>
      <c r="CU208" s="164"/>
      <c r="CV208" s="164"/>
      <c r="CW208" s="164"/>
      <c r="CX208" s="164"/>
      <c r="CY208" s="164"/>
      <c r="CZ208" s="164"/>
      <c r="DA208" s="164"/>
      <c r="DB208" s="164"/>
      <c r="DC208" s="164"/>
      <c r="DD208" s="164"/>
      <c r="DE208" s="164"/>
      <c r="DF208" s="164"/>
      <c r="DG208" s="164"/>
      <c r="DH208" s="164"/>
      <c r="DI208" s="164"/>
      <c r="DJ208" s="164"/>
      <c r="DK208" s="164"/>
      <c r="DL208" s="164"/>
      <c r="DM208" s="164"/>
      <c r="DN208" s="164"/>
      <c r="DO208" s="164"/>
      <c r="DP208" s="164"/>
      <c r="DQ208" s="164"/>
      <c r="DR208" s="164"/>
      <c r="DS208" s="164"/>
      <c r="DT208" s="164"/>
      <c r="DU208" s="164"/>
      <c r="DV208" s="164"/>
      <c r="DW208" s="164"/>
      <c r="DX208" s="164"/>
      <c r="DY208" s="164"/>
      <c r="DZ208" s="164"/>
      <c r="EA208" s="164"/>
      <c r="EB208" s="164"/>
      <c r="EC208" s="164"/>
      <c r="ED208" s="164"/>
      <c r="EE208" s="164"/>
      <c r="EF208" s="164"/>
      <c r="EG208" s="164"/>
      <c r="EH208" s="164"/>
      <c r="EI208" s="164"/>
      <c r="EJ208" s="164"/>
      <c r="EK208" s="164"/>
      <c r="EL208" s="164"/>
      <c r="EM208" s="164"/>
      <c r="EN208" s="164"/>
      <c r="EO208" s="164"/>
      <c r="EP208" s="164"/>
      <c r="EQ208" s="164"/>
      <c r="ER208" s="164"/>
      <c r="ES208" s="164"/>
      <c r="ET208" s="164"/>
      <c r="EU208" s="164"/>
      <c r="EV208" s="164"/>
      <c r="EW208" s="164"/>
      <c r="EX208" s="164"/>
      <c r="EY208" s="164"/>
      <c r="EZ208" s="164"/>
      <c r="FA208" s="164"/>
      <c r="FB208" s="164"/>
      <c r="FC208" s="164"/>
      <c r="FD208" s="164"/>
      <c r="FE208" s="164"/>
      <c r="FF208" s="164"/>
      <c r="FG208" s="164"/>
      <c r="FH208" s="164"/>
      <c r="FI208" s="164"/>
      <c r="FJ208" s="164"/>
      <c r="FK208" s="164"/>
      <c r="FL208" s="164"/>
      <c r="FM208" s="164"/>
      <c r="FN208" s="164"/>
      <c r="FO208" s="164"/>
      <c r="FP208" s="164"/>
      <c r="FQ208" s="164"/>
      <c r="FR208" s="164"/>
      <c r="FS208" s="164"/>
      <c r="FT208" s="164"/>
      <c r="FU208" s="164"/>
      <c r="FV208" s="164"/>
      <c r="FW208" s="164"/>
      <c r="FX208" s="164"/>
      <c r="FY208" s="164"/>
      <c r="FZ208" s="164"/>
      <c r="GA208" s="164"/>
      <c r="GB208" s="164"/>
      <c r="GC208" s="164"/>
      <c r="GD208" s="164"/>
      <c r="GE208" s="164"/>
      <c r="GF208" s="164"/>
      <c r="GG208" s="164"/>
      <c r="GH208" s="164"/>
      <c r="GI208" s="164"/>
      <c r="GJ208" s="164"/>
      <c r="GK208" s="164"/>
      <c r="GL208" s="164"/>
      <c r="GM208" s="164"/>
      <c r="GN208" s="164"/>
      <c r="GO208" s="164"/>
      <c r="GP208" s="164"/>
      <c r="GQ208" s="164"/>
      <c r="GR208" s="164"/>
      <c r="GS208" s="164"/>
      <c r="GT208" s="164"/>
      <c r="GU208" s="164"/>
      <c r="GV208" s="164"/>
      <c r="GW208" s="164"/>
      <c r="GX208" s="164"/>
      <c r="GY208" s="164"/>
      <c r="GZ208" s="164"/>
      <c r="HA208" s="164"/>
      <c r="HB208" s="164"/>
      <c r="HC208" s="164"/>
      <c r="HD208" s="164"/>
      <c r="HE208" s="164"/>
      <c r="HF208" s="164"/>
      <c r="HG208" s="164"/>
      <c r="HH208" s="164"/>
      <c r="HI208" s="164"/>
      <c r="HJ208" s="164"/>
      <c r="HK208" s="164"/>
      <c r="HL208" s="164"/>
      <c r="HM208" s="164"/>
      <c r="HN208" s="164"/>
      <c r="HO208" s="164"/>
      <c r="HP208" s="164"/>
      <c r="HQ208" s="164"/>
      <c r="HR208" s="164"/>
      <c r="HS208" s="164"/>
      <c r="HT208" s="164"/>
      <c r="HU208" s="164"/>
      <c r="HV208" s="164"/>
      <c r="HW208" s="164"/>
      <c r="HX208" s="164"/>
      <c r="HY208" s="164"/>
      <c r="HZ208" s="164"/>
      <c r="IA208" s="164"/>
      <c r="IB208" s="164"/>
      <c r="IC208" s="164"/>
      <c r="ID208" s="164"/>
      <c r="IE208" s="164"/>
      <c r="IF208" s="164"/>
      <c r="IG208" s="164"/>
      <c r="IH208" s="164"/>
      <c r="II208" s="164"/>
      <c r="IJ208" s="164"/>
      <c r="IK208" s="164"/>
      <c r="IL208" s="164"/>
      <c r="IM208" s="164"/>
      <c r="IN208" s="164"/>
      <c r="IO208" s="164"/>
      <c r="IP208" s="164"/>
      <c r="IQ208" s="164"/>
      <c r="IR208" s="164"/>
      <c r="IS208" s="164"/>
      <c r="IT208" s="164"/>
      <c r="IU208" s="164"/>
      <c r="IV208" s="164"/>
      <c r="IW208" s="164"/>
      <c r="IX208" s="164"/>
    </row>
    <row r="209" spans="1:258" ht="15" customHeight="1" x14ac:dyDescent="0.3">
      <c r="A209" s="176"/>
      <c r="B209" s="177"/>
      <c r="C209" s="177"/>
      <c r="D209" s="88"/>
      <c r="E209" s="178"/>
      <c r="F209" s="112"/>
      <c r="G209" s="179"/>
      <c r="H209" s="180"/>
      <c r="I209" s="181"/>
      <c r="J209" s="182"/>
      <c r="K209" s="174"/>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c r="CS209" s="175"/>
      <c r="CT209" s="175"/>
      <c r="CU209" s="175"/>
      <c r="CV209" s="175"/>
      <c r="CW209" s="175"/>
      <c r="CX209" s="175"/>
      <c r="CY209" s="175"/>
      <c r="CZ209" s="175"/>
      <c r="DA209" s="175"/>
      <c r="DB209" s="175"/>
      <c r="DC209" s="175"/>
      <c r="DD209" s="175"/>
      <c r="DE209" s="175"/>
      <c r="DF209" s="175"/>
      <c r="DG209" s="175"/>
      <c r="DH209" s="175"/>
      <c r="DI209" s="175"/>
      <c r="DJ209" s="175"/>
      <c r="DK209" s="175"/>
      <c r="DL209" s="175"/>
      <c r="DM209" s="175"/>
      <c r="DN209" s="175"/>
      <c r="DO209" s="175"/>
      <c r="DP209" s="175"/>
      <c r="DQ209" s="175"/>
      <c r="DR209" s="175"/>
      <c r="DS209" s="175"/>
      <c r="DT209" s="175"/>
      <c r="DU209" s="175"/>
      <c r="DV209" s="175"/>
      <c r="DW209" s="175"/>
      <c r="DX209" s="175"/>
      <c r="DY209" s="175"/>
      <c r="DZ209" s="175"/>
      <c r="EA209" s="175"/>
      <c r="EB209" s="175"/>
      <c r="EC209" s="175"/>
      <c r="ED209" s="175"/>
      <c r="EE209" s="175"/>
      <c r="EF209" s="175"/>
      <c r="EG209" s="175"/>
      <c r="EH209" s="175"/>
      <c r="EI209" s="175"/>
      <c r="EJ209" s="175"/>
      <c r="EK209" s="175"/>
      <c r="EL209" s="175"/>
      <c r="EM209" s="175"/>
      <c r="EN209" s="175"/>
      <c r="EO209" s="175"/>
      <c r="EP209" s="175"/>
      <c r="EQ209" s="175"/>
      <c r="ER209" s="175"/>
      <c r="ES209" s="175"/>
      <c r="ET209" s="175"/>
      <c r="EU209" s="175"/>
      <c r="EV209" s="175"/>
      <c r="EW209" s="175"/>
      <c r="EX209" s="175"/>
      <c r="EY209" s="175"/>
      <c r="EZ209" s="175"/>
      <c r="FA209" s="175"/>
      <c r="FB209" s="175"/>
      <c r="FC209" s="175"/>
      <c r="FD209" s="175"/>
      <c r="FE209" s="175"/>
      <c r="FF209" s="175"/>
      <c r="FG209" s="175"/>
      <c r="FH209" s="175"/>
      <c r="FI209" s="175"/>
      <c r="FJ209" s="175"/>
      <c r="FK209" s="175"/>
      <c r="FL209" s="175"/>
      <c r="FM209" s="175"/>
      <c r="FN209" s="175"/>
      <c r="FO209" s="175"/>
      <c r="FP209" s="175"/>
      <c r="FQ209" s="175"/>
      <c r="FR209" s="175"/>
      <c r="FS209" s="175"/>
      <c r="FT209" s="175"/>
      <c r="FU209" s="175"/>
      <c r="FV209" s="175"/>
      <c r="FW209" s="175"/>
      <c r="FX209" s="175"/>
      <c r="FY209" s="175"/>
      <c r="FZ209" s="175"/>
      <c r="GA209" s="175"/>
      <c r="GB209" s="175"/>
      <c r="GC209" s="175"/>
      <c r="GD209" s="175"/>
      <c r="GE209" s="175"/>
      <c r="GF209" s="175"/>
      <c r="GG209" s="175"/>
      <c r="GH209" s="175"/>
      <c r="GI209" s="175"/>
      <c r="GJ209" s="175"/>
      <c r="GK209" s="175"/>
      <c r="GL209" s="175"/>
      <c r="GM209" s="175"/>
      <c r="GN209" s="175"/>
      <c r="GO209" s="175"/>
      <c r="GP209" s="175"/>
      <c r="GQ209" s="175"/>
      <c r="GR209" s="175"/>
      <c r="GS209" s="175"/>
      <c r="GT209" s="175"/>
      <c r="GU209" s="175"/>
      <c r="GV209" s="175"/>
      <c r="GW209" s="175"/>
      <c r="GX209" s="175"/>
      <c r="GY209" s="175"/>
      <c r="GZ209" s="175"/>
      <c r="HA209" s="175"/>
      <c r="HB209" s="175"/>
      <c r="HC209" s="175"/>
      <c r="HD209" s="175"/>
      <c r="HE209" s="175"/>
      <c r="HF209" s="175"/>
      <c r="HG209" s="175"/>
      <c r="HH209" s="175"/>
      <c r="HI209" s="175"/>
      <c r="HJ209" s="175"/>
      <c r="HK209" s="175"/>
      <c r="HL209" s="175"/>
      <c r="HM209" s="175"/>
      <c r="HN209" s="175"/>
      <c r="HO209" s="175"/>
      <c r="HP209" s="175"/>
      <c r="HQ209" s="175"/>
      <c r="HR209" s="175"/>
      <c r="HS209" s="175"/>
      <c r="HT209" s="175"/>
      <c r="HU209" s="175"/>
      <c r="HV209" s="175"/>
      <c r="HW209" s="175"/>
      <c r="HX209" s="175"/>
      <c r="HY209" s="175"/>
      <c r="HZ209" s="175"/>
      <c r="IA209" s="175"/>
      <c r="IB209" s="175"/>
      <c r="IC209" s="175"/>
      <c r="ID209" s="175"/>
      <c r="IE209" s="175"/>
      <c r="IF209" s="175"/>
      <c r="IG209" s="175"/>
      <c r="IH209" s="175"/>
      <c r="II209" s="175"/>
      <c r="IJ209" s="175"/>
      <c r="IK209" s="175"/>
      <c r="IL209" s="175"/>
      <c r="IM209" s="175"/>
      <c r="IN209" s="175"/>
      <c r="IO209" s="175"/>
      <c r="IP209" s="175"/>
      <c r="IQ209" s="175"/>
      <c r="IR209" s="175"/>
      <c r="IS209" s="175"/>
      <c r="IT209" s="175"/>
      <c r="IU209" s="175"/>
      <c r="IV209" s="175"/>
      <c r="IW209" s="175"/>
      <c r="IX209" s="175"/>
    </row>
    <row r="210" spans="1:258" ht="60" customHeight="1" x14ac:dyDescent="0.3">
      <c r="A210" s="274" t="s">
        <v>2015</v>
      </c>
      <c r="B210" s="274"/>
      <c r="C210" s="274"/>
      <c r="D210" s="274"/>
      <c r="E210" s="274"/>
      <c r="F210" s="274"/>
      <c r="G210" s="145"/>
      <c r="H210" s="145"/>
      <c r="I210" s="145"/>
      <c r="J210" s="146"/>
      <c r="K210" s="165"/>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c r="CS210" s="166"/>
      <c r="CT210" s="166"/>
      <c r="CU210" s="166"/>
      <c r="CV210" s="166"/>
      <c r="CW210" s="166"/>
      <c r="CX210" s="166"/>
      <c r="CY210" s="166"/>
      <c r="CZ210" s="166"/>
      <c r="DA210" s="166"/>
      <c r="DB210" s="166"/>
      <c r="DC210" s="166"/>
      <c r="DD210" s="166"/>
      <c r="DE210" s="166"/>
      <c r="DF210" s="166"/>
      <c r="DG210" s="166"/>
      <c r="DH210" s="166"/>
      <c r="DI210" s="166"/>
      <c r="DJ210" s="166"/>
      <c r="DK210" s="166"/>
      <c r="DL210" s="166"/>
      <c r="DM210" s="166"/>
      <c r="DN210" s="166"/>
      <c r="DO210" s="166"/>
      <c r="DP210" s="166"/>
      <c r="DQ210" s="166"/>
      <c r="DR210" s="166"/>
      <c r="DS210" s="166"/>
      <c r="DT210" s="166"/>
      <c r="DU210" s="166"/>
      <c r="DV210" s="166"/>
      <c r="DW210" s="166"/>
      <c r="DX210" s="166"/>
      <c r="DY210" s="166"/>
      <c r="DZ210" s="166"/>
      <c r="EA210" s="166"/>
      <c r="EB210" s="166"/>
      <c r="EC210" s="166"/>
      <c r="ED210" s="166"/>
      <c r="EE210" s="166"/>
      <c r="EF210" s="166"/>
      <c r="EG210" s="166"/>
      <c r="EH210" s="166"/>
      <c r="EI210" s="166"/>
      <c r="EJ210" s="166"/>
      <c r="EK210" s="166"/>
      <c r="EL210" s="166"/>
      <c r="EM210" s="166"/>
      <c r="EN210" s="166"/>
      <c r="EO210" s="166"/>
      <c r="EP210" s="166"/>
      <c r="EQ210" s="166"/>
      <c r="ER210" s="166"/>
      <c r="ES210" s="166"/>
      <c r="ET210" s="166"/>
      <c r="EU210" s="166"/>
      <c r="EV210" s="166"/>
      <c r="EW210" s="166"/>
      <c r="EX210" s="166"/>
      <c r="EY210" s="166"/>
      <c r="EZ210" s="166"/>
      <c r="FA210" s="166"/>
      <c r="FB210" s="166"/>
      <c r="FC210" s="166"/>
      <c r="FD210" s="166"/>
      <c r="FE210" s="166"/>
      <c r="FF210" s="166"/>
      <c r="FG210" s="166"/>
      <c r="FH210" s="166"/>
      <c r="FI210" s="166"/>
      <c r="FJ210" s="166"/>
      <c r="FK210" s="166"/>
      <c r="FL210" s="166"/>
      <c r="FM210" s="166"/>
      <c r="FN210" s="166"/>
      <c r="FO210" s="166"/>
      <c r="FP210" s="166"/>
      <c r="FQ210" s="166"/>
      <c r="FR210" s="166"/>
      <c r="FS210" s="166"/>
      <c r="FT210" s="166"/>
      <c r="FU210" s="166"/>
      <c r="FV210" s="166"/>
      <c r="FW210" s="166"/>
      <c r="FX210" s="166"/>
      <c r="FY210" s="166"/>
      <c r="FZ210" s="166"/>
      <c r="GA210" s="166"/>
      <c r="GB210" s="166"/>
      <c r="GC210" s="166"/>
      <c r="GD210" s="166"/>
      <c r="GE210" s="166"/>
      <c r="GF210" s="166"/>
      <c r="GG210" s="166"/>
      <c r="GH210" s="166"/>
      <c r="GI210" s="166"/>
      <c r="GJ210" s="166"/>
      <c r="GK210" s="166"/>
      <c r="GL210" s="166"/>
      <c r="GM210" s="166"/>
      <c r="GN210" s="166"/>
      <c r="GO210" s="166"/>
      <c r="GP210" s="166"/>
      <c r="GQ210" s="166"/>
      <c r="GR210" s="166"/>
      <c r="GS210" s="166"/>
      <c r="GT210" s="166"/>
      <c r="GU210" s="166"/>
      <c r="GV210" s="166"/>
      <c r="GW210" s="166"/>
      <c r="GX210" s="166"/>
      <c r="GY210" s="166"/>
      <c r="GZ210" s="166"/>
      <c r="HA210" s="166"/>
      <c r="HB210" s="166"/>
      <c r="HC210" s="166"/>
      <c r="HD210" s="166"/>
      <c r="HE210" s="166"/>
      <c r="HF210" s="166"/>
      <c r="HG210" s="166"/>
      <c r="HH210" s="166"/>
      <c r="HI210" s="166"/>
      <c r="HJ210" s="166"/>
      <c r="HK210" s="166"/>
      <c r="HL210" s="166"/>
      <c r="HM210" s="166"/>
      <c r="HN210" s="166"/>
      <c r="HO210" s="166"/>
      <c r="HP210" s="166"/>
      <c r="HQ210" s="166"/>
      <c r="HR210" s="166"/>
      <c r="HS210" s="166"/>
      <c r="HT210" s="166"/>
      <c r="HU210" s="166"/>
      <c r="HV210" s="166"/>
      <c r="HW210" s="166"/>
      <c r="HX210" s="166"/>
      <c r="HY210" s="166"/>
      <c r="HZ210" s="166"/>
      <c r="IA210" s="166"/>
      <c r="IB210" s="166"/>
      <c r="IC210" s="166"/>
      <c r="ID210" s="166"/>
      <c r="IE210" s="166"/>
      <c r="IF210" s="166"/>
      <c r="IG210" s="166"/>
      <c r="IH210" s="166"/>
      <c r="II210" s="166"/>
      <c r="IJ210" s="166"/>
      <c r="IK210" s="166"/>
      <c r="IL210" s="166"/>
      <c r="IM210" s="166"/>
      <c r="IN210" s="166"/>
      <c r="IO210" s="166"/>
      <c r="IP210" s="166"/>
      <c r="IQ210" s="166"/>
      <c r="IR210" s="166"/>
      <c r="IS210" s="166"/>
      <c r="IT210" s="166"/>
      <c r="IU210" s="166"/>
      <c r="IV210" s="166"/>
      <c r="IW210" s="166"/>
      <c r="IX210" s="166"/>
    </row>
    <row r="211" spans="1:258" ht="45.75" customHeight="1" x14ac:dyDescent="0.3">
      <c r="A211" s="275" t="s">
        <v>1710</v>
      </c>
      <c r="B211" s="275"/>
      <c r="C211" s="275"/>
      <c r="D211" s="275"/>
      <c r="E211" s="275"/>
      <c r="F211" s="275"/>
      <c r="G211" s="81"/>
      <c r="H211" s="82"/>
      <c r="I211" s="82"/>
      <c r="J211" s="68"/>
      <c r="K211" s="61"/>
    </row>
    <row r="212" spans="1:258" ht="44.25" customHeight="1" x14ac:dyDescent="0.3">
      <c r="A212" s="276" t="s">
        <v>1711</v>
      </c>
      <c r="B212" s="276"/>
      <c r="C212" s="276"/>
      <c r="D212" s="276"/>
      <c r="E212" s="276"/>
      <c r="F212" s="276"/>
      <c r="G212" s="80"/>
      <c r="H212" s="80"/>
      <c r="I212" s="80"/>
      <c r="J212" s="68"/>
      <c r="K212" s="61"/>
    </row>
    <row r="213" spans="1:258" ht="15" customHeight="1" x14ac:dyDescent="0.3">
      <c r="A213" s="78"/>
      <c r="B213" s="64"/>
      <c r="C213" s="64"/>
      <c r="E213" s="63"/>
      <c r="J213" s="68"/>
      <c r="K213" s="61"/>
    </row>
    <row r="214" spans="1:258" ht="15" customHeight="1" x14ac:dyDescent="0.3">
      <c r="A214" s="78"/>
      <c r="B214" s="84" t="s">
        <v>1712</v>
      </c>
      <c r="C214" s="84"/>
      <c r="E214" s="63"/>
      <c r="J214" s="68"/>
      <c r="K214" s="61"/>
    </row>
    <row r="215" spans="1:258" ht="15" customHeight="1" x14ac:dyDescent="0.3">
      <c r="A215" s="78"/>
      <c r="B215" s="64"/>
      <c r="C215" s="64"/>
      <c r="E215" s="63"/>
      <c r="J215" s="68"/>
      <c r="K215" s="61"/>
    </row>
    <row r="216" spans="1:258" ht="15" customHeight="1" x14ac:dyDescent="0.3">
      <c r="A216" s="78"/>
      <c r="B216" s="64"/>
      <c r="C216" s="64"/>
      <c r="E216" s="63"/>
      <c r="J216" s="68"/>
      <c r="K216" s="61"/>
    </row>
    <row r="217" spans="1:258" ht="15" customHeight="1" x14ac:dyDescent="0.3">
      <c r="A217" s="78"/>
      <c r="B217" s="64"/>
      <c r="C217" s="64"/>
      <c r="D217" s="63"/>
      <c r="E217" s="63"/>
      <c r="J217" s="68"/>
      <c r="K217" s="61"/>
    </row>
    <row r="218" spans="1:258" ht="15" customHeight="1" x14ac:dyDescent="0.3">
      <c r="A218" s="78"/>
      <c r="B218" s="64"/>
      <c r="C218" s="64"/>
      <c r="E218" s="63"/>
      <c r="J218" s="68"/>
      <c r="K218" s="61"/>
    </row>
    <row r="219" spans="1:258" ht="15" customHeight="1" x14ac:dyDescent="0.3">
      <c r="A219" s="78"/>
      <c r="B219" s="64"/>
      <c r="C219" s="64"/>
      <c r="D219" s="63"/>
      <c r="E219" s="63"/>
      <c r="J219" s="68"/>
      <c r="K219" s="61"/>
    </row>
    <row r="220" spans="1:258" ht="15" customHeight="1" x14ac:dyDescent="0.3">
      <c r="A220" s="78"/>
      <c r="B220" s="64"/>
      <c r="C220" s="64"/>
      <c r="E220" s="63"/>
      <c r="J220" s="68"/>
      <c r="K220" s="61"/>
    </row>
    <row r="221" spans="1:258" ht="15" customHeight="1" x14ac:dyDescent="0.3">
      <c r="A221" s="78"/>
      <c r="B221" s="64"/>
      <c r="C221" s="64"/>
      <c r="D221" s="63"/>
      <c r="E221" s="63"/>
      <c r="J221" s="68"/>
      <c r="K221" s="61"/>
    </row>
    <row r="222" spans="1:258" ht="15" customHeight="1" x14ac:dyDescent="0.3">
      <c r="A222" s="78"/>
      <c r="B222" s="64"/>
      <c r="C222" s="64"/>
      <c r="E222" s="63"/>
      <c r="J222" s="68"/>
      <c r="K222" s="61"/>
    </row>
    <row r="223" spans="1:258" ht="15" customHeight="1" x14ac:dyDescent="0.3">
      <c r="A223" s="78"/>
      <c r="B223" s="64"/>
      <c r="C223" s="64"/>
      <c r="D223" s="63"/>
      <c r="E223" s="63"/>
      <c r="J223" s="68"/>
      <c r="K223" s="61"/>
    </row>
    <row r="224" spans="1:258" ht="15" customHeight="1" x14ac:dyDescent="0.3">
      <c r="A224" s="78"/>
      <c r="B224" s="64"/>
      <c r="C224" s="64"/>
      <c r="E224" s="63"/>
      <c r="J224" s="68"/>
      <c r="K224" s="61"/>
    </row>
    <row r="225" spans="1:11" ht="15" customHeight="1" x14ac:dyDescent="0.3">
      <c r="A225" s="78"/>
      <c r="B225" s="64"/>
      <c r="C225" s="64"/>
      <c r="E225" s="63"/>
      <c r="J225" s="68"/>
      <c r="K225" s="61"/>
    </row>
    <row r="226" spans="1:11" ht="15" customHeight="1" x14ac:dyDescent="0.3">
      <c r="A226" s="78"/>
      <c r="B226" s="64"/>
      <c r="C226" s="64"/>
      <c r="E226" s="63"/>
      <c r="J226" s="68"/>
      <c r="K226" s="61"/>
    </row>
    <row r="227" spans="1:11" ht="15" customHeight="1" x14ac:dyDescent="0.3">
      <c r="A227" s="78"/>
      <c r="B227" s="64"/>
      <c r="C227" s="64"/>
      <c r="D227" s="63"/>
      <c r="E227" s="63"/>
      <c r="J227" s="68"/>
      <c r="K227" s="61"/>
    </row>
    <row r="228" spans="1:11" ht="15" customHeight="1" x14ac:dyDescent="0.3">
      <c r="A228" s="78"/>
      <c r="B228" s="64"/>
      <c r="C228" s="64"/>
      <c r="D228" s="63"/>
      <c r="E228" s="63"/>
      <c r="J228" s="68"/>
      <c r="K228" s="61"/>
    </row>
    <row r="229" spans="1:11" ht="15" customHeight="1" x14ac:dyDescent="0.3">
      <c r="A229" s="78"/>
      <c r="B229" s="64"/>
      <c r="C229" s="64"/>
      <c r="D229" s="63"/>
      <c r="E229" s="63"/>
      <c r="J229" s="68"/>
      <c r="K229" s="61"/>
    </row>
    <row r="230" spans="1:11" ht="15" customHeight="1" x14ac:dyDescent="0.3">
      <c r="A230" s="78"/>
      <c r="B230" s="64"/>
      <c r="C230" s="64"/>
      <c r="D230" s="63"/>
      <c r="E230" s="63"/>
      <c r="J230" s="68"/>
      <c r="K230" s="61"/>
    </row>
    <row r="231" spans="1:11" ht="15" customHeight="1" x14ac:dyDescent="0.3">
      <c r="A231" s="78"/>
      <c r="B231" s="64"/>
      <c r="C231" s="64"/>
      <c r="D231" s="63"/>
      <c r="E231" s="63"/>
      <c r="J231" s="68"/>
      <c r="K231" s="61"/>
    </row>
    <row r="232" spans="1:11" ht="15" customHeight="1" x14ac:dyDescent="0.3">
      <c r="A232" s="78"/>
      <c r="B232" s="64"/>
      <c r="C232" s="64"/>
      <c r="D232" s="63"/>
      <c r="E232" s="63"/>
      <c r="J232" s="68"/>
      <c r="K232" s="61"/>
    </row>
    <row r="233" spans="1:11" ht="15" customHeight="1" x14ac:dyDescent="0.3">
      <c r="A233" s="78"/>
      <c r="B233" s="64"/>
      <c r="C233" s="64"/>
      <c r="E233" s="63"/>
      <c r="J233" s="79"/>
      <c r="K233" s="61"/>
    </row>
    <row r="234" spans="1:11" ht="15" customHeight="1" x14ac:dyDescent="0.3">
      <c r="A234" s="78"/>
      <c r="B234" s="64"/>
      <c r="C234" s="64"/>
      <c r="E234" s="63"/>
      <c r="J234" s="79"/>
      <c r="K234" s="61"/>
    </row>
    <row r="235" spans="1:11" ht="15" customHeight="1" x14ac:dyDescent="0.3">
      <c r="A235" s="78"/>
      <c r="B235" s="64"/>
      <c r="C235" s="64"/>
      <c r="E235" s="63"/>
      <c r="J235" s="68"/>
      <c r="K235" s="61"/>
    </row>
    <row r="236" spans="1:11" ht="15" customHeight="1" x14ac:dyDescent="0.3">
      <c r="A236" s="78"/>
      <c r="B236" s="64"/>
      <c r="C236" s="64"/>
      <c r="E236" s="63"/>
      <c r="J236" s="68"/>
      <c r="K236" s="61"/>
    </row>
    <row r="237" spans="1:11" ht="15" customHeight="1" x14ac:dyDescent="0.3">
      <c r="A237" s="78"/>
      <c r="B237" s="64"/>
      <c r="C237" s="64"/>
      <c r="D237" s="63"/>
      <c r="E237" s="63"/>
      <c r="J237" s="68"/>
      <c r="K237" s="61"/>
    </row>
    <row r="238" spans="1:11" ht="15" customHeight="1" x14ac:dyDescent="0.3">
      <c r="A238" s="78"/>
      <c r="B238" s="64"/>
      <c r="C238" s="64"/>
      <c r="D238" s="63"/>
      <c r="E238" s="63"/>
      <c r="J238" s="68"/>
      <c r="K238" s="61"/>
    </row>
    <row r="239" spans="1:11" ht="15" customHeight="1" x14ac:dyDescent="0.3">
      <c r="A239" s="78"/>
      <c r="B239" s="64"/>
      <c r="C239" s="64"/>
      <c r="D239" s="63"/>
      <c r="E239" s="63"/>
      <c r="J239" s="68"/>
      <c r="K239" s="61"/>
    </row>
    <row r="240" spans="1:11" ht="15" customHeight="1" x14ac:dyDescent="0.3">
      <c r="A240" s="78"/>
      <c r="B240" s="64"/>
      <c r="C240" s="64"/>
      <c r="D240" s="63"/>
      <c r="E240" s="63"/>
      <c r="J240" s="68"/>
      <c r="K240" s="61"/>
    </row>
    <row r="241" spans="1:11" ht="15" customHeight="1" x14ac:dyDescent="0.3">
      <c r="A241" s="78"/>
      <c r="B241" s="64"/>
      <c r="C241" s="64"/>
      <c r="D241" s="63"/>
      <c r="E241" s="63"/>
      <c r="J241" s="68"/>
      <c r="K241" s="61"/>
    </row>
    <row r="242" spans="1:11" ht="15" customHeight="1" x14ac:dyDescent="0.3">
      <c r="A242" s="78"/>
      <c r="B242" s="64"/>
      <c r="C242" s="64"/>
      <c r="D242" s="63"/>
      <c r="E242" s="63"/>
      <c r="J242" s="68"/>
      <c r="K242" s="61"/>
    </row>
    <row r="243" spans="1:11" ht="15" customHeight="1" x14ac:dyDescent="0.3">
      <c r="A243" s="78"/>
      <c r="B243" s="64"/>
      <c r="C243" s="64"/>
      <c r="D243" s="63"/>
      <c r="E243" s="63"/>
      <c r="J243" s="68"/>
      <c r="K243" s="61"/>
    </row>
    <row r="244" spans="1:11" ht="15" customHeight="1" x14ac:dyDescent="0.3">
      <c r="A244" s="78"/>
      <c r="B244" s="64"/>
      <c r="C244" s="64"/>
      <c r="D244" s="63"/>
      <c r="E244" s="63"/>
      <c r="J244" s="67"/>
      <c r="K244" s="61"/>
    </row>
    <row r="245" spans="1:11" ht="15" customHeight="1" x14ac:dyDescent="0.3">
      <c r="A245" s="78"/>
      <c r="B245" s="64"/>
      <c r="C245" s="64"/>
      <c r="D245" s="63"/>
      <c r="E245" s="63"/>
      <c r="J245" s="68"/>
      <c r="K245" s="61"/>
    </row>
    <row r="246" spans="1:11" ht="15" customHeight="1" x14ac:dyDescent="0.3">
      <c r="A246" s="78"/>
      <c r="B246" s="64"/>
      <c r="C246" s="64"/>
      <c r="E246" s="63"/>
      <c r="J246" s="68"/>
      <c r="K246" s="61"/>
    </row>
    <row r="247" spans="1:11" ht="15" customHeight="1" x14ac:dyDescent="0.3">
      <c r="A247" s="78"/>
      <c r="B247" s="64"/>
      <c r="C247" s="64"/>
      <c r="E247" s="63"/>
      <c r="J247" s="72"/>
      <c r="K247" s="61"/>
    </row>
    <row r="248" spans="1:11" ht="15" customHeight="1" x14ac:dyDescent="0.3">
      <c r="A248" s="78"/>
      <c r="B248" s="64"/>
      <c r="C248" s="64"/>
      <c r="E248" s="63"/>
      <c r="J248" s="67"/>
      <c r="K248" s="61"/>
    </row>
    <row r="249" spans="1:11" ht="15" customHeight="1" x14ac:dyDescent="0.3">
      <c r="A249" s="78"/>
      <c r="B249" s="64"/>
      <c r="C249" s="64"/>
      <c r="E249" s="63"/>
      <c r="J249" s="67"/>
      <c r="K249" s="61"/>
    </row>
    <row r="250" spans="1:11" ht="15" customHeight="1" x14ac:dyDescent="0.3">
      <c r="A250" s="78"/>
      <c r="B250" s="64"/>
      <c r="C250" s="64"/>
      <c r="E250" s="63"/>
      <c r="J250" s="67"/>
      <c r="K250" s="61"/>
    </row>
    <row r="251" spans="1:11" ht="15" customHeight="1" x14ac:dyDescent="0.3">
      <c r="A251" s="78"/>
      <c r="B251" s="64"/>
      <c r="C251" s="64"/>
      <c r="E251" s="63"/>
      <c r="J251" s="67"/>
      <c r="K251" s="61"/>
    </row>
    <row r="252" spans="1:11" ht="15" customHeight="1" x14ac:dyDescent="0.3">
      <c r="A252" s="78"/>
      <c r="B252" s="64"/>
      <c r="C252" s="64"/>
      <c r="E252" s="63"/>
      <c r="J252" s="67"/>
      <c r="K252" s="61"/>
    </row>
    <row r="253" spans="1:11" ht="15" customHeight="1" x14ac:dyDescent="0.3">
      <c r="A253" s="78"/>
      <c r="B253" s="64"/>
      <c r="C253" s="64"/>
      <c r="E253" s="63"/>
      <c r="J253" s="67"/>
      <c r="K253" s="61"/>
    </row>
    <row r="254" spans="1:11" ht="15" customHeight="1" x14ac:dyDescent="0.3">
      <c r="A254" s="78"/>
      <c r="B254" s="64"/>
      <c r="C254" s="64"/>
      <c r="E254" s="63"/>
      <c r="J254" s="67"/>
      <c r="K254" s="61"/>
    </row>
    <row r="255" spans="1:11" ht="15" customHeight="1" x14ac:dyDescent="0.3">
      <c r="A255" s="78"/>
      <c r="B255" s="64"/>
      <c r="C255" s="64"/>
      <c r="D255" s="63"/>
      <c r="E255" s="63"/>
      <c r="J255" s="67"/>
      <c r="K255" s="61"/>
    </row>
    <row r="256" spans="1:11" ht="15" customHeight="1" x14ac:dyDescent="0.3">
      <c r="A256" s="78"/>
      <c r="B256" s="64"/>
      <c r="C256" s="64"/>
      <c r="E256" s="63"/>
      <c r="J256" s="72"/>
      <c r="K256" s="61"/>
    </row>
    <row r="257" spans="1:11" ht="15" customHeight="1" x14ac:dyDescent="0.3">
      <c r="A257" s="78"/>
      <c r="B257" s="64"/>
      <c r="C257" s="64"/>
      <c r="E257" s="63"/>
      <c r="J257" s="67"/>
      <c r="K257" s="61"/>
    </row>
    <row r="258" spans="1:11" ht="15" customHeight="1" x14ac:dyDescent="0.3">
      <c r="A258" s="78"/>
      <c r="B258" s="64"/>
      <c r="C258" s="64"/>
      <c r="E258" s="63"/>
      <c r="J258" s="67"/>
      <c r="K258" s="61"/>
    </row>
    <row r="259" spans="1:11" ht="15" customHeight="1" x14ac:dyDescent="0.3">
      <c r="A259" s="78"/>
      <c r="B259" s="64"/>
      <c r="C259" s="64"/>
      <c r="E259" s="63"/>
      <c r="J259" s="68"/>
      <c r="K259" s="61"/>
    </row>
    <row r="260" spans="1:11" ht="15" customHeight="1" x14ac:dyDescent="0.3">
      <c r="A260" s="78"/>
      <c r="B260" s="64"/>
      <c r="C260" s="64"/>
      <c r="E260" s="63"/>
      <c r="J260" s="67"/>
      <c r="K260" s="61"/>
    </row>
    <row r="261" spans="1:11" ht="15" customHeight="1" x14ac:dyDescent="0.3">
      <c r="A261" s="78"/>
      <c r="B261" s="64"/>
      <c r="C261" s="64"/>
      <c r="E261" s="63"/>
      <c r="J261" s="68"/>
      <c r="K261" s="61"/>
    </row>
    <row r="262" spans="1:11" ht="15" customHeight="1" x14ac:dyDescent="0.3">
      <c r="A262" s="78"/>
      <c r="B262" s="64"/>
      <c r="C262" s="64"/>
      <c r="E262" s="63"/>
      <c r="J262" s="67"/>
      <c r="K262" s="61"/>
    </row>
    <row r="263" spans="1:11" ht="15" customHeight="1" x14ac:dyDescent="0.3">
      <c r="A263" s="78"/>
      <c r="B263" s="64"/>
      <c r="C263" s="64"/>
      <c r="E263" s="63"/>
      <c r="J263" s="72"/>
      <c r="K263" s="61"/>
    </row>
    <row r="264" spans="1:11" ht="15" customHeight="1" x14ac:dyDescent="0.3">
      <c r="A264" s="78"/>
      <c r="B264" s="64"/>
      <c r="C264" s="64"/>
      <c r="E264" s="63"/>
      <c r="J264" s="68"/>
      <c r="K264" s="61"/>
    </row>
    <row r="265" spans="1:11" ht="15" customHeight="1" x14ac:dyDescent="0.3">
      <c r="A265" s="78"/>
      <c r="B265" s="64"/>
      <c r="C265" s="64"/>
      <c r="E265" s="63"/>
      <c r="J265" s="68"/>
      <c r="K265" s="61"/>
    </row>
    <row r="266" spans="1:11" ht="15" customHeight="1" x14ac:dyDescent="0.3">
      <c r="A266" s="78"/>
      <c r="B266" s="64"/>
      <c r="C266" s="64"/>
      <c r="E266" s="63"/>
      <c r="J266" s="68"/>
      <c r="K266" s="61"/>
    </row>
    <row r="267" spans="1:11" ht="15" customHeight="1" x14ac:dyDescent="0.3">
      <c r="A267" s="78"/>
      <c r="B267" s="64"/>
      <c r="C267" s="64"/>
      <c r="E267" s="63"/>
      <c r="J267" s="68"/>
      <c r="K267" s="61"/>
    </row>
    <row r="268" spans="1:11" ht="15" customHeight="1" x14ac:dyDescent="0.3">
      <c r="A268" s="78"/>
      <c r="B268" s="64"/>
      <c r="C268" s="64"/>
      <c r="E268" s="63"/>
      <c r="J268" s="68"/>
      <c r="K268" s="61"/>
    </row>
    <row r="269" spans="1:11" ht="15" customHeight="1" x14ac:dyDescent="0.3">
      <c r="A269" s="78"/>
      <c r="B269" s="64"/>
      <c r="C269" s="64"/>
      <c r="E269" s="63"/>
      <c r="J269" s="68"/>
      <c r="K269" s="61"/>
    </row>
    <row r="270" spans="1:11" ht="15" customHeight="1" x14ac:dyDescent="0.3">
      <c r="A270" s="78"/>
      <c r="B270" s="64"/>
      <c r="C270" s="64"/>
      <c r="E270" s="63"/>
      <c r="J270" s="68"/>
      <c r="K270" s="61"/>
    </row>
    <row r="271" spans="1:11" ht="15" customHeight="1" x14ac:dyDescent="0.3">
      <c r="A271" s="78"/>
      <c r="B271" s="64"/>
      <c r="C271" s="64"/>
      <c r="E271" s="63"/>
      <c r="J271" s="68"/>
      <c r="K271" s="61"/>
    </row>
    <row r="272" spans="1:11" ht="15" customHeight="1" x14ac:dyDescent="0.3">
      <c r="A272" s="78"/>
      <c r="B272" s="64"/>
      <c r="C272" s="64"/>
      <c r="E272" s="63"/>
      <c r="J272" s="68"/>
      <c r="K272" s="61"/>
    </row>
    <row r="273" spans="1:11" ht="15" customHeight="1" x14ac:dyDescent="0.3">
      <c r="A273" s="78"/>
      <c r="B273" s="64"/>
      <c r="C273" s="64"/>
      <c r="E273" s="63"/>
      <c r="J273" s="68"/>
      <c r="K273" s="61"/>
    </row>
    <row r="274" spans="1:11" ht="15" customHeight="1" x14ac:dyDescent="0.3">
      <c r="A274" s="78"/>
      <c r="B274" s="64"/>
      <c r="C274" s="64"/>
      <c r="E274" s="63"/>
      <c r="J274" s="68"/>
      <c r="K274" s="61"/>
    </row>
    <row r="275" spans="1:11" ht="15" customHeight="1" x14ac:dyDescent="0.3">
      <c r="A275" s="78"/>
      <c r="B275" s="64"/>
      <c r="C275" s="64"/>
      <c r="E275" s="63"/>
      <c r="J275" s="68"/>
      <c r="K275" s="61"/>
    </row>
    <row r="276" spans="1:11" s="76" customFormat="1" ht="15" customHeight="1" x14ac:dyDescent="0.3">
      <c r="A276" s="78"/>
      <c r="B276" s="64"/>
      <c r="C276" s="64"/>
      <c r="D276" s="58"/>
      <c r="E276" s="63"/>
      <c r="F276" s="65"/>
      <c r="G276" s="65"/>
      <c r="H276" s="83"/>
      <c r="I276" s="83"/>
      <c r="J276" s="85"/>
      <c r="K276" s="75"/>
    </row>
    <row r="277" spans="1:11" ht="15" customHeight="1" x14ac:dyDescent="0.3">
      <c r="A277" s="78"/>
      <c r="B277" s="64"/>
      <c r="C277" s="64"/>
      <c r="E277" s="63"/>
      <c r="J277" s="68"/>
      <c r="K277" s="61"/>
    </row>
    <row r="278" spans="1:11" ht="15" customHeight="1" x14ac:dyDescent="0.3">
      <c r="A278" s="78"/>
      <c r="B278" s="64"/>
      <c r="C278" s="64"/>
      <c r="E278" s="63"/>
      <c r="J278" s="68"/>
      <c r="K278" s="61"/>
    </row>
    <row r="279" spans="1:11" ht="15" customHeight="1" x14ac:dyDescent="0.3">
      <c r="A279" s="78"/>
      <c r="B279" s="64"/>
      <c r="C279" s="64"/>
      <c r="E279" s="63"/>
      <c r="J279" s="68"/>
      <c r="K279" s="61"/>
    </row>
    <row r="280" spans="1:11" ht="15" customHeight="1" x14ac:dyDescent="0.3">
      <c r="A280" s="78"/>
      <c r="B280" s="64"/>
      <c r="C280" s="64"/>
      <c r="E280" s="63"/>
      <c r="J280" s="68"/>
      <c r="K280" s="61"/>
    </row>
    <row r="281" spans="1:11" ht="15" customHeight="1" x14ac:dyDescent="0.3">
      <c r="A281" s="78"/>
      <c r="B281" s="64"/>
      <c r="C281" s="64"/>
      <c r="E281" s="63"/>
      <c r="J281" s="68"/>
      <c r="K281" s="61"/>
    </row>
    <row r="282" spans="1:11" ht="15" customHeight="1" x14ac:dyDescent="0.3">
      <c r="A282" s="78"/>
      <c r="B282" s="64"/>
      <c r="C282" s="64"/>
      <c r="E282" s="63"/>
      <c r="J282" s="67"/>
      <c r="K282" s="61"/>
    </row>
    <row r="283" spans="1:11" ht="15" customHeight="1" x14ac:dyDescent="0.3">
      <c r="A283" s="78"/>
      <c r="B283" s="64"/>
      <c r="C283" s="64"/>
      <c r="E283" s="63"/>
      <c r="J283" s="67"/>
      <c r="K283" s="61"/>
    </row>
    <row r="284" spans="1:11" ht="15" customHeight="1" x14ac:dyDescent="0.3">
      <c r="A284" s="78"/>
      <c r="B284" s="64"/>
      <c r="C284" s="64"/>
      <c r="E284" s="63"/>
      <c r="J284" s="68"/>
      <c r="K284" s="61"/>
    </row>
    <row r="285" spans="1:11" ht="15" customHeight="1" x14ac:dyDescent="0.3">
      <c r="A285" s="78"/>
      <c r="B285" s="64"/>
      <c r="C285" s="64"/>
      <c r="E285" s="63"/>
      <c r="J285" s="68"/>
      <c r="K285" s="61"/>
    </row>
    <row r="286" spans="1:11" ht="15" customHeight="1" x14ac:dyDescent="0.3">
      <c r="A286" s="78"/>
      <c r="B286" s="64"/>
      <c r="C286" s="64"/>
      <c r="E286" s="63"/>
      <c r="J286" s="68"/>
      <c r="K286" s="61"/>
    </row>
    <row r="287" spans="1:11" ht="15" customHeight="1" x14ac:dyDescent="0.3">
      <c r="A287" s="78"/>
      <c r="B287" s="64"/>
      <c r="C287" s="64"/>
      <c r="E287" s="63"/>
      <c r="J287" s="68"/>
      <c r="K287" s="61"/>
    </row>
    <row r="288" spans="1:11" ht="15" customHeight="1" x14ac:dyDescent="0.3">
      <c r="A288" s="78"/>
      <c r="B288" s="64"/>
      <c r="C288" s="64"/>
      <c r="E288" s="63"/>
      <c r="J288" s="68"/>
      <c r="K288" s="61"/>
    </row>
    <row r="289" spans="1:11" ht="15" customHeight="1" x14ac:dyDescent="0.3">
      <c r="A289" s="78"/>
      <c r="B289" s="64"/>
      <c r="C289" s="64"/>
      <c r="E289" s="63"/>
      <c r="J289" s="68"/>
      <c r="K289" s="61"/>
    </row>
    <row r="290" spans="1:11" ht="15" customHeight="1" x14ac:dyDescent="0.3">
      <c r="A290" s="78"/>
      <c r="B290" s="64"/>
      <c r="C290" s="64"/>
      <c r="E290" s="63"/>
      <c r="J290" s="68"/>
      <c r="K290" s="61"/>
    </row>
    <row r="291" spans="1:11" ht="15" customHeight="1" x14ac:dyDescent="0.3">
      <c r="A291" s="78"/>
      <c r="B291" s="64"/>
      <c r="C291" s="64"/>
      <c r="E291" s="63"/>
      <c r="J291" s="68"/>
      <c r="K291" s="61"/>
    </row>
    <row r="292" spans="1:11" ht="15" customHeight="1" x14ac:dyDescent="0.3">
      <c r="A292" s="78"/>
      <c r="B292" s="64"/>
      <c r="C292" s="64"/>
      <c r="E292" s="63"/>
      <c r="J292" s="68"/>
      <c r="K292" s="61"/>
    </row>
    <row r="293" spans="1:11" ht="15" customHeight="1" x14ac:dyDescent="0.3">
      <c r="A293" s="78"/>
      <c r="B293" s="64"/>
      <c r="C293" s="64"/>
      <c r="E293" s="63"/>
      <c r="J293" s="68"/>
      <c r="K293" s="61"/>
    </row>
    <row r="294" spans="1:11" ht="15" customHeight="1" x14ac:dyDescent="0.3">
      <c r="A294" s="78"/>
      <c r="B294" s="64"/>
      <c r="C294" s="64"/>
      <c r="E294" s="63"/>
      <c r="J294" s="68"/>
      <c r="K294" s="61"/>
    </row>
    <row r="295" spans="1:11" ht="15" customHeight="1" x14ac:dyDescent="0.3">
      <c r="A295" s="78"/>
      <c r="B295" s="64"/>
      <c r="C295" s="64"/>
      <c r="E295" s="63"/>
      <c r="J295" s="68"/>
      <c r="K295" s="61"/>
    </row>
    <row r="296" spans="1:11" ht="15" customHeight="1" x14ac:dyDescent="0.3">
      <c r="A296" s="78"/>
      <c r="B296" s="64"/>
      <c r="C296" s="64"/>
      <c r="E296" s="63"/>
      <c r="J296" s="68"/>
      <c r="K296" s="61"/>
    </row>
    <row r="297" spans="1:11" ht="15" customHeight="1" x14ac:dyDescent="0.3">
      <c r="A297" s="78"/>
      <c r="B297" s="64"/>
      <c r="C297" s="64"/>
      <c r="E297" s="63"/>
      <c r="J297" s="68"/>
      <c r="K297" s="61"/>
    </row>
    <row r="298" spans="1:11" ht="15" customHeight="1" x14ac:dyDescent="0.3">
      <c r="A298" s="78"/>
      <c r="B298" s="64"/>
      <c r="C298" s="64"/>
      <c r="E298" s="63"/>
      <c r="J298" s="68"/>
      <c r="K298" s="61"/>
    </row>
    <row r="299" spans="1:11" ht="15" customHeight="1" x14ac:dyDescent="0.3">
      <c r="A299" s="78"/>
      <c r="B299" s="64"/>
      <c r="C299" s="64"/>
      <c r="E299" s="63"/>
      <c r="J299" s="68"/>
      <c r="K299" s="61"/>
    </row>
    <row r="300" spans="1:11" ht="15" customHeight="1" x14ac:dyDescent="0.3">
      <c r="A300" s="78"/>
      <c r="B300" s="64"/>
      <c r="C300" s="64"/>
      <c r="E300" s="63"/>
      <c r="J300" s="68"/>
      <c r="K300" s="61"/>
    </row>
    <row r="301" spans="1:11" ht="15" customHeight="1" x14ac:dyDescent="0.3">
      <c r="A301" s="78"/>
      <c r="B301" s="64"/>
      <c r="C301" s="64"/>
      <c r="E301" s="63"/>
      <c r="J301" s="68"/>
      <c r="K301" s="61"/>
    </row>
    <row r="302" spans="1:11" ht="15" customHeight="1" x14ac:dyDescent="0.3">
      <c r="A302" s="78"/>
      <c r="B302" s="64"/>
      <c r="C302" s="64"/>
      <c r="E302" s="63"/>
      <c r="J302" s="68"/>
      <c r="K302" s="61"/>
    </row>
    <row r="303" spans="1:11" ht="15" customHeight="1" x14ac:dyDescent="0.3">
      <c r="A303" s="78"/>
      <c r="B303" s="64"/>
      <c r="C303" s="64"/>
      <c r="E303" s="63"/>
      <c r="J303" s="68"/>
      <c r="K303" s="61"/>
    </row>
    <row r="304" spans="1:11" ht="15" customHeight="1" x14ac:dyDescent="0.3">
      <c r="A304" s="78"/>
      <c r="B304" s="64"/>
      <c r="C304" s="64"/>
      <c r="E304" s="63"/>
      <c r="J304" s="68"/>
      <c r="K304" s="61"/>
    </row>
    <row r="305" spans="1:11" ht="15" customHeight="1" x14ac:dyDescent="0.3">
      <c r="A305" s="78"/>
      <c r="B305" s="64"/>
      <c r="C305" s="64"/>
      <c r="E305" s="63"/>
      <c r="J305" s="68"/>
      <c r="K305" s="61"/>
    </row>
    <row r="306" spans="1:11" ht="15" customHeight="1" x14ac:dyDescent="0.3">
      <c r="A306" s="78"/>
      <c r="B306" s="64"/>
      <c r="C306" s="64"/>
      <c r="E306" s="63"/>
      <c r="J306" s="68"/>
      <c r="K306" s="61"/>
    </row>
    <row r="307" spans="1:11" ht="15" customHeight="1" x14ac:dyDescent="0.3">
      <c r="A307" s="78"/>
      <c r="B307" s="64"/>
      <c r="C307" s="64"/>
      <c r="E307" s="63"/>
      <c r="J307" s="68"/>
      <c r="K307" s="61"/>
    </row>
    <row r="308" spans="1:11" ht="15" customHeight="1" x14ac:dyDescent="0.3">
      <c r="A308" s="78"/>
      <c r="B308" s="64"/>
      <c r="C308" s="64"/>
      <c r="E308" s="63"/>
      <c r="J308" s="67"/>
      <c r="K308" s="61"/>
    </row>
    <row r="309" spans="1:11" ht="15" customHeight="1" x14ac:dyDescent="0.3">
      <c r="A309" s="78"/>
      <c r="B309" s="64"/>
      <c r="C309" s="64"/>
      <c r="E309" s="63"/>
      <c r="J309" s="72"/>
      <c r="K309" s="61"/>
    </row>
    <row r="310" spans="1:11" ht="15" customHeight="1" x14ac:dyDescent="0.3">
      <c r="A310" s="78"/>
      <c r="B310" s="64"/>
      <c r="C310" s="64"/>
      <c r="E310" s="63"/>
      <c r="J310" s="72"/>
      <c r="K310" s="61"/>
    </row>
    <row r="311" spans="1:11" ht="15" customHeight="1" x14ac:dyDescent="0.3">
      <c r="A311" s="78"/>
      <c r="B311" s="64"/>
      <c r="C311" s="64"/>
      <c r="E311" s="63"/>
      <c r="J311" s="68"/>
      <c r="K311" s="61"/>
    </row>
    <row r="312" spans="1:11" ht="15" customHeight="1" x14ac:dyDescent="0.3">
      <c r="A312" s="78"/>
      <c r="B312" s="64"/>
      <c r="C312" s="64"/>
      <c r="E312" s="63"/>
      <c r="J312" s="68"/>
      <c r="K312" s="61"/>
    </row>
    <row r="313" spans="1:11" ht="15" customHeight="1" x14ac:dyDescent="0.3">
      <c r="A313" s="78"/>
      <c r="B313" s="64"/>
      <c r="C313" s="64"/>
      <c r="E313" s="63"/>
      <c r="J313" s="68"/>
      <c r="K313" s="61"/>
    </row>
    <row r="314" spans="1:11" ht="15" customHeight="1" x14ac:dyDescent="0.3">
      <c r="A314" s="78"/>
      <c r="B314" s="64"/>
      <c r="C314" s="64"/>
      <c r="E314" s="63"/>
      <c r="J314" s="72"/>
      <c r="K314" s="61"/>
    </row>
    <row r="315" spans="1:11" ht="15" customHeight="1" x14ac:dyDescent="0.3">
      <c r="A315" s="78"/>
      <c r="B315" s="64"/>
      <c r="C315" s="64"/>
      <c r="E315" s="63"/>
      <c r="J315" s="68"/>
      <c r="K315" s="61"/>
    </row>
    <row r="316" spans="1:11" ht="15" customHeight="1" x14ac:dyDescent="0.3">
      <c r="A316" s="78"/>
      <c r="B316" s="64"/>
      <c r="C316" s="64"/>
      <c r="E316" s="63"/>
      <c r="J316" s="68"/>
      <c r="K316" s="61"/>
    </row>
    <row r="317" spans="1:11" ht="15" customHeight="1" x14ac:dyDescent="0.3">
      <c r="A317" s="78"/>
      <c r="B317" s="64"/>
      <c r="C317" s="64"/>
      <c r="E317" s="63"/>
      <c r="J317" s="68"/>
      <c r="K317" s="61"/>
    </row>
    <row r="318" spans="1:11" ht="15" customHeight="1" x14ac:dyDescent="0.3">
      <c r="A318" s="78"/>
      <c r="B318" s="64"/>
      <c r="C318" s="64"/>
      <c r="E318" s="63"/>
      <c r="J318" s="60"/>
      <c r="K318" s="61"/>
    </row>
    <row r="319" spans="1:11" ht="15" customHeight="1" x14ac:dyDescent="0.3">
      <c r="A319" s="78"/>
      <c r="B319" s="64"/>
      <c r="C319" s="64"/>
      <c r="E319" s="63"/>
      <c r="J319" s="85"/>
      <c r="K319" s="61"/>
    </row>
    <row r="320" spans="1:11" ht="15" customHeight="1" x14ac:dyDescent="0.3">
      <c r="A320" s="78"/>
      <c r="B320" s="64"/>
      <c r="C320" s="64"/>
      <c r="E320" s="63"/>
      <c r="J320" s="85"/>
      <c r="K320" s="61"/>
    </row>
    <row r="321" spans="1:11" ht="15" customHeight="1" x14ac:dyDescent="0.3">
      <c r="A321" s="78"/>
      <c r="B321" s="64"/>
      <c r="C321" s="64"/>
      <c r="E321" s="63"/>
      <c r="J321" s="68"/>
      <c r="K321" s="61"/>
    </row>
    <row r="322" spans="1:11" ht="15" customHeight="1" x14ac:dyDescent="0.3">
      <c r="A322" s="78"/>
      <c r="B322" s="64"/>
      <c r="C322" s="64"/>
      <c r="E322" s="63"/>
      <c r="J322" s="60"/>
      <c r="K322" s="61"/>
    </row>
    <row r="323" spans="1:11" ht="15" customHeight="1" x14ac:dyDescent="0.3">
      <c r="A323" s="78"/>
      <c r="B323" s="64"/>
      <c r="C323" s="64"/>
      <c r="E323" s="63"/>
      <c r="K323" s="61"/>
    </row>
    <row r="324" spans="1:11" ht="15" customHeight="1" x14ac:dyDescent="0.3">
      <c r="A324" s="78"/>
      <c r="B324" s="64"/>
      <c r="C324" s="64"/>
      <c r="E324" s="63"/>
      <c r="K324" s="61"/>
    </row>
    <row r="325" spans="1:11" ht="15" customHeight="1" x14ac:dyDescent="0.3">
      <c r="A325" s="78"/>
      <c r="B325" s="64"/>
      <c r="C325" s="64"/>
      <c r="E325" s="63"/>
      <c r="J325" s="60"/>
      <c r="K325" s="61"/>
    </row>
    <row r="326" spans="1:11" ht="15" customHeight="1" x14ac:dyDescent="0.3">
      <c r="A326" s="78"/>
      <c r="B326" s="64"/>
      <c r="C326" s="64"/>
      <c r="E326" s="63"/>
      <c r="J326" s="68"/>
      <c r="K326" s="61"/>
    </row>
    <row r="327" spans="1:11" ht="15" customHeight="1" x14ac:dyDescent="0.3">
      <c r="A327" s="78"/>
      <c r="B327" s="64"/>
      <c r="C327" s="64"/>
      <c r="E327" s="63"/>
      <c r="J327" s="72"/>
      <c r="K327" s="61"/>
    </row>
    <row r="328" spans="1:11" ht="15" customHeight="1" x14ac:dyDescent="0.3">
      <c r="A328" s="78"/>
      <c r="B328" s="64"/>
      <c r="C328" s="64"/>
      <c r="E328" s="63"/>
      <c r="J328" s="72"/>
      <c r="K328" s="61"/>
    </row>
    <row r="329" spans="1:11" ht="15" customHeight="1" x14ac:dyDescent="0.3">
      <c r="A329" s="78"/>
      <c r="B329" s="64"/>
      <c r="C329" s="64"/>
      <c r="E329" s="63"/>
      <c r="J329" s="68"/>
      <c r="K329" s="61"/>
    </row>
    <row r="330" spans="1:11" ht="15" customHeight="1" x14ac:dyDescent="0.3">
      <c r="A330" s="78"/>
      <c r="B330" s="64"/>
      <c r="C330" s="64"/>
      <c r="E330" s="63"/>
      <c r="J330" s="68"/>
      <c r="K330" s="61"/>
    </row>
    <row r="331" spans="1:11" ht="15" customHeight="1" x14ac:dyDescent="0.3">
      <c r="A331" s="78"/>
      <c r="B331" s="64"/>
      <c r="C331" s="64"/>
      <c r="E331" s="63"/>
      <c r="J331" s="68"/>
      <c r="K331" s="61"/>
    </row>
    <row r="332" spans="1:11" ht="15" customHeight="1" x14ac:dyDescent="0.3">
      <c r="A332" s="78"/>
      <c r="B332" s="64"/>
      <c r="C332" s="64"/>
      <c r="E332" s="63"/>
      <c r="J332" s="72"/>
      <c r="K332" s="61"/>
    </row>
    <row r="333" spans="1:11" ht="15" customHeight="1" x14ac:dyDescent="0.3">
      <c r="A333" s="78"/>
      <c r="B333" s="64"/>
      <c r="C333" s="64"/>
      <c r="E333" s="63"/>
      <c r="J333" s="68"/>
      <c r="K333" s="61"/>
    </row>
    <row r="334" spans="1:11" ht="15" customHeight="1" x14ac:dyDescent="0.3">
      <c r="A334" s="78"/>
      <c r="B334" s="64"/>
      <c r="C334" s="64"/>
      <c r="E334" s="63"/>
      <c r="J334" s="67"/>
      <c r="K334" s="61"/>
    </row>
    <row r="335" spans="1:11" ht="15" customHeight="1" x14ac:dyDescent="0.3">
      <c r="A335" s="78"/>
      <c r="B335" s="64"/>
      <c r="C335" s="64"/>
      <c r="E335" s="86"/>
      <c r="J335" s="68"/>
      <c r="K335" s="61"/>
    </row>
    <row r="336" spans="1:11" ht="15" customHeight="1" x14ac:dyDescent="0.3">
      <c r="A336" s="78"/>
      <c r="B336" s="64"/>
      <c r="C336" s="64"/>
      <c r="E336" s="86"/>
      <c r="J336" s="68"/>
      <c r="K336" s="61"/>
    </row>
    <row r="337" spans="1:11" ht="15" customHeight="1" x14ac:dyDescent="0.3">
      <c r="A337" s="78"/>
      <c r="B337" s="64"/>
      <c r="C337" s="64"/>
      <c r="E337" s="86"/>
      <c r="J337" s="72"/>
      <c r="K337" s="61"/>
    </row>
    <row r="338" spans="1:11" ht="15" customHeight="1" x14ac:dyDescent="0.3">
      <c r="A338" s="78"/>
      <c r="B338" s="64"/>
      <c r="C338" s="64"/>
      <c r="E338" s="86"/>
      <c r="J338" s="72"/>
      <c r="K338" s="61"/>
    </row>
    <row r="339" spans="1:11" ht="15" customHeight="1" x14ac:dyDescent="0.3">
      <c r="A339" s="78"/>
      <c r="B339" s="64"/>
      <c r="C339" s="64"/>
      <c r="D339" s="63"/>
      <c r="E339" s="86"/>
      <c r="J339" s="68"/>
      <c r="K339" s="61"/>
    </row>
    <row r="340" spans="1:11" ht="15" customHeight="1" x14ac:dyDescent="0.3">
      <c r="A340" s="78"/>
      <c r="B340" s="64"/>
      <c r="C340" s="64"/>
      <c r="D340" s="63"/>
      <c r="E340" s="86"/>
      <c r="J340" s="68"/>
      <c r="K340" s="61"/>
    </row>
    <row r="341" spans="1:11" ht="15" customHeight="1" x14ac:dyDescent="0.3">
      <c r="A341" s="78"/>
      <c r="B341" s="64"/>
      <c r="C341" s="64"/>
      <c r="D341" s="63"/>
      <c r="E341" s="86"/>
      <c r="J341" s="68"/>
      <c r="K341" s="61"/>
    </row>
    <row r="342" spans="1:11" ht="15" customHeight="1" x14ac:dyDescent="0.3">
      <c r="A342" s="78"/>
      <c r="B342" s="64"/>
      <c r="C342" s="64"/>
      <c r="D342" s="63"/>
      <c r="E342" s="86"/>
      <c r="J342" s="68"/>
      <c r="K342" s="61"/>
    </row>
    <row r="343" spans="1:11" ht="15" customHeight="1" x14ac:dyDescent="0.3">
      <c r="A343" s="78"/>
      <c r="B343" s="64"/>
      <c r="C343" s="64"/>
      <c r="E343" s="86"/>
      <c r="J343" s="72"/>
      <c r="K343" s="61"/>
    </row>
    <row r="344" spans="1:11" ht="15" customHeight="1" x14ac:dyDescent="0.3">
      <c r="A344" s="78"/>
      <c r="B344" s="64"/>
      <c r="C344" s="64"/>
      <c r="E344" s="86"/>
      <c r="J344" s="68"/>
      <c r="K344" s="61"/>
    </row>
    <row r="345" spans="1:11" ht="15" customHeight="1" x14ac:dyDescent="0.3">
      <c r="A345" s="78"/>
      <c r="B345" s="64"/>
      <c r="C345" s="64"/>
      <c r="D345" s="63"/>
      <c r="E345" s="86"/>
      <c r="J345" s="68"/>
      <c r="K345" s="61"/>
    </row>
    <row r="346" spans="1:11" ht="15" customHeight="1" x14ac:dyDescent="0.3">
      <c r="A346" s="78"/>
      <c r="B346" s="64"/>
      <c r="C346" s="64"/>
      <c r="D346" s="63"/>
      <c r="E346" s="86"/>
      <c r="J346" s="68"/>
      <c r="K346" s="61"/>
    </row>
    <row r="347" spans="1:11" ht="15" customHeight="1" x14ac:dyDescent="0.3">
      <c r="A347" s="78"/>
      <c r="B347" s="64"/>
      <c r="C347" s="64"/>
      <c r="D347" s="63"/>
      <c r="E347" s="86"/>
      <c r="J347" s="68"/>
      <c r="K347" s="61"/>
    </row>
    <row r="348" spans="1:11" ht="15" customHeight="1" x14ac:dyDescent="0.3">
      <c r="A348" s="78"/>
      <c r="B348" s="64"/>
      <c r="C348" s="64"/>
      <c r="D348" s="63"/>
      <c r="E348" s="86"/>
      <c r="J348" s="87"/>
      <c r="K348" s="61"/>
    </row>
    <row r="349" spans="1:11" ht="15" customHeight="1" x14ac:dyDescent="0.3">
      <c r="A349" s="78"/>
      <c r="B349" s="64"/>
      <c r="C349" s="64"/>
      <c r="D349" s="63"/>
      <c r="E349" s="86"/>
      <c r="J349" s="67"/>
      <c r="K349" s="61"/>
    </row>
    <row r="350" spans="1:11" ht="15" customHeight="1" x14ac:dyDescent="0.3">
      <c r="A350" s="78"/>
      <c r="B350" s="64"/>
      <c r="C350" s="64"/>
      <c r="D350" s="63"/>
      <c r="E350" s="86"/>
      <c r="J350" s="67"/>
      <c r="K350" s="61"/>
    </row>
    <row r="351" spans="1:11" ht="15" customHeight="1" x14ac:dyDescent="0.3">
      <c r="A351" s="78"/>
      <c r="B351" s="64"/>
      <c r="C351" s="64"/>
      <c r="D351" s="63"/>
      <c r="E351" s="86"/>
      <c r="J351" s="72"/>
      <c r="K351" s="61"/>
    </row>
    <row r="352" spans="1:11" ht="15" customHeight="1" x14ac:dyDescent="0.3">
      <c r="A352" s="78"/>
      <c r="B352" s="64"/>
      <c r="C352" s="64"/>
      <c r="D352" s="63"/>
      <c r="E352" s="86"/>
      <c r="J352" s="72"/>
      <c r="K352" s="61"/>
    </row>
    <row r="353" spans="1:11" ht="15" customHeight="1" x14ac:dyDescent="0.3">
      <c r="A353" s="78"/>
      <c r="B353" s="64"/>
      <c r="C353" s="64"/>
      <c r="D353" s="63"/>
      <c r="E353" s="86"/>
      <c r="J353" s="72"/>
      <c r="K353" s="61"/>
    </row>
    <row r="354" spans="1:11" ht="15" customHeight="1" x14ac:dyDescent="0.3">
      <c r="A354" s="78"/>
      <c r="B354" s="64"/>
      <c r="C354" s="64"/>
      <c r="D354" s="63"/>
      <c r="E354" s="86"/>
      <c r="J354" s="67"/>
      <c r="K354" s="61"/>
    </row>
    <row r="355" spans="1:11" ht="15" customHeight="1" x14ac:dyDescent="0.3">
      <c r="A355" s="78"/>
      <c r="B355" s="64"/>
      <c r="C355" s="64"/>
      <c r="D355" s="63"/>
      <c r="E355" s="86"/>
      <c r="K355" s="61"/>
    </row>
    <row r="356" spans="1:11" ht="15" customHeight="1" x14ac:dyDescent="0.3">
      <c r="A356" s="78"/>
      <c r="B356" s="64"/>
      <c r="C356" s="64"/>
      <c r="D356" s="63"/>
      <c r="E356" s="86"/>
      <c r="K356" s="61"/>
    </row>
    <row r="357" spans="1:11" ht="15" customHeight="1" x14ac:dyDescent="0.3">
      <c r="A357" s="78"/>
      <c r="B357" s="64"/>
      <c r="C357" s="64"/>
      <c r="E357" s="63"/>
      <c r="J357" s="85"/>
      <c r="K357" s="61"/>
    </row>
    <row r="358" spans="1:11" ht="15" customHeight="1" x14ac:dyDescent="0.3">
      <c r="A358" s="78"/>
      <c r="B358" s="64"/>
      <c r="C358" s="64"/>
      <c r="E358" s="63"/>
      <c r="J358" s="68"/>
      <c r="K358" s="61"/>
    </row>
    <row r="359" spans="1:11" ht="15" customHeight="1" x14ac:dyDescent="0.3">
      <c r="A359" s="78"/>
      <c r="B359" s="64"/>
      <c r="C359" s="64"/>
      <c r="E359" s="63"/>
      <c r="J359" s="68"/>
      <c r="K359" s="61"/>
    </row>
    <row r="360" spans="1:11" ht="15" customHeight="1" x14ac:dyDescent="0.3">
      <c r="A360" s="78"/>
      <c r="B360" s="64"/>
      <c r="C360" s="64"/>
      <c r="E360" s="63"/>
      <c r="J360" s="68"/>
      <c r="K360" s="61"/>
    </row>
    <row r="361" spans="1:11" ht="15" customHeight="1" x14ac:dyDescent="0.3">
      <c r="A361" s="78"/>
      <c r="B361" s="64"/>
      <c r="C361" s="64"/>
      <c r="E361" s="63"/>
      <c r="J361" s="68"/>
      <c r="K361" s="61"/>
    </row>
    <row r="362" spans="1:11" ht="15" customHeight="1" x14ac:dyDescent="0.3">
      <c r="A362" s="78"/>
      <c r="B362" s="64"/>
      <c r="C362" s="64"/>
      <c r="E362" s="63"/>
      <c r="J362" s="68"/>
      <c r="K362" s="61"/>
    </row>
    <row r="363" spans="1:11" ht="15" customHeight="1" x14ac:dyDescent="0.3">
      <c r="A363" s="78"/>
      <c r="B363" s="64"/>
      <c r="C363" s="64"/>
      <c r="E363" s="63"/>
      <c r="J363" s="68"/>
      <c r="K363" s="61"/>
    </row>
    <row r="364" spans="1:11" ht="15" customHeight="1" x14ac:dyDescent="0.3">
      <c r="A364" s="78"/>
      <c r="B364" s="64"/>
      <c r="C364" s="147"/>
      <c r="D364" s="88"/>
      <c r="E364" s="63"/>
      <c r="J364" s="68"/>
      <c r="K364" s="61"/>
    </row>
    <row r="365" spans="1:11" ht="15" customHeight="1" x14ac:dyDescent="0.3">
      <c r="A365" s="78"/>
      <c r="B365" s="64"/>
      <c r="C365" s="147"/>
      <c r="D365" s="88"/>
      <c r="E365" s="63"/>
      <c r="J365" s="68"/>
      <c r="K365" s="61"/>
    </row>
    <row r="366" spans="1:11" ht="15" customHeight="1" x14ac:dyDescent="0.3">
      <c r="A366" s="78"/>
      <c r="B366" s="64"/>
      <c r="C366" s="147"/>
      <c r="D366" s="88"/>
      <c r="E366" s="63"/>
      <c r="K366" s="61"/>
    </row>
    <row r="367" spans="1:11" ht="15" customHeight="1" x14ac:dyDescent="0.3">
      <c r="A367" s="78"/>
      <c r="B367" s="64"/>
      <c r="C367" s="147"/>
      <c r="D367" s="88"/>
      <c r="E367" s="63"/>
      <c r="K367" s="61"/>
    </row>
    <row r="368" spans="1:11" ht="15" customHeight="1" x14ac:dyDescent="0.3">
      <c r="A368" s="78"/>
      <c r="B368" s="64"/>
      <c r="C368" s="147"/>
      <c r="D368" s="88"/>
      <c r="E368" s="63"/>
      <c r="K368" s="61"/>
    </row>
    <row r="369" spans="1:11" ht="15" customHeight="1" x14ac:dyDescent="0.3">
      <c r="A369" s="78"/>
      <c r="B369" s="64"/>
      <c r="C369" s="147"/>
      <c r="D369" s="88"/>
      <c r="E369" s="63"/>
      <c r="K369" s="61"/>
    </row>
    <row r="370" spans="1:11" ht="15" customHeight="1" x14ac:dyDescent="0.3">
      <c r="A370" s="78"/>
      <c r="B370" s="64"/>
      <c r="C370" s="147"/>
      <c r="D370" s="88"/>
      <c r="E370" s="63"/>
      <c r="K370" s="61"/>
    </row>
    <row r="371" spans="1:11" ht="15" customHeight="1" x14ac:dyDescent="0.3">
      <c r="A371" s="78"/>
      <c r="B371" s="64"/>
      <c r="C371" s="147"/>
      <c r="D371" s="88"/>
      <c r="E371" s="63"/>
      <c r="K371" s="61"/>
    </row>
    <row r="372" spans="1:11" ht="15" customHeight="1" x14ac:dyDescent="0.3">
      <c r="A372" s="78"/>
      <c r="B372" s="64"/>
      <c r="C372" s="147"/>
      <c r="D372" s="88"/>
      <c r="E372" s="63"/>
      <c r="K372" s="61"/>
    </row>
    <row r="373" spans="1:11" ht="15" customHeight="1" x14ac:dyDescent="0.3">
      <c r="A373" s="78"/>
      <c r="B373" s="64"/>
      <c r="C373" s="147"/>
      <c r="D373" s="88"/>
      <c r="E373" s="63"/>
      <c r="J373" s="60"/>
      <c r="K373" s="61"/>
    </row>
    <row r="374" spans="1:11" ht="15" customHeight="1" x14ac:dyDescent="0.3">
      <c r="A374" s="78"/>
      <c r="B374" s="64"/>
      <c r="C374" s="147"/>
      <c r="D374" s="88"/>
      <c r="E374" s="63"/>
      <c r="J374" s="60"/>
      <c r="K374" s="61"/>
    </row>
    <row r="375" spans="1:11" ht="15" customHeight="1" x14ac:dyDescent="0.3">
      <c r="A375" s="78"/>
      <c r="B375" s="64"/>
      <c r="C375" s="147"/>
      <c r="D375" s="88"/>
      <c r="E375" s="63"/>
      <c r="J375" s="67"/>
      <c r="K375" s="61"/>
    </row>
    <row r="376" spans="1:11" ht="15" customHeight="1" x14ac:dyDescent="0.3">
      <c r="A376" s="78"/>
      <c r="B376" s="64"/>
      <c r="C376" s="147"/>
      <c r="D376" s="88"/>
      <c r="E376" s="63"/>
      <c r="J376" s="60"/>
      <c r="K376" s="61"/>
    </row>
    <row r="377" spans="1:11" ht="15" customHeight="1" x14ac:dyDescent="0.3">
      <c r="A377" s="78"/>
      <c r="B377" s="64"/>
      <c r="C377" s="147"/>
      <c r="D377" s="88"/>
      <c r="E377" s="63"/>
      <c r="J377" s="60"/>
      <c r="K377" s="61"/>
    </row>
    <row r="378" spans="1:11" ht="15" customHeight="1" x14ac:dyDescent="0.3">
      <c r="A378" s="78"/>
      <c r="B378" s="64"/>
      <c r="C378" s="64"/>
      <c r="E378" s="63"/>
      <c r="J378" s="68"/>
      <c r="K378" s="61"/>
    </row>
    <row r="379" spans="1:11" ht="15" customHeight="1" x14ac:dyDescent="0.3">
      <c r="A379" s="78"/>
      <c r="B379" s="64"/>
      <c r="C379" s="64"/>
      <c r="E379" s="63"/>
      <c r="J379" s="68"/>
      <c r="K379" s="61"/>
    </row>
    <row r="380" spans="1:11" ht="15" customHeight="1" x14ac:dyDescent="0.3">
      <c r="A380" s="78"/>
      <c r="B380" s="64"/>
      <c r="C380" s="147"/>
      <c r="D380" s="88"/>
      <c r="E380" s="63"/>
      <c r="J380" s="68"/>
      <c r="K380" s="61"/>
    </row>
    <row r="381" spans="1:11" ht="15" customHeight="1" x14ac:dyDescent="0.3">
      <c r="A381" s="78"/>
      <c r="B381" s="64"/>
      <c r="C381" s="147"/>
      <c r="D381" s="88"/>
      <c r="E381" s="63"/>
      <c r="J381" s="68"/>
      <c r="K381" s="61"/>
    </row>
    <row r="382" spans="1:11" ht="15" customHeight="1" x14ac:dyDescent="0.3">
      <c r="A382" s="78"/>
      <c r="B382" s="64"/>
      <c r="C382" s="147"/>
      <c r="D382" s="88"/>
      <c r="E382" s="63"/>
      <c r="J382" s="87"/>
      <c r="K382" s="61"/>
    </row>
    <row r="383" spans="1:11" ht="15" customHeight="1" x14ac:dyDescent="0.3">
      <c r="A383" s="78"/>
      <c r="B383" s="64"/>
      <c r="C383" s="147"/>
      <c r="D383" s="88"/>
      <c r="E383" s="63"/>
      <c r="J383" s="68"/>
      <c r="K383" s="61"/>
    </row>
    <row r="384" spans="1:11" ht="15" customHeight="1" x14ac:dyDescent="0.3">
      <c r="A384" s="78"/>
      <c r="B384" s="64"/>
      <c r="C384" s="147"/>
      <c r="D384" s="88"/>
      <c r="E384" s="63"/>
      <c r="J384" s="68"/>
      <c r="K384" s="61"/>
    </row>
    <row r="385" spans="1:11" ht="15" customHeight="1" x14ac:dyDescent="0.3">
      <c r="A385" s="78"/>
      <c r="B385" s="64"/>
      <c r="C385" s="147"/>
      <c r="D385" s="88"/>
      <c r="E385" s="63"/>
      <c r="J385" s="68"/>
      <c r="K385" s="61"/>
    </row>
    <row r="386" spans="1:11" ht="15" customHeight="1" x14ac:dyDescent="0.3">
      <c r="A386" s="78"/>
      <c r="B386" s="64"/>
      <c r="C386" s="147"/>
      <c r="D386" s="88"/>
      <c r="E386" s="63"/>
      <c r="J386" s="68"/>
      <c r="K386" s="61"/>
    </row>
    <row r="387" spans="1:11" ht="15" customHeight="1" x14ac:dyDescent="0.3">
      <c r="A387" s="78"/>
      <c r="B387" s="64"/>
      <c r="C387" s="147"/>
      <c r="D387" s="88"/>
      <c r="E387" s="63"/>
      <c r="J387" s="68"/>
      <c r="K387" s="61"/>
    </row>
    <row r="388" spans="1:11" ht="15" customHeight="1" x14ac:dyDescent="0.3">
      <c r="A388" s="78"/>
      <c r="B388" s="64"/>
      <c r="C388" s="147"/>
      <c r="D388" s="88"/>
      <c r="E388" s="63"/>
      <c r="J388" s="85"/>
      <c r="K388" s="61"/>
    </row>
    <row r="389" spans="1:11" ht="15" customHeight="1" x14ac:dyDescent="0.3">
      <c r="A389" s="78"/>
      <c r="B389" s="64"/>
      <c r="C389" s="147"/>
      <c r="D389" s="88"/>
      <c r="E389" s="63"/>
      <c r="J389" s="68"/>
      <c r="K389" s="61"/>
    </row>
    <row r="390" spans="1:11" ht="15" customHeight="1" x14ac:dyDescent="0.3">
      <c r="A390" s="78"/>
      <c r="B390" s="64"/>
      <c r="C390" s="147"/>
      <c r="D390" s="88"/>
      <c r="E390" s="63"/>
      <c r="J390" s="68"/>
      <c r="K390" s="61"/>
    </row>
    <row r="391" spans="1:11" ht="15" customHeight="1" x14ac:dyDescent="0.3">
      <c r="A391" s="78"/>
      <c r="B391" s="64"/>
      <c r="C391" s="147"/>
      <c r="D391" s="88"/>
      <c r="E391" s="63"/>
      <c r="J391" s="67"/>
      <c r="K391" s="61"/>
    </row>
    <row r="392" spans="1:11" ht="15" customHeight="1" x14ac:dyDescent="0.3">
      <c r="A392" s="78"/>
      <c r="B392" s="64"/>
      <c r="C392" s="147"/>
      <c r="D392" s="88"/>
      <c r="E392" s="63"/>
      <c r="J392" s="72"/>
      <c r="K392" s="61"/>
    </row>
    <row r="393" spans="1:11" ht="15" customHeight="1" x14ac:dyDescent="0.3">
      <c r="A393" s="78"/>
      <c r="B393" s="64"/>
      <c r="C393" s="147"/>
      <c r="D393" s="88"/>
      <c r="E393" s="63"/>
      <c r="J393" s="72"/>
      <c r="K393" s="61"/>
    </row>
    <row r="394" spans="1:11" ht="15" customHeight="1" x14ac:dyDescent="0.3">
      <c r="A394" s="78"/>
      <c r="B394" s="64"/>
      <c r="C394" s="147"/>
      <c r="D394" s="88"/>
      <c r="E394" s="63"/>
      <c r="J394" s="68"/>
      <c r="K394" s="61"/>
    </row>
    <row r="395" spans="1:11" ht="15" customHeight="1" x14ac:dyDescent="0.3">
      <c r="A395" s="78"/>
      <c r="B395" s="64"/>
      <c r="C395" s="147"/>
      <c r="D395" s="88"/>
      <c r="E395" s="63"/>
      <c r="J395" s="68"/>
      <c r="K395" s="61"/>
    </row>
    <row r="396" spans="1:11" ht="15" customHeight="1" x14ac:dyDescent="0.3">
      <c r="A396" s="78"/>
      <c r="B396" s="64"/>
      <c r="C396" s="147"/>
      <c r="D396" s="88"/>
      <c r="E396" s="63"/>
      <c r="J396" s="72"/>
      <c r="K396" s="61"/>
    </row>
    <row r="397" spans="1:11" ht="15" customHeight="1" x14ac:dyDescent="0.3">
      <c r="A397" s="78"/>
      <c r="B397" s="64"/>
      <c r="C397" s="147"/>
      <c r="D397" s="88"/>
      <c r="E397" s="63"/>
      <c r="J397" s="68"/>
      <c r="K397" s="61"/>
    </row>
    <row r="398" spans="1:11" ht="15" customHeight="1" x14ac:dyDescent="0.3">
      <c r="A398" s="78"/>
      <c r="B398" s="64"/>
      <c r="C398" s="147"/>
      <c r="D398" s="88"/>
      <c r="E398" s="63"/>
      <c r="J398" s="68"/>
      <c r="K398" s="61"/>
    </row>
    <row r="399" spans="1:11" ht="15" customHeight="1" x14ac:dyDescent="0.3">
      <c r="A399" s="78"/>
      <c r="B399" s="64"/>
      <c r="C399" s="147"/>
      <c r="D399" s="88"/>
      <c r="E399" s="63"/>
      <c r="K399" s="61"/>
    </row>
    <row r="400" spans="1:11" ht="15" customHeight="1" x14ac:dyDescent="0.3">
      <c r="A400" s="78"/>
      <c r="B400" s="64"/>
      <c r="C400" s="64"/>
      <c r="D400" s="89"/>
      <c r="E400" s="63"/>
      <c r="J400" s="68"/>
      <c r="K400" s="61"/>
    </row>
    <row r="401" spans="1:11" ht="15" customHeight="1" x14ac:dyDescent="0.3">
      <c r="A401" s="78"/>
      <c r="B401" s="64"/>
      <c r="C401" s="64"/>
      <c r="E401" s="63"/>
      <c r="J401" s="68"/>
      <c r="K401" s="61"/>
    </row>
    <row r="402" spans="1:11" ht="15" customHeight="1" x14ac:dyDescent="0.3">
      <c r="A402" s="78"/>
      <c r="B402" s="64"/>
      <c r="C402" s="64"/>
      <c r="E402" s="63"/>
      <c r="J402" s="68"/>
      <c r="K402" s="61"/>
    </row>
    <row r="403" spans="1:11" ht="15" customHeight="1" x14ac:dyDescent="0.3">
      <c r="A403" s="78"/>
      <c r="B403" s="64"/>
      <c r="C403" s="64"/>
      <c r="D403" s="89"/>
      <c r="E403" s="63"/>
      <c r="J403" s="72"/>
      <c r="K403" s="61"/>
    </row>
    <row r="404" spans="1:11" ht="15" customHeight="1" x14ac:dyDescent="0.3">
      <c r="A404" s="78"/>
      <c r="B404" s="64"/>
      <c r="C404" s="64"/>
      <c r="D404" s="89"/>
      <c r="E404" s="63"/>
      <c r="J404" s="90"/>
      <c r="K404" s="61"/>
    </row>
    <row r="405" spans="1:11" ht="15" customHeight="1" x14ac:dyDescent="0.3">
      <c r="A405" s="78"/>
      <c r="B405" s="64"/>
      <c r="C405" s="64"/>
      <c r="D405" s="89"/>
      <c r="E405" s="63"/>
      <c r="J405" s="90"/>
      <c r="K405" s="61"/>
    </row>
    <row r="406" spans="1:11" ht="15" customHeight="1" x14ac:dyDescent="0.3">
      <c r="A406" s="78"/>
      <c r="B406" s="64"/>
      <c r="C406" s="64"/>
      <c r="E406" s="63"/>
      <c r="J406" s="68"/>
      <c r="K406" s="61"/>
    </row>
    <row r="407" spans="1:11" ht="15" customHeight="1" x14ac:dyDescent="0.3">
      <c r="A407" s="78"/>
      <c r="B407" s="64"/>
      <c r="C407" s="64"/>
      <c r="E407" s="63"/>
      <c r="J407" s="72"/>
      <c r="K407" s="61"/>
    </row>
    <row r="408" spans="1:11" ht="15" customHeight="1" x14ac:dyDescent="0.3">
      <c r="A408" s="78"/>
      <c r="B408" s="64"/>
      <c r="C408" s="64"/>
      <c r="E408" s="63"/>
      <c r="J408" s="67"/>
      <c r="K408" s="61"/>
    </row>
    <row r="409" spans="1:11" ht="15" customHeight="1" x14ac:dyDescent="0.3">
      <c r="A409" s="78"/>
      <c r="B409" s="64"/>
      <c r="C409" s="64"/>
      <c r="E409" s="63"/>
      <c r="J409" s="68"/>
      <c r="K409" s="61"/>
    </row>
    <row r="410" spans="1:11" ht="15" customHeight="1" x14ac:dyDescent="0.3">
      <c r="A410" s="78"/>
      <c r="B410" s="64"/>
      <c r="C410" s="64"/>
      <c r="D410" s="89"/>
      <c r="E410" s="63"/>
      <c r="J410" s="68"/>
      <c r="K410" s="61"/>
    </row>
    <row r="411" spans="1:11" ht="15" customHeight="1" x14ac:dyDescent="0.3">
      <c r="A411" s="78"/>
      <c r="B411" s="64"/>
      <c r="C411" s="64"/>
      <c r="D411" s="89"/>
      <c r="E411" s="63"/>
      <c r="J411" s="67"/>
      <c r="K411" s="61"/>
    </row>
    <row r="412" spans="1:11" ht="15" customHeight="1" x14ac:dyDescent="0.3">
      <c r="A412" s="78"/>
      <c r="B412" s="64"/>
      <c r="C412" s="64"/>
      <c r="E412" s="63"/>
      <c r="J412" s="68"/>
      <c r="K412" s="61"/>
    </row>
    <row r="413" spans="1:11" ht="15" customHeight="1" x14ac:dyDescent="0.3">
      <c r="A413" s="78"/>
      <c r="B413" s="64"/>
      <c r="C413" s="64"/>
      <c r="E413" s="63"/>
      <c r="J413" s="68"/>
      <c r="K413" s="61"/>
    </row>
    <row r="414" spans="1:11" ht="15" customHeight="1" x14ac:dyDescent="0.3">
      <c r="A414" s="78"/>
      <c r="B414" s="64"/>
      <c r="C414" s="64"/>
      <c r="E414" s="63"/>
      <c r="J414" s="72"/>
      <c r="K414" s="61"/>
    </row>
    <row r="415" spans="1:11" ht="15" customHeight="1" x14ac:dyDescent="0.3">
      <c r="A415" s="78"/>
      <c r="B415" s="64"/>
      <c r="C415" s="64"/>
      <c r="E415" s="63"/>
      <c r="J415" s="68"/>
      <c r="K415" s="61"/>
    </row>
    <row r="416" spans="1:11" ht="15" customHeight="1" x14ac:dyDescent="0.3">
      <c r="A416" s="78"/>
      <c r="B416" s="64"/>
      <c r="C416" s="64"/>
      <c r="E416" s="63"/>
      <c r="J416" s="74"/>
      <c r="K416" s="61"/>
    </row>
    <row r="417" spans="1:11" ht="15" customHeight="1" x14ac:dyDescent="0.3">
      <c r="A417" s="78"/>
      <c r="B417" s="64"/>
      <c r="C417" s="64"/>
      <c r="E417" s="63"/>
      <c r="J417" s="68"/>
      <c r="K417" s="61"/>
    </row>
    <row r="418" spans="1:11" ht="15" customHeight="1" x14ac:dyDescent="0.3">
      <c r="A418" s="78"/>
      <c r="B418" s="64"/>
      <c r="C418" s="64"/>
      <c r="E418" s="63"/>
      <c r="J418" s="68"/>
      <c r="K418" s="61"/>
    </row>
    <row r="419" spans="1:11" ht="15" customHeight="1" x14ac:dyDescent="0.3">
      <c r="A419" s="78"/>
      <c r="B419" s="64"/>
      <c r="C419" s="64"/>
      <c r="E419" s="63"/>
      <c r="J419" s="91"/>
      <c r="K419" s="61"/>
    </row>
    <row r="420" spans="1:11" ht="15" customHeight="1" x14ac:dyDescent="0.3">
      <c r="A420" s="78"/>
      <c r="B420" s="64"/>
      <c r="C420" s="64"/>
      <c r="E420" s="63"/>
      <c r="J420" s="91"/>
      <c r="K420" s="61"/>
    </row>
    <row r="421" spans="1:11" ht="15" customHeight="1" x14ac:dyDescent="0.3">
      <c r="A421" s="78"/>
      <c r="B421" s="64"/>
      <c r="C421" s="64"/>
      <c r="E421" s="63"/>
      <c r="J421" s="91"/>
      <c r="K421" s="61"/>
    </row>
    <row r="422" spans="1:11" ht="15" customHeight="1" x14ac:dyDescent="0.3">
      <c r="A422" s="78"/>
      <c r="B422" s="64"/>
      <c r="C422" s="64"/>
      <c r="E422" s="63"/>
      <c r="J422" s="91"/>
      <c r="K422" s="61"/>
    </row>
    <row r="423" spans="1:11" ht="15" customHeight="1" x14ac:dyDescent="0.3">
      <c r="A423" s="78"/>
      <c r="B423" s="64"/>
      <c r="C423" s="147"/>
      <c r="D423" s="88"/>
      <c r="E423" s="63"/>
      <c r="J423" s="68"/>
      <c r="K423" s="61"/>
    </row>
    <row r="424" spans="1:11" ht="15" customHeight="1" x14ac:dyDescent="0.3">
      <c r="A424" s="78"/>
      <c r="B424" s="64"/>
      <c r="C424" s="147"/>
      <c r="D424" s="88"/>
      <c r="E424" s="63"/>
      <c r="J424" s="72"/>
      <c r="K424" s="61"/>
    </row>
    <row r="425" spans="1:11" ht="15" customHeight="1" x14ac:dyDescent="0.3">
      <c r="A425" s="78"/>
      <c r="B425" s="64"/>
      <c r="C425" s="147"/>
      <c r="D425" s="88"/>
      <c r="E425" s="63"/>
      <c r="J425" s="72"/>
      <c r="K425" s="61"/>
    </row>
    <row r="426" spans="1:11" ht="15" customHeight="1" x14ac:dyDescent="0.3">
      <c r="A426" s="78"/>
      <c r="B426" s="64"/>
      <c r="C426" s="147"/>
      <c r="D426" s="88"/>
      <c r="E426" s="63"/>
      <c r="J426" s="72"/>
      <c r="K426" s="61"/>
    </row>
    <row r="427" spans="1:11" ht="15" customHeight="1" x14ac:dyDescent="0.3">
      <c r="A427" s="78"/>
      <c r="B427" s="64"/>
      <c r="C427" s="147"/>
      <c r="D427" s="88"/>
      <c r="E427" s="63"/>
      <c r="J427" s="72"/>
      <c r="K427" s="61"/>
    </row>
    <row r="428" spans="1:11" ht="15" customHeight="1" x14ac:dyDescent="0.3">
      <c r="A428" s="78"/>
      <c r="B428" s="64"/>
      <c r="C428" s="147"/>
      <c r="D428" s="88"/>
      <c r="E428" s="63"/>
      <c r="J428" s="68"/>
      <c r="K428" s="61"/>
    </row>
    <row r="429" spans="1:11" ht="15" customHeight="1" x14ac:dyDescent="0.3">
      <c r="A429" s="78"/>
      <c r="B429" s="64"/>
      <c r="C429" s="147"/>
      <c r="D429" s="88"/>
      <c r="E429" s="63"/>
      <c r="J429" s="68"/>
      <c r="K429" s="61"/>
    </row>
    <row r="430" spans="1:11" ht="15" customHeight="1" x14ac:dyDescent="0.3">
      <c r="A430" s="78"/>
      <c r="B430" s="64"/>
      <c r="C430" s="147"/>
      <c r="D430" s="88"/>
      <c r="E430" s="63"/>
      <c r="J430" s="68"/>
      <c r="K430" s="61"/>
    </row>
    <row r="431" spans="1:11" ht="15" customHeight="1" x14ac:dyDescent="0.3">
      <c r="A431" s="78"/>
      <c r="B431" s="64"/>
      <c r="C431" s="147"/>
      <c r="D431" s="88"/>
      <c r="E431" s="63"/>
      <c r="J431" s="90"/>
      <c r="K431" s="61"/>
    </row>
    <row r="432" spans="1:11" ht="15" customHeight="1" x14ac:dyDescent="0.3">
      <c r="A432" s="78"/>
      <c r="B432" s="64"/>
      <c r="C432" s="147"/>
      <c r="D432" s="88"/>
      <c r="E432" s="63"/>
      <c r="J432" s="68"/>
      <c r="K432" s="61"/>
    </row>
    <row r="433" spans="1:11" ht="15" customHeight="1" x14ac:dyDescent="0.3">
      <c r="A433" s="78"/>
      <c r="B433" s="64"/>
      <c r="C433" s="147"/>
      <c r="D433" s="88"/>
      <c r="E433" s="63"/>
      <c r="J433" s="90"/>
      <c r="K433" s="61"/>
    </row>
    <row r="434" spans="1:11" ht="15" customHeight="1" x14ac:dyDescent="0.3">
      <c r="A434" s="78"/>
      <c r="B434" s="64"/>
      <c r="C434" s="147"/>
      <c r="D434" s="88"/>
      <c r="E434" s="63"/>
      <c r="J434" s="90"/>
      <c r="K434" s="61"/>
    </row>
    <row r="435" spans="1:11" ht="15" customHeight="1" x14ac:dyDescent="0.3">
      <c r="A435" s="78"/>
      <c r="B435" s="64"/>
      <c r="C435" s="147"/>
      <c r="D435" s="88"/>
      <c r="E435" s="63"/>
      <c r="J435" s="90"/>
      <c r="K435" s="61"/>
    </row>
    <row r="436" spans="1:11" ht="15" customHeight="1" x14ac:dyDescent="0.3">
      <c r="A436" s="78"/>
      <c r="B436" s="64"/>
      <c r="C436" s="147"/>
      <c r="D436" s="88"/>
      <c r="E436" s="63"/>
      <c r="J436" s="68"/>
      <c r="K436" s="61"/>
    </row>
    <row r="437" spans="1:11" ht="15" customHeight="1" x14ac:dyDescent="0.3">
      <c r="A437" s="78"/>
      <c r="B437" s="64"/>
      <c r="C437" s="147"/>
      <c r="D437" s="88"/>
      <c r="E437" s="63"/>
      <c r="J437" s="90"/>
      <c r="K437" s="61"/>
    </row>
    <row r="438" spans="1:11" ht="15" customHeight="1" x14ac:dyDescent="0.3">
      <c r="A438" s="78"/>
      <c r="B438" s="64"/>
      <c r="C438" s="147"/>
      <c r="D438" s="88"/>
      <c r="E438" s="63"/>
      <c r="J438" s="74"/>
      <c r="K438" s="61"/>
    </row>
    <row r="439" spans="1:11" ht="15" customHeight="1" x14ac:dyDescent="0.3">
      <c r="A439" s="78"/>
      <c r="B439" s="64"/>
      <c r="C439" s="147"/>
      <c r="D439" s="88"/>
      <c r="E439" s="63"/>
      <c r="J439" s="68"/>
      <c r="K439" s="61"/>
    </row>
    <row r="440" spans="1:11" ht="15" customHeight="1" x14ac:dyDescent="0.3">
      <c r="A440" s="78"/>
      <c r="B440" s="64"/>
      <c r="C440" s="147"/>
      <c r="D440" s="88"/>
      <c r="E440" s="63"/>
      <c r="J440" s="68"/>
      <c r="K440" s="61"/>
    </row>
    <row r="441" spans="1:11" ht="15" customHeight="1" x14ac:dyDescent="0.3">
      <c r="A441" s="78"/>
      <c r="B441" s="64"/>
      <c r="C441" s="147"/>
      <c r="D441" s="88"/>
      <c r="E441" s="63"/>
      <c r="J441" s="68"/>
      <c r="K441" s="61"/>
    </row>
    <row r="442" spans="1:11" ht="15" customHeight="1" x14ac:dyDescent="0.3">
      <c r="A442" s="78"/>
      <c r="B442" s="64"/>
      <c r="C442" s="147"/>
      <c r="D442" s="88"/>
      <c r="E442" s="63"/>
      <c r="J442" s="68"/>
      <c r="K442" s="61"/>
    </row>
    <row r="443" spans="1:11" ht="15" customHeight="1" x14ac:dyDescent="0.3">
      <c r="A443" s="78"/>
      <c r="B443" s="64"/>
      <c r="C443" s="147"/>
      <c r="D443" s="88"/>
      <c r="E443" s="63"/>
      <c r="J443" s="72"/>
      <c r="K443" s="61"/>
    </row>
    <row r="444" spans="1:11" ht="15" customHeight="1" x14ac:dyDescent="0.3">
      <c r="A444" s="78"/>
      <c r="B444" s="64"/>
      <c r="C444" s="147"/>
      <c r="D444" s="88"/>
      <c r="E444" s="63"/>
      <c r="J444" s="68"/>
      <c r="K444" s="61"/>
    </row>
    <row r="445" spans="1:11" ht="15" customHeight="1" x14ac:dyDescent="0.3">
      <c r="A445" s="78"/>
      <c r="B445" s="64"/>
      <c r="C445" s="147"/>
      <c r="D445" s="88"/>
      <c r="E445" s="63"/>
      <c r="J445" s="72"/>
      <c r="K445" s="61"/>
    </row>
    <row r="446" spans="1:11" ht="15" customHeight="1" x14ac:dyDescent="0.3">
      <c r="A446" s="78"/>
      <c r="B446" s="64"/>
      <c r="C446" s="147"/>
      <c r="D446" s="88"/>
      <c r="E446" s="63"/>
      <c r="J446" s="68"/>
      <c r="K446" s="61"/>
    </row>
    <row r="447" spans="1:11" ht="15" customHeight="1" x14ac:dyDescent="0.3">
      <c r="A447" s="78"/>
      <c r="B447" s="64"/>
      <c r="C447" s="147"/>
      <c r="D447" s="88"/>
      <c r="E447" s="63"/>
      <c r="J447" s="68"/>
      <c r="K447" s="61"/>
    </row>
    <row r="448" spans="1:11" ht="15" customHeight="1" x14ac:dyDescent="0.3">
      <c r="A448" s="78"/>
      <c r="B448" s="64"/>
      <c r="C448" s="147"/>
      <c r="D448" s="88"/>
      <c r="E448" s="63"/>
      <c r="J448" s="74"/>
      <c r="K448" s="61"/>
    </row>
    <row r="449" spans="1:11" ht="15" customHeight="1" x14ac:dyDescent="0.3">
      <c r="A449" s="78"/>
      <c r="B449" s="64"/>
      <c r="C449" s="147"/>
      <c r="D449" s="88"/>
      <c r="E449" s="63"/>
      <c r="J449" s="68"/>
      <c r="K449" s="61"/>
    </row>
    <row r="450" spans="1:11" ht="15" customHeight="1" x14ac:dyDescent="0.3">
      <c r="A450" s="78"/>
      <c r="B450" s="64"/>
      <c r="C450" s="147"/>
      <c r="D450" s="88"/>
      <c r="E450" s="63"/>
      <c r="J450" s="74"/>
      <c r="K450" s="61"/>
    </row>
    <row r="451" spans="1:11" ht="15" customHeight="1" x14ac:dyDescent="0.3">
      <c r="A451" s="78"/>
      <c r="B451" s="64"/>
      <c r="C451" s="147"/>
      <c r="D451" s="88"/>
      <c r="E451" s="63"/>
      <c r="J451" s="68"/>
      <c r="K451" s="61"/>
    </row>
    <row r="452" spans="1:11" ht="15" customHeight="1" x14ac:dyDescent="0.3">
      <c r="A452" s="78"/>
      <c r="B452" s="64"/>
      <c r="C452" s="147"/>
      <c r="D452" s="88"/>
      <c r="E452" s="63"/>
      <c r="J452" s="68"/>
      <c r="K452" s="61"/>
    </row>
    <row r="453" spans="1:11" ht="15" customHeight="1" x14ac:dyDescent="0.3">
      <c r="A453" s="78"/>
      <c r="B453" s="64"/>
      <c r="C453" s="147"/>
      <c r="D453" s="88"/>
      <c r="E453" s="63"/>
      <c r="J453" s="68"/>
      <c r="K453" s="61"/>
    </row>
    <row r="454" spans="1:11" ht="15" customHeight="1" x14ac:dyDescent="0.3">
      <c r="A454" s="78"/>
      <c r="B454" s="64"/>
      <c r="C454" s="147"/>
      <c r="D454" s="88"/>
      <c r="E454" s="63"/>
      <c r="J454" s="72"/>
      <c r="K454" s="61"/>
    </row>
    <row r="455" spans="1:11" ht="15" customHeight="1" x14ac:dyDescent="0.3">
      <c r="A455" s="78"/>
      <c r="B455" s="64"/>
      <c r="C455" s="147"/>
      <c r="D455" s="88"/>
      <c r="E455" s="63"/>
      <c r="J455" s="67"/>
      <c r="K455" s="61"/>
    </row>
    <row r="456" spans="1:11" ht="15" customHeight="1" x14ac:dyDescent="0.3">
      <c r="A456" s="78"/>
      <c r="B456" s="64"/>
      <c r="C456" s="64"/>
      <c r="D456" s="89"/>
      <c r="E456" s="63"/>
      <c r="J456" s="68"/>
      <c r="K456" s="61"/>
    </row>
    <row r="457" spans="1:11" ht="15" customHeight="1" x14ac:dyDescent="0.3">
      <c r="A457" s="78"/>
      <c r="B457" s="64"/>
      <c r="C457" s="64"/>
      <c r="D457" s="89"/>
      <c r="E457" s="63"/>
      <c r="J457" s="90"/>
      <c r="K457" s="61"/>
    </row>
    <row r="458" spans="1:11" ht="15" customHeight="1" x14ac:dyDescent="0.3">
      <c r="A458" s="78"/>
      <c r="B458" s="64"/>
      <c r="C458" s="64"/>
      <c r="D458" s="89"/>
      <c r="E458" s="63"/>
      <c r="J458" s="72"/>
      <c r="K458" s="61"/>
    </row>
    <row r="459" spans="1:11" ht="15" customHeight="1" x14ac:dyDescent="0.3">
      <c r="A459" s="78"/>
      <c r="B459" s="64"/>
      <c r="C459" s="64"/>
      <c r="E459" s="63"/>
      <c r="J459" s="68"/>
      <c r="K459" s="61"/>
    </row>
    <row r="460" spans="1:11" ht="15" customHeight="1" x14ac:dyDescent="0.3">
      <c r="A460" s="78"/>
      <c r="B460" s="64"/>
      <c r="C460" s="64"/>
      <c r="D460" s="89"/>
      <c r="E460" s="63"/>
      <c r="J460" s="68"/>
      <c r="K460" s="61"/>
    </row>
    <row r="461" spans="1:11" ht="15" customHeight="1" x14ac:dyDescent="0.3">
      <c r="A461" s="78"/>
      <c r="B461" s="64"/>
      <c r="C461" s="64"/>
      <c r="E461" s="63"/>
      <c r="J461" s="72"/>
      <c r="K461" s="61"/>
    </row>
    <row r="462" spans="1:11" ht="15" customHeight="1" x14ac:dyDescent="0.3">
      <c r="A462" s="78"/>
      <c r="B462" s="64"/>
      <c r="C462" s="64"/>
      <c r="D462" s="63"/>
      <c r="E462" s="63"/>
      <c r="J462" s="67"/>
      <c r="K462" s="61"/>
    </row>
    <row r="463" spans="1:11" ht="15" customHeight="1" x14ac:dyDescent="0.3">
      <c r="A463" s="78"/>
      <c r="B463" s="64"/>
      <c r="C463" s="64"/>
      <c r="D463" s="63"/>
      <c r="E463" s="63"/>
      <c r="J463" s="67"/>
      <c r="K463" s="61"/>
    </row>
    <row r="464" spans="1:11" ht="15" customHeight="1" x14ac:dyDescent="0.3">
      <c r="A464" s="78"/>
      <c r="B464" s="64"/>
      <c r="C464" s="64"/>
      <c r="D464" s="63"/>
      <c r="E464" s="63"/>
      <c r="J464" s="67"/>
      <c r="K464" s="61"/>
    </row>
    <row r="465" spans="1:11" ht="15" customHeight="1" x14ac:dyDescent="0.3">
      <c r="A465" s="78"/>
      <c r="B465" s="64"/>
      <c r="C465" s="64"/>
      <c r="D465" s="63"/>
      <c r="E465" s="63"/>
      <c r="J465" s="68"/>
      <c r="K465" s="61"/>
    </row>
    <row r="466" spans="1:11" ht="15" customHeight="1" x14ac:dyDescent="0.3">
      <c r="A466" s="78"/>
      <c r="B466" s="64"/>
      <c r="C466" s="64"/>
      <c r="D466" s="63"/>
      <c r="E466" s="63"/>
      <c r="J466" s="67"/>
      <c r="K466" s="61"/>
    </row>
    <row r="467" spans="1:11" ht="15" customHeight="1" x14ac:dyDescent="0.3">
      <c r="A467" s="78"/>
      <c r="B467" s="64"/>
      <c r="C467" s="64"/>
      <c r="D467" s="89"/>
      <c r="E467" s="63"/>
      <c r="J467" s="67"/>
      <c r="K467" s="61"/>
    </row>
    <row r="468" spans="1:11" ht="15" customHeight="1" x14ac:dyDescent="0.3">
      <c r="A468" s="78"/>
      <c r="B468" s="64"/>
      <c r="C468" s="64"/>
      <c r="D468" s="89"/>
      <c r="E468" s="63"/>
      <c r="J468" s="87"/>
      <c r="K468" s="61"/>
    </row>
    <row r="469" spans="1:11" ht="15" customHeight="1" x14ac:dyDescent="0.3">
      <c r="A469" s="78"/>
      <c r="B469" s="64"/>
      <c r="C469" s="64"/>
      <c r="D469" s="89"/>
      <c r="E469" s="63"/>
      <c r="J469" s="90"/>
      <c r="K469" s="61"/>
    </row>
    <row r="470" spans="1:11" ht="15" customHeight="1" x14ac:dyDescent="0.3">
      <c r="A470" s="78"/>
      <c r="B470" s="64"/>
      <c r="C470" s="64"/>
      <c r="D470" s="89"/>
      <c r="E470" s="63"/>
      <c r="J470" s="74"/>
      <c r="K470" s="61"/>
    </row>
    <row r="471" spans="1:11" ht="15" customHeight="1" x14ac:dyDescent="0.3">
      <c r="A471" s="78"/>
      <c r="B471" s="64"/>
      <c r="C471" s="64"/>
      <c r="D471" s="89"/>
      <c r="E471" s="63"/>
      <c r="J471" s="87"/>
      <c r="K471" s="61"/>
    </row>
    <row r="472" spans="1:11" ht="15" customHeight="1" x14ac:dyDescent="0.3">
      <c r="A472" s="78"/>
      <c r="B472" s="64"/>
      <c r="C472" s="64"/>
      <c r="D472" s="89"/>
      <c r="E472" s="63"/>
      <c r="J472" s="90"/>
      <c r="K472" s="61"/>
    </row>
    <row r="473" spans="1:11" ht="15" customHeight="1" x14ac:dyDescent="0.3">
      <c r="A473" s="78"/>
      <c r="B473" s="64"/>
      <c r="C473" s="64"/>
      <c r="D473" s="89"/>
      <c r="E473" s="63"/>
      <c r="J473" s="72"/>
      <c r="K473" s="61"/>
    </row>
    <row r="474" spans="1:11" ht="15" customHeight="1" x14ac:dyDescent="0.3">
      <c r="A474" s="78"/>
      <c r="B474" s="64"/>
      <c r="C474" s="64"/>
      <c r="D474" s="89"/>
      <c r="E474" s="63"/>
      <c r="J474" s="67"/>
      <c r="K474" s="61"/>
    </row>
    <row r="475" spans="1:11" ht="15" customHeight="1" x14ac:dyDescent="0.3">
      <c r="A475" s="78"/>
      <c r="B475" s="64"/>
      <c r="C475" s="64"/>
      <c r="D475" s="89"/>
      <c r="E475" s="63"/>
      <c r="J475" s="74"/>
      <c r="K475" s="61"/>
    </row>
    <row r="476" spans="1:11" ht="15" customHeight="1" x14ac:dyDescent="0.3">
      <c r="A476" s="78"/>
      <c r="B476" s="64"/>
      <c r="C476" s="64"/>
      <c r="D476" s="89"/>
      <c r="E476" s="63"/>
      <c r="J476" s="87"/>
      <c r="K476" s="61"/>
    </row>
    <row r="477" spans="1:11" ht="15" customHeight="1" x14ac:dyDescent="0.3">
      <c r="A477" s="78"/>
      <c r="B477" s="64"/>
      <c r="C477" s="64"/>
      <c r="D477" s="89"/>
      <c r="E477" s="63"/>
      <c r="J477" s="90"/>
      <c r="K477" s="61"/>
    </row>
    <row r="478" spans="1:11" ht="15" customHeight="1" x14ac:dyDescent="0.3">
      <c r="A478" s="62"/>
      <c r="B478" s="70"/>
      <c r="C478" s="70"/>
      <c r="D478" s="89"/>
      <c r="E478" s="63"/>
      <c r="F478" s="92"/>
      <c r="G478" s="92"/>
      <c r="H478" s="93"/>
      <c r="I478" s="93"/>
      <c r="J478" s="72"/>
      <c r="K478" s="61"/>
    </row>
    <row r="479" spans="1:11" ht="15" customHeight="1" x14ac:dyDescent="0.3">
      <c r="A479" s="62"/>
      <c r="B479" s="70"/>
      <c r="C479" s="70"/>
      <c r="D479" s="89"/>
      <c r="E479" s="63"/>
      <c r="F479" s="92"/>
      <c r="G479" s="92"/>
      <c r="H479" s="93"/>
      <c r="I479" s="93"/>
      <c r="J479" s="87"/>
      <c r="K479" s="61"/>
    </row>
    <row r="480" spans="1:11" ht="15" customHeight="1" x14ac:dyDescent="0.3">
      <c r="A480" s="62"/>
      <c r="B480" s="70"/>
      <c r="C480" s="70"/>
      <c r="D480" s="89"/>
      <c r="E480" s="63"/>
      <c r="F480" s="92"/>
      <c r="G480" s="92"/>
      <c r="H480" s="93"/>
      <c r="I480" s="93"/>
      <c r="J480" s="72"/>
      <c r="K480" s="61"/>
    </row>
    <row r="481" spans="1:11" ht="15" customHeight="1" x14ac:dyDescent="0.3">
      <c r="A481" s="78"/>
      <c r="B481" s="64"/>
      <c r="C481" s="147"/>
      <c r="D481" s="88"/>
      <c r="E481" s="63"/>
      <c r="J481" s="72"/>
      <c r="K481" s="61"/>
    </row>
    <row r="482" spans="1:11" ht="15" customHeight="1" x14ac:dyDescent="0.3">
      <c r="A482" s="78"/>
      <c r="B482" s="64"/>
      <c r="C482" s="147"/>
      <c r="D482" s="88"/>
      <c r="E482" s="63"/>
      <c r="J482" s="72"/>
      <c r="K482" s="61"/>
    </row>
    <row r="483" spans="1:11" ht="15" customHeight="1" x14ac:dyDescent="0.3">
      <c r="A483" s="78"/>
      <c r="B483" s="64"/>
      <c r="C483" s="147"/>
      <c r="D483" s="88"/>
      <c r="E483" s="63"/>
      <c r="J483" s="68"/>
      <c r="K483" s="61"/>
    </row>
    <row r="484" spans="1:11" ht="15" customHeight="1" x14ac:dyDescent="0.3">
      <c r="A484" s="78"/>
      <c r="B484" s="64"/>
      <c r="C484" s="64"/>
      <c r="D484" s="89"/>
      <c r="E484" s="63"/>
      <c r="J484" s="72"/>
      <c r="K484" s="61"/>
    </row>
    <row r="485" spans="1:11" ht="15" customHeight="1" x14ac:dyDescent="0.3">
      <c r="A485" s="78"/>
      <c r="B485" s="64"/>
      <c r="C485" s="64"/>
      <c r="D485" s="89"/>
      <c r="E485" s="63"/>
      <c r="J485" s="72"/>
      <c r="K485" s="61"/>
    </row>
    <row r="486" spans="1:11" ht="15" customHeight="1" x14ac:dyDescent="0.3">
      <c r="A486" s="78"/>
      <c r="B486" s="64"/>
      <c r="C486" s="64"/>
      <c r="D486" s="89"/>
      <c r="E486" s="63"/>
      <c r="J486" s="87"/>
      <c r="K486" s="61"/>
    </row>
    <row r="487" spans="1:11" ht="15" customHeight="1" x14ac:dyDescent="0.3">
      <c r="A487" s="78"/>
      <c r="B487" s="64"/>
      <c r="C487" s="64"/>
      <c r="D487" s="89"/>
      <c r="E487" s="63"/>
      <c r="J487" s="72"/>
      <c r="K487" s="61"/>
    </row>
    <row r="488" spans="1:11" ht="15" customHeight="1" x14ac:dyDescent="0.3">
      <c r="A488" s="78"/>
      <c r="B488" s="64"/>
      <c r="C488" s="64"/>
      <c r="D488" s="89"/>
      <c r="E488" s="63"/>
      <c r="J488" s="60"/>
      <c r="K488" s="61"/>
    </row>
    <row r="489" spans="1:11" ht="15" customHeight="1" x14ac:dyDescent="0.3">
      <c r="A489" s="78"/>
      <c r="B489" s="64"/>
      <c r="C489" s="64"/>
      <c r="D489" s="89"/>
      <c r="E489" s="63"/>
      <c r="J489" s="60"/>
      <c r="K489" s="61"/>
    </row>
    <row r="490" spans="1:11" ht="15" customHeight="1" x14ac:dyDescent="0.3">
      <c r="A490" s="78"/>
      <c r="B490" s="64"/>
      <c r="C490" s="64"/>
      <c r="D490" s="89"/>
      <c r="E490" s="63"/>
      <c r="J490" s="72"/>
      <c r="K490" s="61"/>
    </row>
    <row r="491" spans="1:11" ht="15" customHeight="1" x14ac:dyDescent="0.3">
      <c r="A491" s="78"/>
      <c r="B491" s="64"/>
      <c r="C491" s="64"/>
      <c r="D491" s="89"/>
      <c r="E491" s="63"/>
      <c r="J491" s="90"/>
      <c r="K491" s="61"/>
    </row>
    <row r="492" spans="1:11" ht="15" customHeight="1" x14ac:dyDescent="0.3">
      <c r="A492" s="78"/>
      <c r="B492" s="64"/>
      <c r="C492" s="64"/>
      <c r="D492" s="89"/>
      <c r="E492" s="63"/>
      <c r="J492" s="68"/>
      <c r="K492" s="61"/>
    </row>
    <row r="493" spans="1:11" ht="15" customHeight="1" x14ac:dyDescent="0.3">
      <c r="A493" s="78"/>
      <c r="B493" s="64"/>
      <c r="C493" s="64"/>
      <c r="D493" s="89"/>
      <c r="E493" s="63"/>
      <c r="J493" s="68"/>
      <c r="K493" s="61"/>
    </row>
    <row r="494" spans="1:11" ht="15" customHeight="1" x14ac:dyDescent="0.3">
      <c r="A494" s="78"/>
      <c r="B494" s="64"/>
      <c r="C494" s="64"/>
      <c r="D494" s="89"/>
      <c r="E494" s="63"/>
      <c r="J494" s="87"/>
      <c r="K494" s="61"/>
    </row>
    <row r="495" spans="1:11" ht="15" customHeight="1" x14ac:dyDescent="0.3">
      <c r="A495" s="78"/>
      <c r="B495" s="64"/>
      <c r="C495" s="64"/>
      <c r="D495" s="89"/>
      <c r="E495" s="63"/>
      <c r="J495" s="68"/>
      <c r="K495" s="61"/>
    </row>
    <row r="496" spans="1:11" ht="15" customHeight="1" x14ac:dyDescent="0.3">
      <c r="A496" s="78"/>
      <c r="B496" s="64"/>
      <c r="C496" s="64"/>
      <c r="D496" s="89"/>
      <c r="E496" s="63"/>
      <c r="J496" s="67"/>
      <c r="K496" s="61"/>
    </row>
    <row r="497" spans="1:11" ht="15" customHeight="1" x14ac:dyDescent="0.3">
      <c r="A497" s="78"/>
      <c r="B497" s="64"/>
      <c r="C497" s="64"/>
      <c r="D497" s="89"/>
      <c r="E497" s="63"/>
      <c r="J497" s="72"/>
      <c r="K497" s="61"/>
    </row>
    <row r="498" spans="1:11" ht="15" customHeight="1" x14ac:dyDescent="0.3">
      <c r="A498" s="78"/>
      <c r="B498" s="64"/>
      <c r="C498" s="64"/>
      <c r="D498" s="89"/>
      <c r="E498" s="63"/>
      <c r="J498" s="67"/>
      <c r="K498" s="61"/>
    </row>
    <row r="499" spans="1:11" ht="15" customHeight="1" x14ac:dyDescent="0.3">
      <c r="A499" s="78"/>
      <c r="B499" s="64"/>
      <c r="C499" s="64"/>
      <c r="D499" s="89"/>
      <c r="E499" s="63"/>
      <c r="J499" s="72"/>
      <c r="K499" s="61"/>
    </row>
    <row r="500" spans="1:11" ht="15" customHeight="1" x14ac:dyDescent="0.3">
      <c r="A500" s="78"/>
      <c r="B500" s="64"/>
      <c r="C500" s="64"/>
      <c r="D500" s="89"/>
      <c r="E500" s="63"/>
      <c r="J500" s="68"/>
      <c r="K500" s="61"/>
    </row>
    <row r="501" spans="1:11" ht="15" customHeight="1" x14ac:dyDescent="0.3">
      <c r="A501" s="78"/>
      <c r="B501" s="64"/>
      <c r="C501" s="64"/>
      <c r="D501" s="89"/>
      <c r="E501" s="63"/>
      <c r="J501" s="90"/>
      <c r="K501" s="61"/>
    </row>
    <row r="502" spans="1:11" ht="15" customHeight="1" x14ac:dyDescent="0.3">
      <c r="A502" s="78"/>
      <c r="B502" s="64"/>
      <c r="C502" s="64"/>
      <c r="D502" s="89"/>
      <c r="E502" s="63"/>
      <c r="J502" s="87"/>
      <c r="K502" s="61"/>
    </row>
    <row r="503" spans="1:11" ht="15" customHeight="1" x14ac:dyDescent="0.3">
      <c r="A503" s="78"/>
      <c r="B503" s="64"/>
      <c r="C503" s="64"/>
      <c r="E503" s="63"/>
      <c r="J503" s="68"/>
      <c r="K503" s="61"/>
    </row>
    <row r="504" spans="1:11" ht="15" customHeight="1" x14ac:dyDescent="0.3">
      <c r="A504" s="62"/>
      <c r="B504" s="70"/>
      <c r="C504" s="70"/>
      <c r="D504" s="89"/>
      <c r="E504" s="63"/>
      <c r="F504" s="71"/>
      <c r="G504" s="71"/>
      <c r="H504" s="94"/>
      <c r="I504" s="94"/>
      <c r="J504" s="91"/>
      <c r="K504" s="61"/>
    </row>
    <row r="505" spans="1:11" ht="15" customHeight="1" x14ac:dyDescent="0.3">
      <c r="A505" s="78"/>
      <c r="B505" s="64"/>
      <c r="C505" s="64"/>
      <c r="D505" s="89"/>
      <c r="E505" s="63"/>
      <c r="J505" s="68"/>
      <c r="K505" s="61"/>
    </row>
    <row r="506" spans="1:11" ht="15" customHeight="1" x14ac:dyDescent="0.3">
      <c r="A506" s="78"/>
      <c r="B506" s="64"/>
      <c r="C506" s="64"/>
      <c r="E506" s="63"/>
      <c r="J506" s="72"/>
      <c r="K506" s="61"/>
    </row>
    <row r="507" spans="1:11" ht="15" customHeight="1" x14ac:dyDescent="0.3">
      <c r="A507" s="78"/>
      <c r="B507" s="64"/>
      <c r="C507" s="64"/>
      <c r="E507" s="63"/>
      <c r="J507" s="72"/>
      <c r="K507" s="61"/>
    </row>
    <row r="508" spans="1:11" ht="15" customHeight="1" x14ac:dyDescent="0.3">
      <c r="A508" s="78"/>
      <c r="B508" s="64"/>
      <c r="C508" s="64"/>
      <c r="D508" s="89"/>
      <c r="E508" s="63"/>
      <c r="J508" s="68"/>
      <c r="K508" s="61"/>
    </row>
    <row r="509" spans="1:11" ht="15" customHeight="1" x14ac:dyDescent="0.3">
      <c r="A509" s="78"/>
      <c r="B509" s="64"/>
      <c r="C509" s="64"/>
      <c r="D509" s="89"/>
      <c r="E509" s="63"/>
      <c r="J509" s="68"/>
      <c r="K509" s="61"/>
    </row>
    <row r="510" spans="1:11" ht="15" customHeight="1" x14ac:dyDescent="0.3">
      <c r="A510" s="78"/>
      <c r="B510" s="64"/>
      <c r="C510" s="64"/>
      <c r="D510" s="89"/>
      <c r="E510" s="63"/>
      <c r="J510" s="68"/>
      <c r="K510" s="61"/>
    </row>
    <row r="511" spans="1:11" ht="15" customHeight="1" x14ac:dyDescent="0.3">
      <c r="A511" s="78"/>
      <c r="B511" s="64"/>
      <c r="C511" s="64"/>
      <c r="D511" s="89"/>
      <c r="E511" s="63"/>
      <c r="J511" s="87"/>
      <c r="K511" s="61"/>
    </row>
    <row r="512" spans="1:11" ht="15" customHeight="1" x14ac:dyDescent="0.3">
      <c r="A512" s="78"/>
      <c r="B512" s="64"/>
      <c r="C512" s="64"/>
      <c r="D512" s="89"/>
      <c r="E512" s="63"/>
      <c r="J512" s="67"/>
      <c r="K512" s="61"/>
    </row>
    <row r="513" spans="1:11" ht="15" customHeight="1" x14ac:dyDescent="0.3">
      <c r="A513" s="78"/>
      <c r="B513" s="64"/>
      <c r="C513" s="64"/>
      <c r="D513" s="89"/>
      <c r="E513" s="63"/>
      <c r="J513" s="74"/>
      <c r="K513" s="61"/>
    </row>
    <row r="514" spans="1:11" ht="15" customHeight="1" x14ac:dyDescent="0.3">
      <c r="A514" s="78"/>
      <c r="B514" s="64"/>
      <c r="C514" s="64"/>
      <c r="D514" s="89"/>
      <c r="E514" s="63"/>
      <c r="J514" s="87"/>
      <c r="K514" s="61"/>
    </row>
    <row r="515" spans="1:11" ht="15" customHeight="1" x14ac:dyDescent="0.3">
      <c r="A515" s="78"/>
      <c r="B515" s="64"/>
      <c r="C515" s="64"/>
      <c r="D515" s="89"/>
      <c r="E515" s="63"/>
      <c r="J515" s="67"/>
      <c r="K515" s="61"/>
    </row>
    <row r="516" spans="1:11" ht="15" customHeight="1" x14ac:dyDescent="0.3">
      <c r="A516" s="78"/>
      <c r="B516" s="64"/>
      <c r="C516" s="64"/>
      <c r="D516" s="89"/>
      <c r="E516" s="63"/>
      <c r="J516" s="68"/>
      <c r="K516" s="61"/>
    </row>
    <row r="517" spans="1:11" ht="15" customHeight="1" x14ac:dyDescent="0.3">
      <c r="A517" s="78"/>
      <c r="B517" s="64"/>
      <c r="C517" s="64"/>
      <c r="D517" s="89"/>
      <c r="E517" s="63"/>
      <c r="J517" s="67"/>
      <c r="K517" s="61"/>
    </row>
    <row r="518" spans="1:11" ht="15" customHeight="1" x14ac:dyDescent="0.3">
      <c r="A518" s="78"/>
      <c r="B518" s="64"/>
      <c r="C518" s="64"/>
      <c r="D518" s="89"/>
      <c r="E518" s="63"/>
      <c r="J518" s="67"/>
      <c r="K518" s="61"/>
    </row>
    <row r="519" spans="1:11" ht="15" customHeight="1" x14ac:dyDescent="0.3">
      <c r="A519" s="78"/>
      <c r="B519" s="64"/>
      <c r="C519" s="64"/>
      <c r="D519" s="89"/>
      <c r="E519" s="63"/>
      <c r="J519" s="72"/>
      <c r="K519" s="61"/>
    </row>
    <row r="520" spans="1:11" ht="15" customHeight="1" x14ac:dyDescent="0.3">
      <c r="A520" s="78"/>
      <c r="B520" s="64"/>
      <c r="C520" s="64"/>
      <c r="D520" s="89"/>
      <c r="E520" s="63"/>
      <c r="J520" s="87"/>
      <c r="K520" s="61"/>
    </row>
    <row r="521" spans="1:11" ht="15" customHeight="1" x14ac:dyDescent="0.3">
      <c r="A521" s="78"/>
      <c r="B521" s="64"/>
      <c r="C521" s="64"/>
      <c r="D521" s="89"/>
      <c r="E521" s="63"/>
      <c r="J521" s="72"/>
      <c r="K521" s="61"/>
    </row>
    <row r="522" spans="1:11" ht="15" customHeight="1" x14ac:dyDescent="0.3">
      <c r="A522" s="78"/>
      <c r="B522" s="64"/>
      <c r="C522" s="64"/>
      <c r="D522" s="89"/>
      <c r="E522" s="63"/>
      <c r="J522" s="90"/>
      <c r="K522" s="61"/>
    </row>
    <row r="523" spans="1:11" ht="15" customHeight="1" x14ac:dyDescent="0.3">
      <c r="A523" s="78"/>
      <c r="B523" s="64"/>
      <c r="C523" s="64"/>
      <c r="D523" s="89"/>
      <c r="E523" s="63"/>
      <c r="J523" s="68"/>
      <c r="K523" s="61"/>
    </row>
    <row r="524" spans="1:11" ht="15" customHeight="1" x14ac:dyDescent="0.3">
      <c r="A524" s="78"/>
      <c r="B524" s="64"/>
      <c r="C524" s="64"/>
      <c r="D524" s="63"/>
      <c r="E524" s="63"/>
      <c r="J524" s="72"/>
      <c r="K524" s="61"/>
    </row>
    <row r="525" spans="1:11" ht="15" customHeight="1" x14ac:dyDescent="0.3">
      <c r="A525" s="78"/>
      <c r="B525" s="64"/>
      <c r="C525" s="64"/>
      <c r="D525" s="63"/>
      <c r="E525" s="63"/>
      <c r="J525" s="72"/>
      <c r="K525" s="61"/>
    </row>
    <row r="526" spans="1:11" ht="15" customHeight="1" x14ac:dyDescent="0.3">
      <c r="A526" s="78"/>
      <c r="B526" s="64"/>
      <c r="C526" s="64"/>
      <c r="D526" s="63"/>
      <c r="E526" s="63"/>
      <c r="J526" s="72"/>
      <c r="K526" s="61"/>
    </row>
    <row r="527" spans="1:11" ht="15" customHeight="1" x14ac:dyDescent="0.3">
      <c r="A527" s="78"/>
      <c r="B527" s="64"/>
      <c r="C527" s="64"/>
      <c r="D527" s="63"/>
      <c r="E527" s="63"/>
      <c r="J527" s="67"/>
      <c r="K527" s="61"/>
    </row>
    <row r="528" spans="1:11" ht="15" customHeight="1" x14ac:dyDescent="0.3">
      <c r="A528" s="78"/>
      <c r="B528" s="64"/>
      <c r="C528" s="64"/>
      <c r="D528" s="63"/>
      <c r="E528" s="63"/>
      <c r="J528" s="67"/>
      <c r="K528" s="61"/>
    </row>
    <row r="529" spans="1:11" ht="15" customHeight="1" x14ac:dyDescent="0.3">
      <c r="A529" s="78"/>
      <c r="B529" s="64"/>
      <c r="C529" s="64"/>
      <c r="D529" s="63"/>
      <c r="E529" s="63"/>
      <c r="J529" s="67"/>
      <c r="K529" s="61"/>
    </row>
    <row r="530" spans="1:11" ht="15" customHeight="1" x14ac:dyDescent="0.3">
      <c r="A530" s="78"/>
      <c r="B530" s="64"/>
      <c r="C530" s="64"/>
      <c r="D530" s="63"/>
      <c r="E530" s="63"/>
      <c r="J530" s="67"/>
      <c r="K530" s="61"/>
    </row>
    <row r="531" spans="1:11" ht="15" customHeight="1" x14ac:dyDescent="0.3">
      <c r="A531" s="78"/>
      <c r="B531" s="64"/>
      <c r="C531" s="64"/>
      <c r="D531" s="63"/>
      <c r="E531" s="63"/>
      <c r="J531" s="67"/>
      <c r="K531" s="61"/>
    </row>
    <row r="532" spans="1:11" ht="15" customHeight="1" x14ac:dyDescent="0.3">
      <c r="A532" s="78"/>
      <c r="B532" s="64"/>
      <c r="C532" s="64"/>
      <c r="D532" s="63"/>
      <c r="E532" s="63"/>
      <c r="J532" s="67"/>
      <c r="K532" s="61"/>
    </row>
    <row r="533" spans="1:11" ht="15" customHeight="1" x14ac:dyDescent="0.3">
      <c r="A533" s="78"/>
      <c r="B533" s="64"/>
      <c r="C533" s="64"/>
      <c r="D533" s="63"/>
      <c r="E533" s="63"/>
      <c r="J533" s="67"/>
      <c r="K533" s="61"/>
    </row>
    <row r="534" spans="1:11" ht="15" customHeight="1" x14ac:dyDescent="0.3">
      <c r="A534" s="78"/>
      <c r="B534" s="64"/>
      <c r="C534" s="64"/>
      <c r="E534" s="63"/>
      <c r="J534" s="68"/>
      <c r="K534" s="61"/>
    </row>
    <row r="535" spans="1:11" ht="15" customHeight="1" x14ac:dyDescent="0.3">
      <c r="A535" s="78"/>
      <c r="B535" s="64"/>
      <c r="C535" s="64"/>
      <c r="D535" s="89"/>
      <c r="E535" s="63"/>
      <c r="J535" s="68"/>
      <c r="K535" s="61"/>
    </row>
    <row r="536" spans="1:11" ht="15" customHeight="1" x14ac:dyDescent="0.3">
      <c r="A536" s="78"/>
      <c r="B536" s="64"/>
      <c r="C536" s="64"/>
      <c r="D536" s="89"/>
      <c r="E536" s="63"/>
      <c r="J536" s="74"/>
      <c r="K536" s="61"/>
    </row>
    <row r="537" spans="1:11" ht="15" customHeight="1" x14ac:dyDescent="0.3">
      <c r="A537" s="78"/>
      <c r="B537" s="64"/>
      <c r="C537" s="64"/>
      <c r="D537" s="89"/>
      <c r="E537" s="63"/>
      <c r="J537" s="74"/>
      <c r="K537" s="61"/>
    </row>
    <row r="538" spans="1:11" ht="15" customHeight="1" x14ac:dyDescent="0.3">
      <c r="A538" s="78"/>
      <c r="B538" s="64"/>
      <c r="C538" s="64"/>
      <c r="D538" s="89"/>
      <c r="E538" s="63"/>
      <c r="J538" s="68"/>
      <c r="K538" s="61"/>
    </row>
    <row r="539" spans="1:11" ht="15" customHeight="1" x14ac:dyDescent="0.3">
      <c r="A539" s="78"/>
      <c r="B539" s="64"/>
      <c r="C539" s="64"/>
      <c r="D539" s="89"/>
      <c r="E539" s="63"/>
      <c r="J539" s="74"/>
      <c r="K539" s="61"/>
    </row>
    <row r="540" spans="1:11" ht="15" customHeight="1" x14ac:dyDescent="0.3">
      <c r="A540" s="78"/>
      <c r="B540" s="64"/>
      <c r="C540" s="64"/>
      <c r="D540" s="89"/>
      <c r="E540" s="63"/>
      <c r="J540" s="87"/>
      <c r="K540" s="61"/>
    </row>
    <row r="541" spans="1:11" ht="15" customHeight="1" x14ac:dyDescent="0.3">
      <c r="A541" s="78"/>
      <c r="B541" s="64"/>
      <c r="C541" s="64"/>
      <c r="D541" s="89"/>
      <c r="E541" s="63"/>
      <c r="J541" s="85"/>
      <c r="K541" s="61"/>
    </row>
    <row r="542" spans="1:11" ht="15" customHeight="1" x14ac:dyDescent="0.3">
      <c r="A542" s="78"/>
      <c r="B542" s="64"/>
      <c r="C542" s="64"/>
      <c r="D542" s="89"/>
      <c r="E542" s="63"/>
      <c r="J542" s="68"/>
      <c r="K542" s="61"/>
    </row>
    <row r="543" spans="1:11" ht="15" customHeight="1" x14ac:dyDescent="0.3">
      <c r="A543" s="78"/>
      <c r="B543" s="64"/>
      <c r="C543" s="64"/>
      <c r="D543" s="89"/>
      <c r="E543" s="63"/>
      <c r="J543" s="68"/>
      <c r="K543" s="61"/>
    </row>
    <row r="544" spans="1:11" ht="15" customHeight="1" x14ac:dyDescent="0.3">
      <c r="A544" s="78"/>
      <c r="B544" s="64"/>
      <c r="C544" s="64"/>
      <c r="D544" s="89"/>
      <c r="E544" s="63"/>
      <c r="J544" s="68"/>
      <c r="K544" s="61"/>
    </row>
    <row r="545" spans="1:11" ht="15" customHeight="1" x14ac:dyDescent="0.3">
      <c r="A545" s="78"/>
      <c r="B545" s="64"/>
      <c r="C545" s="64"/>
      <c r="D545" s="89"/>
      <c r="E545" s="63"/>
      <c r="J545" s="74"/>
      <c r="K545" s="61"/>
    </row>
    <row r="546" spans="1:11" ht="15" customHeight="1" x14ac:dyDescent="0.3">
      <c r="A546" s="95"/>
      <c r="B546" s="96"/>
      <c r="C546" s="96"/>
      <c r="D546" s="97"/>
      <c r="E546" s="63"/>
      <c r="F546" s="98"/>
      <c r="G546" s="98"/>
      <c r="H546" s="99"/>
      <c r="I546" s="99"/>
      <c r="J546" s="67"/>
      <c r="K546" s="61"/>
    </row>
    <row r="547" spans="1:11" ht="15" customHeight="1" x14ac:dyDescent="0.3">
      <c r="A547" s="78"/>
      <c r="B547" s="64"/>
      <c r="C547" s="64"/>
      <c r="D547" s="89"/>
      <c r="E547" s="63"/>
      <c r="J547" s="100"/>
      <c r="K547" s="61"/>
    </row>
    <row r="548" spans="1:11" ht="15" customHeight="1" x14ac:dyDescent="0.3">
      <c r="A548" s="78"/>
      <c r="B548" s="64"/>
      <c r="C548" s="64"/>
      <c r="E548" s="63"/>
      <c r="J548" s="72"/>
      <c r="K548" s="61"/>
    </row>
    <row r="549" spans="1:11" ht="15" customHeight="1" x14ac:dyDescent="0.3">
      <c r="A549" s="78"/>
      <c r="B549" s="64"/>
      <c r="C549" s="64"/>
      <c r="E549" s="63"/>
      <c r="J549" s="72"/>
      <c r="K549" s="61"/>
    </row>
    <row r="550" spans="1:11" ht="15" customHeight="1" x14ac:dyDescent="0.3">
      <c r="A550" s="78"/>
      <c r="B550" s="64"/>
      <c r="C550" s="64"/>
      <c r="E550" s="63"/>
      <c r="J550" s="66"/>
      <c r="K550" s="61"/>
    </row>
    <row r="551" spans="1:11" ht="15" customHeight="1" x14ac:dyDescent="0.3">
      <c r="A551" s="78"/>
      <c r="B551" s="64"/>
      <c r="C551" s="64"/>
      <c r="E551" s="63"/>
      <c r="J551" s="66"/>
      <c r="K551" s="61"/>
    </row>
    <row r="552" spans="1:11" ht="15" customHeight="1" x14ac:dyDescent="0.3">
      <c r="A552" s="78"/>
      <c r="B552" s="64"/>
      <c r="C552" s="64"/>
      <c r="E552" s="63"/>
      <c r="J552" s="74"/>
      <c r="K552" s="61"/>
    </row>
    <row r="553" spans="1:11" ht="15" customHeight="1" x14ac:dyDescent="0.3">
      <c r="A553" s="78"/>
      <c r="B553" s="64"/>
      <c r="C553" s="64"/>
      <c r="E553" s="63"/>
      <c r="J553" s="72"/>
      <c r="K553" s="61"/>
    </row>
    <row r="554" spans="1:11" ht="15" customHeight="1" x14ac:dyDescent="0.3">
      <c r="A554" s="78"/>
      <c r="B554" s="64"/>
      <c r="C554" s="64"/>
      <c r="D554" s="63"/>
      <c r="E554" s="63"/>
      <c r="J554" s="72"/>
      <c r="K554" s="61"/>
    </row>
    <row r="555" spans="1:11" ht="15" customHeight="1" x14ac:dyDescent="0.3">
      <c r="A555" s="78"/>
      <c r="B555" s="64"/>
      <c r="C555" s="64"/>
      <c r="D555" s="89"/>
      <c r="E555" s="63"/>
      <c r="J555" s="60"/>
      <c r="K555" s="61"/>
    </row>
    <row r="556" spans="1:11" ht="15" customHeight="1" x14ac:dyDescent="0.3">
      <c r="A556" s="78"/>
      <c r="B556" s="64"/>
      <c r="C556" s="64"/>
      <c r="D556" s="89"/>
      <c r="E556" s="63"/>
      <c r="J556" s="87"/>
      <c r="K556" s="61"/>
    </row>
    <row r="557" spans="1:11" ht="15" customHeight="1" x14ac:dyDescent="0.3">
      <c r="A557" s="78"/>
      <c r="B557" s="64"/>
      <c r="C557" s="64"/>
      <c r="D557" s="89"/>
      <c r="E557" s="63"/>
      <c r="J557" s="90"/>
      <c r="K557" s="61"/>
    </row>
    <row r="558" spans="1:11" ht="15" customHeight="1" x14ac:dyDescent="0.3">
      <c r="A558" s="78"/>
      <c r="B558" s="64"/>
      <c r="C558" s="64"/>
      <c r="D558" s="89"/>
      <c r="E558" s="63"/>
      <c r="J558" s="68"/>
      <c r="K558" s="61"/>
    </row>
    <row r="559" spans="1:11" ht="15" customHeight="1" x14ac:dyDescent="0.3">
      <c r="A559" s="101"/>
      <c r="B559" s="102"/>
      <c r="C559" s="102"/>
      <c r="D559" s="89"/>
      <c r="E559" s="63"/>
      <c r="J559" s="72"/>
      <c r="K559" s="61"/>
    </row>
    <row r="560" spans="1:11" ht="15" customHeight="1" x14ac:dyDescent="0.3">
      <c r="A560" s="101"/>
      <c r="B560" s="102"/>
      <c r="C560" s="102"/>
      <c r="D560" s="89"/>
      <c r="E560" s="63"/>
      <c r="J560" s="67"/>
      <c r="K560" s="61"/>
    </row>
    <row r="561" spans="1:11" ht="15" customHeight="1" x14ac:dyDescent="0.3">
      <c r="A561" s="101"/>
      <c r="B561" s="102"/>
      <c r="C561" s="102"/>
      <c r="D561" s="89"/>
      <c r="E561" s="63"/>
      <c r="J561" s="72"/>
      <c r="K561" s="61"/>
    </row>
    <row r="562" spans="1:11" ht="15" customHeight="1" x14ac:dyDescent="0.3">
      <c r="A562" s="78"/>
      <c r="B562" s="64"/>
      <c r="C562" s="64"/>
      <c r="D562" s="89"/>
      <c r="E562" s="63"/>
      <c r="J562" s="68"/>
      <c r="K562" s="61"/>
    </row>
    <row r="563" spans="1:11" ht="15" customHeight="1" x14ac:dyDescent="0.3">
      <c r="A563" s="78"/>
      <c r="B563" s="64"/>
      <c r="C563" s="64"/>
      <c r="D563" s="89"/>
      <c r="E563" s="63"/>
      <c r="J563" s="68"/>
      <c r="K563" s="61"/>
    </row>
    <row r="564" spans="1:11" ht="15" customHeight="1" x14ac:dyDescent="0.3">
      <c r="A564" s="78"/>
      <c r="B564" s="64"/>
      <c r="C564" s="64"/>
      <c r="E564" s="63"/>
      <c r="J564" s="68"/>
      <c r="K564" s="61"/>
    </row>
    <row r="565" spans="1:11" ht="15" customHeight="1" x14ac:dyDescent="0.3">
      <c r="A565" s="78"/>
      <c r="B565" s="64"/>
      <c r="C565" s="147"/>
      <c r="D565" s="88"/>
      <c r="E565" s="63"/>
      <c r="J565" s="67"/>
      <c r="K565" s="61"/>
    </row>
    <row r="566" spans="1:11" ht="15" customHeight="1" x14ac:dyDescent="0.3">
      <c r="A566" s="78"/>
      <c r="B566" s="64"/>
      <c r="C566" s="147"/>
      <c r="D566" s="88"/>
      <c r="E566" s="63"/>
      <c r="J566" s="72"/>
      <c r="K566" s="61"/>
    </row>
    <row r="567" spans="1:11" ht="15" customHeight="1" x14ac:dyDescent="0.3">
      <c r="A567" s="78"/>
      <c r="B567" s="64"/>
      <c r="C567" s="147"/>
      <c r="D567" s="88"/>
      <c r="E567" s="63"/>
      <c r="J567" s="67"/>
      <c r="K567" s="61"/>
    </row>
    <row r="568" spans="1:11" ht="15" customHeight="1" x14ac:dyDescent="0.3">
      <c r="A568" s="78"/>
      <c r="B568" s="64"/>
      <c r="C568" s="147"/>
      <c r="D568" s="88"/>
      <c r="E568" s="63"/>
      <c r="J568" s="67"/>
      <c r="K568" s="61"/>
    </row>
    <row r="569" spans="1:11" ht="15" customHeight="1" x14ac:dyDescent="0.3">
      <c r="A569" s="78"/>
      <c r="B569" s="64"/>
      <c r="C569" s="147"/>
      <c r="D569" s="88"/>
      <c r="E569" s="63"/>
      <c r="J569" s="72"/>
      <c r="K569" s="61"/>
    </row>
    <row r="570" spans="1:11" ht="15" customHeight="1" x14ac:dyDescent="0.3">
      <c r="A570" s="78"/>
      <c r="B570" s="64"/>
      <c r="C570" s="147"/>
      <c r="D570" s="88"/>
      <c r="E570" s="63"/>
      <c r="J570" s="67"/>
      <c r="K570" s="61"/>
    </row>
    <row r="571" spans="1:11" ht="15" customHeight="1" x14ac:dyDescent="0.3">
      <c r="A571" s="78"/>
      <c r="B571" s="64"/>
      <c r="C571" s="147"/>
      <c r="D571" s="88"/>
      <c r="E571" s="63"/>
      <c r="J571" s="67"/>
      <c r="K571" s="61"/>
    </row>
    <row r="572" spans="1:11" ht="15" customHeight="1" x14ac:dyDescent="0.3">
      <c r="A572" s="78"/>
      <c r="B572" s="64"/>
      <c r="C572" s="147"/>
      <c r="D572" s="88"/>
      <c r="E572" s="63"/>
      <c r="J572" s="67"/>
      <c r="K572" s="61"/>
    </row>
    <row r="573" spans="1:11" ht="15" customHeight="1" x14ac:dyDescent="0.3">
      <c r="A573" s="78"/>
      <c r="B573" s="64"/>
      <c r="C573" s="147"/>
      <c r="D573" s="88"/>
      <c r="E573" s="63"/>
      <c r="J573" s="68"/>
      <c r="K573" s="61"/>
    </row>
    <row r="574" spans="1:11" ht="15" customHeight="1" x14ac:dyDescent="0.3">
      <c r="A574" s="78"/>
      <c r="B574" s="64"/>
      <c r="C574" s="147"/>
      <c r="D574" s="88"/>
      <c r="E574" s="63"/>
      <c r="J574" s="68"/>
      <c r="K574" s="61"/>
    </row>
    <row r="575" spans="1:11" ht="15" customHeight="1" x14ac:dyDescent="0.3">
      <c r="A575" s="78"/>
      <c r="B575" s="64"/>
      <c r="C575" s="64"/>
      <c r="D575" s="63"/>
      <c r="E575" s="63"/>
      <c r="K575" s="61"/>
    </row>
    <row r="576" spans="1:11" ht="15" customHeight="1" x14ac:dyDescent="0.3">
      <c r="A576" s="78"/>
      <c r="B576" s="64"/>
      <c r="C576" s="64"/>
      <c r="D576" s="63"/>
      <c r="E576" s="63"/>
      <c r="J576" s="68"/>
      <c r="K576" s="61"/>
    </row>
    <row r="577" spans="1:11" ht="15" customHeight="1" x14ac:dyDescent="0.3">
      <c r="A577" s="78"/>
      <c r="B577" s="64"/>
      <c r="C577" s="64"/>
      <c r="D577" s="63"/>
      <c r="E577" s="63"/>
      <c r="J577" s="68"/>
      <c r="K577" s="61"/>
    </row>
    <row r="578" spans="1:11" ht="15" customHeight="1" x14ac:dyDescent="0.3">
      <c r="A578" s="78"/>
      <c r="B578" s="64"/>
      <c r="C578" s="64"/>
      <c r="D578" s="63"/>
      <c r="E578" s="63"/>
      <c r="J578" s="90"/>
      <c r="K578" s="61"/>
    </row>
    <row r="579" spans="1:11" ht="15" customHeight="1" x14ac:dyDescent="0.3">
      <c r="A579" s="78"/>
      <c r="B579" s="64"/>
      <c r="C579" s="64"/>
      <c r="D579" s="63"/>
      <c r="E579" s="63"/>
      <c r="J579" s="68"/>
      <c r="K579" s="61"/>
    </row>
    <row r="580" spans="1:11" ht="15" customHeight="1" x14ac:dyDescent="0.3">
      <c r="A580" s="78"/>
      <c r="B580" s="64"/>
      <c r="C580" s="64"/>
      <c r="D580" s="63"/>
      <c r="E580" s="63"/>
      <c r="J580" s="68"/>
      <c r="K580" s="61"/>
    </row>
    <row r="581" spans="1:11" ht="15" customHeight="1" x14ac:dyDescent="0.3">
      <c r="A581" s="78"/>
      <c r="B581" s="64"/>
      <c r="C581" s="64"/>
      <c r="D581" s="63"/>
      <c r="E581" s="63"/>
      <c r="J581" s="67"/>
      <c r="K581" s="61"/>
    </row>
    <row r="582" spans="1:11" ht="15" customHeight="1" x14ac:dyDescent="0.3">
      <c r="A582" s="78"/>
      <c r="B582" s="64"/>
      <c r="C582" s="64"/>
      <c r="D582" s="63"/>
      <c r="E582" s="63"/>
      <c r="J582" s="67"/>
      <c r="K582" s="61"/>
    </row>
    <row r="583" spans="1:11" ht="15" customHeight="1" x14ac:dyDescent="0.3">
      <c r="A583" s="78"/>
      <c r="B583" s="64"/>
      <c r="C583" s="64"/>
      <c r="D583" s="63"/>
      <c r="E583" s="63"/>
      <c r="J583" s="67"/>
      <c r="K583" s="61"/>
    </row>
    <row r="584" spans="1:11" ht="15" customHeight="1" x14ac:dyDescent="0.3">
      <c r="A584" s="78"/>
      <c r="B584" s="64"/>
      <c r="C584" s="64"/>
      <c r="D584" s="89"/>
      <c r="E584" s="63"/>
      <c r="J584" s="67"/>
      <c r="K584" s="61"/>
    </row>
    <row r="585" spans="1:11" ht="15" customHeight="1" x14ac:dyDescent="0.3">
      <c r="A585" s="78"/>
      <c r="B585" s="64"/>
      <c r="C585" s="64"/>
      <c r="D585" s="89"/>
      <c r="E585" s="63"/>
      <c r="J585" s="72"/>
      <c r="K585" s="61"/>
    </row>
    <row r="586" spans="1:11" ht="15" customHeight="1" x14ac:dyDescent="0.3">
      <c r="A586" s="78"/>
      <c r="B586" s="64"/>
      <c r="C586" s="64"/>
      <c r="D586" s="89"/>
      <c r="E586" s="63"/>
      <c r="J586" s="74"/>
      <c r="K586" s="61"/>
    </row>
    <row r="587" spans="1:11" ht="15" customHeight="1" x14ac:dyDescent="0.3">
      <c r="A587" s="78"/>
      <c r="B587" s="64"/>
      <c r="C587" s="64"/>
      <c r="D587" s="89"/>
      <c r="E587" s="63"/>
      <c r="J587" s="74"/>
      <c r="K587" s="61"/>
    </row>
    <row r="588" spans="1:11" ht="15" customHeight="1" x14ac:dyDescent="0.3">
      <c r="A588" s="78"/>
      <c r="B588" s="64"/>
      <c r="C588" s="64"/>
      <c r="D588" s="89"/>
      <c r="E588" s="63"/>
      <c r="J588" s="74"/>
      <c r="K588" s="61"/>
    </row>
    <row r="589" spans="1:11" ht="15" customHeight="1" x14ac:dyDescent="0.3">
      <c r="A589" s="78"/>
      <c r="B589" s="64"/>
      <c r="C589" s="64"/>
      <c r="D589" s="89"/>
      <c r="E589" s="63"/>
      <c r="J589" s="68"/>
      <c r="K589" s="61"/>
    </row>
    <row r="590" spans="1:11" ht="15" customHeight="1" x14ac:dyDescent="0.3">
      <c r="A590" s="78"/>
      <c r="B590" s="64"/>
      <c r="C590" s="64"/>
      <c r="D590" s="89"/>
      <c r="E590" s="63"/>
      <c r="J590" s="68"/>
      <c r="K590" s="61"/>
    </row>
    <row r="591" spans="1:11" ht="15" customHeight="1" x14ac:dyDescent="0.3">
      <c r="A591" s="78"/>
      <c r="B591" s="64"/>
      <c r="C591" s="64"/>
      <c r="D591" s="89"/>
      <c r="E591" s="63"/>
      <c r="J591" s="68"/>
      <c r="K591" s="61"/>
    </row>
    <row r="592" spans="1:11" ht="15" customHeight="1" x14ac:dyDescent="0.3">
      <c r="A592" s="78"/>
      <c r="B592" s="64"/>
      <c r="C592" s="64"/>
      <c r="D592" s="89"/>
      <c r="E592" s="63"/>
      <c r="J592" s="67"/>
      <c r="K592" s="61"/>
    </row>
    <row r="593" spans="1:11" ht="15" customHeight="1" x14ac:dyDescent="0.3">
      <c r="A593" s="78"/>
      <c r="B593" s="64"/>
      <c r="C593" s="64"/>
      <c r="D593" s="89"/>
      <c r="E593" s="63"/>
      <c r="J593" s="68"/>
      <c r="K593" s="61"/>
    </row>
    <row r="594" spans="1:11" ht="15" customHeight="1" x14ac:dyDescent="0.3">
      <c r="A594" s="78"/>
      <c r="B594" s="64"/>
      <c r="C594" s="64"/>
      <c r="D594" s="89"/>
      <c r="E594" s="63"/>
      <c r="J594" s="67"/>
      <c r="K594" s="61"/>
    </row>
    <row r="595" spans="1:11" ht="15" customHeight="1" x14ac:dyDescent="0.3">
      <c r="A595" s="78"/>
      <c r="B595" s="64"/>
      <c r="C595" s="64"/>
      <c r="D595" s="89"/>
      <c r="E595" s="63"/>
      <c r="J595" s="68"/>
      <c r="K595" s="61"/>
    </row>
    <row r="596" spans="1:11" ht="15" customHeight="1" x14ac:dyDescent="0.3">
      <c r="A596" s="78"/>
      <c r="B596" s="64"/>
      <c r="C596" s="64"/>
      <c r="D596" s="89"/>
      <c r="E596" s="63"/>
      <c r="J596" s="68"/>
      <c r="K596" s="61"/>
    </row>
    <row r="597" spans="1:11" ht="15" customHeight="1" x14ac:dyDescent="0.3">
      <c r="A597" s="78"/>
      <c r="B597" s="64"/>
      <c r="C597" s="64"/>
      <c r="D597" s="89"/>
      <c r="E597" s="63"/>
      <c r="J597" s="68"/>
      <c r="K597" s="61"/>
    </row>
    <row r="598" spans="1:11" ht="15" customHeight="1" x14ac:dyDescent="0.3">
      <c r="A598" s="78"/>
      <c r="B598" s="64"/>
      <c r="C598" s="64"/>
      <c r="D598" s="89"/>
      <c r="E598" s="63"/>
      <c r="J598" s="66"/>
      <c r="K598" s="61"/>
    </row>
    <row r="599" spans="1:11" ht="15" customHeight="1" x14ac:dyDescent="0.3">
      <c r="A599" s="78"/>
      <c r="B599" s="64"/>
      <c r="C599" s="64"/>
      <c r="D599" s="89"/>
      <c r="E599" s="63"/>
      <c r="K599" s="61"/>
    </row>
    <row r="600" spans="1:11" ht="15" customHeight="1" x14ac:dyDescent="0.3">
      <c r="A600" s="78"/>
      <c r="B600" s="64"/>
      <c r="C600" s="64"/>
      <c r="D600" s="89"/>
      <c r="E600" s="63"/>
      <c r="K600" s="61"/>
    </row>
    <row r="601" spans="1:11" ht="15" customHeight="1" x14ac:dyDescent="0.3">
      <c r="A601" s="78"/>
      <c r="B601" s="64"/>
      <c r="C601" s="64"/>
      <c r="E601" s="63"/>
      <c r="J601" s="68"/>
      <c r="K601" s="61"/>
    </row>
    <row r="602" spans="1:11" ht="15" customHeight="1" x14ac:dyDescent="0.3">
      <c r="A602" s="78"/>
      <c r="B602" s="64"/>
      <c r="C602" s="64"/>
      <c r="E602" s="63"/>
      <c r="J602" s="68"/>
      <c r="K602" s="61"/>
    </row>
    <row r="603" spans="1:11" ht="15" customHeight="1" x14ac:dyDescent="0.3">
      <c r="A603" s="78"/>
      <c r="B603" s="64"/>
      <c r="C603" s="64"/>
      <c r="E603" s="63"/>
      <c r="J603" s="68"/>
      <c r="K603" s="61"/>
    </row>
    <row r="604" spans="1:11" ht="15" customHeight="1" x14ac:dyDescent="0.3">
      <c r="A604" s="78"/>
      <c r="B604" s="64"/>
      <c r="C604" s="64"/>
      <c r="E604" s="63"/>
      <c r="J604" s="68"/>
      <c r="K604" s="61"/>
    </row>
    <row r="605" spans="1:11" ht="15" customHeight="1" x14ac:dyDescent="0.3">
      <c r="A605" s="78"/>
      <c r="B605" s="64"/>
      <c r="C605" s="64"/>
      <c r="E605" s="63"/>
      <c r="J605" s="68"/>
      <c r="K605" s="61"/>
    </row>
    <row r="606" spans="1:11" ht="15" customHeight="1" x14ac:dyDescent="0.3">
      <c r="A606" s="78"/>
      <c r="B606" s="64"/>
      <c r="C606" s="64"/>
      <c r="E606" s="63"/>
      <c r="J606" s="68"/>
      <c r="K606" s="61"/>
    </row>
    <row r="607" spans="1:11" ht="15" customHeight="1" x14ac:dyDescent="0.3">
      <c r="A607" s="78"/>
      <c r="B607" s="64"/>
      <c r="C607" s="64"/>
      <c r="E607" s="63"/>
      <c r="J607" s="68"/>
      <c r="K607" s="61"/>
    </row>
    <row r="608" spans="1:11" ht="15" customHeight="1" x14ac:dyDescent="0.3">
      <c r="A608" s="78"/>
      <c r="B608" s="64"/>
      <c r="C608" s="64"/>
      <c r="E608" s="63"/>
      <c r="J608" s="68"/>
      <c r="K608" s="61"/>
    </row>
    <row r="609" spans="1:11" ht="15" customHeight="1" x14ac:dyDescent="0.3">
      <c r="A609" s="78"/>
      <c r="B609" s="64"/>
      <c r="C609" s="64"/>
      <c r="E609" s="63"/>
      <c r="J609" s="74"/>
      <c r="K609" s="61"/>
    </row>
    <row r="610" spans="1:11" ht="15" customHeight="1" x14ac:dyDescent="0.3">
      <c r="A610" s="78"/>
      <c r="B610" s="64"/>
      <c r="C610" s="64"/>
      <c r="E610" s="63"/>
      <c r="J610" s="66"/>
      <c r="K610" s="61"/>
    </row>
    <row r="611" spans="1:11" ht="15" customHeight="1" x14ac:dyDescent="0.3">
      <c r="A611" s="78"/>
      <c r="B611" s="64"/>
      <c r="C611" s="64"/>
      <c r="E611" s="63"/>
      <c r="J611" s="74"/>
      <c r="K611" s="61"/>
    </row>
    <row r="612" spans="1:11" ht="15" customHeight="1" x14ac:dyDescent="0.3">
      <c r="A612" s="78"/>
      <c r="B612" s="64"/>
      <c r="C612" s="64"/>
      <c r="D612" s="89"/>
      <c r="E612" s="63"/>
      <c r="J612" s="68"/>
      <c r="K612" s="61"/>
    </row>
    <row r="613" spans="1:11" ht="15" customHeight="1" x14ac:dyDescent="0.3">
      <c r="A613" s="78"/>
      <c r="B613" s="64"/>
      <c r="C613" s="64"/>
      <c r="D613" s="89"/>
      <c r="E613" s="63"/>
      <c r="J613" s="68"/>
      <c r="K613" s="61"/>
    </row>
    <row r="614" spans="1:11" ht="15" customHeight="1" x14ac:dyDescent="0.3">
      <c r="A614" s="78"/>
      <c r="B614" s="64"/>
      <c r="C614" s="64"/>
      <c r="D614" s="89"/>
      <c r="E614" s="63"/>
      <c r="J614" s="74"/>
      <c r="K614" s="61"/>
    </row>
    <row r="615" spans="1:11" ht="15" customHeight="1" x14ac:dyDescent="0.3">
      <c r="A615" s="78"/>
      <c r="B615" s="64"/>
      <c r="C615" s="64"/>
      <c r="D615" s="89"/>
      <c r="E615" s="63"/>
      <c r="J615" s="72"/>
      <c r="K615" s="61"/>
    </row>
    <row r="616" spans="1:11" ht="15" customHeight="1" x14ac:dyDescent="0.3">
      <c r="A616" s="78"/>
      <c r="B616" s="64"/>
      <c r="C616" s="64"/>
      <c r="D616" s="89"/>
      <c r="E616" s="63"/>
      <c r="J616" s="74"/>
      <c r="K616" s="61"/>
    </row>
    <row r="617" spans="1:11" ht="15" customHeight="1" x14ac:dyDescent="0.3">
      <c r="A617" s="78"/>
      <c r="B617" s="64"/>
      <c r="C617" s="64"/>
      <c r="D617" s="63"/>
      <c r="E617" s="63"/>
      <c r="J617" s="68"/>
      <c r="K617" s="61"/>
    </row>
    <row r="618" spans="1:11" ht="15" customHeight="1" x14ac:dyDescent="0.3">
      <c r="A618" s="78"/>
      <c r="B618" s="64"/>
      <c r="C618" s="147"/>
      <c r="D618" s="88"/>
      <c r="E618" s="63"/>
      <c r="J618" s="68"/>
      <c r="K618" s="61"/>
    </row>
    <row r="619" spans="1:11" ht="15" customHeight="1" x14ac:dyDescent="0.3">
      <c r="A619" s="78"/>
      <c r="B619" s="64"/>
      <c r="C619" s="147"/>
      <c r="D619" s="88"/>
      <c r="E619" s="63"/>
      <c r="J619" s="72"/>
      <c r="K619" s="61"/>
    </row>
    <row r="620" spans="1:11" ht="15" customHeight="1" x14ac:dyDescent="0.3">
      <c r="A620" s="78"/>
      <c r="B620" s="64"/>
      <c r="C620" s="147"/>
      <c r="D620" s="88"/>
      <c r="E620" s="63"/>
      <c r="J620" s="68"/>
      <c r="K620" s="61"/>
    </row>
    <row r="621" spans="1:11" ht="15" customHeight="1" x14ac:dyDescent="0.3">
      <c r="A621" s="62"/>
      <c r="B621" s="70"/>
      <c r="C621" s="158"/>
      <c r="D621" s="88"/>
      <c r="E621" s="63"/>
      <c r="F621" s="71"/>
      <c r="G621" s="71"/>
      <c r="H621" s="94"/>
      <c r="I621" s="94"/>
      <c r="J621" s="68"/>
      <c r="K621" s="61"/>
    </row>
    <row r="622" spans="1:11" ht="15" customHeight="1" x14ac:dyDescent="0.3">
      <c r="A622" s="78"/>
      <c r="B622" s="64"/>
      <c r="C622" s="147"/>
      <c r="D622" s="88"/>
      <c r="E622" s="63"/>
      <c r="J622" s="68"/>
      <c r="K622" s="61"/>
    </row>
    <row r="623" spans="1:11" ht="15" customHeight="1" x14ac:dyDescent="0.3">
      <c r="A623" s="78"/>
      <c r="B623" s="64"/>
      <c r="C623" s="147"/>
      <c r="D623" s="88"/>
      <c r="E623" s="63"/>
      <c r="J623" s="68"/>
      <c r="K623" s="61"/>
    </row>
    <row r="624" spans="1:11" ht="15" customHeight="1" x14ac:dyDescent="0.3">
      <c r="A624" s="78"/>
      <c r="B624" s="64"/>
      <c r="C624" s="147"/>
      <c r="D624" s="88"/>
      <c r="E624" s="63"/>
      <c r="J624" s="68"/>
      <c r="K624" s="61"/>
    </row>
    <row r="625" spans="1:11" ht="15" customHeight="1" x14ac:dyDescent="0.3">
      <c r="A625" s="78"/>
      <c r="B625" s="64"/>
      <c r="C625" s="147"/>
      <c r="D625" s="88"/>
      <c r="E625" s="63"/>
      <c r="J625" s="72"/>
      <c r="K625" s="61"/>
    </row>
    <row r="626" spans="1:11" ht="15" customHeight="1" x14ac:dyDescent="0.3">
      <c r="A626" s="78"/>
      <c r="B626" s="64"/>
      <c r="C626" s="147"/>
      <c r="D626" s="88"/>
      <c r="E626" s="63"/>
      <c r="J626" s="68"/>
      <c r="K626" s="61"/>
    </row>
    <row r="627" spans="1:11" ht="15" customHeight="1" x14ac:dyDescent="0.3">
      <c r="A627" s="78"/>
      <c r="B627" s="64"/>
      <c r="C627" s="147"/>
      <c r="D627" s="88"/>
      <c r="E627" s="63"/>
      <c r="J627" s="72"/>
      <c r="K627" s="61"/>
    </row>
    <row r="628" spans="1:11" ht="15" customHeight="1" x14ac:dyDescent="0.3">
      <c r="A628" s="78"/>
      <c r="B628" s="64"/>
      <c r="C628" s="147"/>
      <c r="D628" s="88"/>
      <c r="E628" s="63"/>
      <c r="J628" s="72"/>
      <c r="K628" s="61"/>
    </row>
    <row r="629" spans="1:11" ht="15" customHeight="1" x14ac:dyDescent="0.3">
      <c r="A629" s="78"/>
      <c r="B629" s="64"/>
      <c r="C629" s="147"/>
      <c r="D629" s="88"/>
      <c r="E629" s="63"/>
      <c r="J629" s="68"/>
      <c r="K629" s="61"/>
    </row>
    <row r="630" spans="1:11" ht="15" customHeight="1" x14ac:dyDescent="0.3">
      <c r="A630" s="78"/>
      <c r="B630" s="64"/>
      <c r="C630" s="147"/>
      <c r="D630" s="88"/>
      <c r="E630" s="63"/>
      <c r="J630" s="68"/>
      <c r="K630" s="61"/>
    </row>
    <row r="631" spans="1:11" ht="15" customHeight="1" x14ac:dyDescent="0.3">
      <c r="A631" s="78"/>
      <c r="B631" s="64"/>
      <c r="C631" s="147"/>
      <c r="D631" s="88"/>
      <c r="E631" s="63"/>
      <c r="J631" s="103"/>
      <c r="K631" s="61"/>
    </row>
    <row r="632" spans="1:11" ht="15" customHeight="1" x14ac:dyDescent="0.3">
      <c r="A632" s="78"/>
      <c r="B632" s="64"/>
      <c r="C632" s="147"/>
      <c r="D632" s="88"/>
      <c r="E632" s="63"/>
      <c r="J632" s="68"/>
      <c r="K632" s="61"/>
    </row>
    <row r="633" spans="1:11" ht="15" customHeight="1" x14ac:dyDescent="0.3">
      <c r="A633" s="78"/>
      <c r="B633" s="64"/>
      <c r="C633" s="147"/>
      <c r="D633" s="88"/>
      <c r="E633" s="63"/>
      <c r="J633" s="68"/>
      <c r="K633" s="61"/>
    </row>
    <row r="634" spans="1:11" ht="15" customHeight="1" x14ac:dyDescent="0.3">
      <c r="A634" s="78"/>
      <c r="B634" s="64"/>
      <c r="C634" s="147"/>
      <c r="D634" s="88"/>
      <c r="E634" s="63"/>
      <c r="J634" s="68"/>
      <c r="K634" s="61"/>
    </row>
    <row r="635" spans="1:11" ht="15" customHeight="1" x14ac:dyDescent="0.3">
      <c r="A635" s="78"/>
      <c r="B635" s="64"/>
      <c r="C635" s="147"/>
      <c r="D635" s="88"/>
      <c r="E635" s="63"/>
      <c r="J635" s="68"/>
      <c r="K635" s="61"/>
    </row>
    <row r="636" spans="1:11" ht="15" customHeight="1" x14ac:dyDescent="0.3">
      <c r="A636" s="78"/>
      <c r="B636" s="64"/>
      <c r="C636" s="147"/>
      <c r="D636" s="88"/>
      <c r="E636" s="63"/>
      <c r="J636" s="103"/>
      <c r="K636" s="61"/>
    </row>
    <row r="637" spans="1:11" ht="15" customHeight="1" x14ac:dyDescent="0.3">
      <c r="A637" s="62"/>
      <c r="B637" s="70"/>
      <c r="C637" s="158"/>
      <c r="D637" s="88"/>
      <c r="E637" s="63"/>
      <c r="J637" s="68"/>
      <c r="K637" s="61"/>
    </row>
    <row r="638" spans="1:11" ht="15" customHeight="1" x14ac:dyDescent="0.3">
      <c r="A638" s="62"/>
      <c r="B638" s="70"/>
      <c r="C638" s="158"/>
      <c r="D638" s="88"/>
      <c r="E638" s="63"/>
      <c r="F638" s="71"/>
      <c r="G638" s="71"/>
      <c r="H638" s="94"/>
      <c r="I638" s="94"/>
      <c r="J638" s="68"/>
      <c r="K638" s="61"/>
    </row>
    <row r="639" spans="1:11" ht="15" customHeight="1" x14ac:dyDescent="0.3">
      <c r="A639" s="62"/>
      <c r="B639" s="70"/>
      <c r="C639" s="158"/>
      <c r="D639" s="88"/>
      <c r="E639" s="63"/>
      <c r="F639" s="71"/>
      <c r="G639" s="71"/>
      <c r="H639" s="94"/>
      <c r="I639" s="94"/>
      <c r="J639" s="68"/>
      <c r="K639" s="61"/>
    </row>
    <row r="640" spans="1:11" ht="15" customHeight="1" x14ac:dyDescent="0.3">
      <c r="A640" s="62"/>
      <c r="B640" s="70"/>
      <c r="C640" s="70"/>
      <c r="D640" s="77"/>
      <c r="E640" s="63"/>
      <c r="F640" s="71"/>
      <c r="G640" s="71"/>
      <c r="H640" s="94"/>
      <c r="I640" s="94"/>
      <c r="J640" s="67"/>
      <c r="K640" s="61"/>
    </row>
    <row r="641" spans="1:11" ht="15" customHeight="1" x14ac:dyDescent="0.3">
      <c r="A641" s="62"/>
      <c r="B641" s="70"/>
      <c r="C641" s="70"/>
      <c r="D641" s="77"/>
      <c r="E641" s="63"/>
      <c r="F641" s="71"/>
      <c r="G641" s="71"/>
      <c r="H641" s="94"/>
      <c r="I641" s="94"/>
      <c r="J641" s="67"/>
      <c r="K641" s="61"/>
    </row>
    <row r="642" spans="1:11" ht="15" customHeight="1" x14ac:dyDescent="0.3">
      <c r="A642" s="62"/>
      <c r="B642" s="70"/>
      <c r="C642" s="70"/>
      <c r="D642" s="77"/>
      <c r="E642" s="63"/>
      <c r="F642" s="71"/>
      <c r="G642" s="71"/>
      <c r="H642" s="94"/>
      <c r="I642" s="94"/>
      <c r="J642" s="67"/>
      <c r="K642" s="61"/>
    </row>
    <row r="643" spans="1:11" ht="15" customHeight="1" x14ac:dyDescent="0.3">
      <c r="A643" s="62"/>
      <c r="B643" s="70"/>
      <c r="C643" s="70"/>
      <c r="D643" s="77"/>
      <c r="E643" s="63"/>
      <c r="F643" s="71"/>
      <c r="G643" s="71"/>
      <c r="H643" s="94"/>
      <c r="I643" s="94"/>
      <c r="J643" s="67"/>
      <c r="K643" s="61"/>
    </row>
    <row r="644" spans="1:11" ht="15" customHeight="1" x14ac:dyDescent="0.3">
      <c r="A644" s="62"/>
      <c r="B644" s="70"/>
      <c r="C644" s="70"/>
      <c r="D644" s="77"/>
      <c r="E644" s="63"/>
      <c r="F644" s="71"/>
      <c r="G644" s="71"/>
      <c r="H644" s="94"/>
      <c r="I644" s="94"/>
      <c r="J644" s="68"/>
      <c r="K644" s="61"/>
    </row>
    <row r="645" spans="1:11" ht="15" customHeight="1" x14ac:dyDescent="0.3">
      <c r="A645" s="62"/>
      <c r="B645" s="70"/>
      <c r="C645" s="70"/>
      <c r="D645" s="77"/>
      <c r="E645" s="63"/>
      <c r="F645" s="71"/>
      <c r="G645" s="71"/>
      <c r="H645" s="94"/>
      <c r="I645" s="94"/>
      <c r="J645" s="68"/>
      <c r="K645" s="61"/>
    </row>
    <row r="646" spans="1:11" ht="15" customHeight="1" x14ac:dyDescent="0.3">
      <c r="A646" s="62"/>
      <c r="B646" s="70"/>
      <c r="C646" s="70"/>
      <c r="D646" s="63"/>
      <c r="E646" s="63"/>
      <c r="F646" s="71"/>
      <c r="G646" s="71"/>
      <c r="H646" s="94"/>
      <c r="I646" s="94"/>
      <c r="J646" s="68"/>
      <c r="K646" s="61"/>
    </row>
    <row r="647" spans="1:11" ht="15" customHeight="1" x14ac:dyDescent="0.3">
      <c r="A647" s="78"/>
      <c r="B647" s="64"/>
      <c r="C647" s="64"/>
      <c r="E647" s="63"/>
      <c r="J647" s="72"/>
      <c r="K647" s="61"/>
    </row>
    <row r="648" spans="1:11" ht="15" customHeight="1" x14ac:dyDescent="0.3">
      <c r="A648" s="78"/>
      <c r="B648" s="64"/>
      <c r="C648" s="64"/>
      <c r="E648" s="63"/>
      <c r="J648" s="68"/>
      <c r="K648" s="61"/>
    </row>
    <row r="649" spans="1:11" ht="15" customHeight="1" x14ac:dyDescent="0.3">
      <c r="A649" s="78"/>
      <c r="B649" s="64"/>
      <c r="C649" s="64"/>
      <c r="E649" s="63"/>
      <c r="J649" s="66"/>
      <c r="K649" s="61"/>
    </row>
    <row r="650" spans="1:11" ht="15" customHeight="1" x14ac:dyDescent="0.3">
      <c r="A650" s="78"/>
      <c r="B650" s="64"/>
      <c r="C650" s="64"/>
      <c r="E650" s="63"/>
      <c r="J650" s="74"/>
      <c r="K650" s="61"/>
    </row>
    <row r="651" spans="1:11" ht="15" customHeight="1" x14ac:dyDescent="0.3">
      <c r="A651" s="78"/>
      <c r="B651" s="64"/>
      <c r="C651" s="64"/>
      <c r="E651" s="63"/>
      <c r="J651" s="74"/>
      <c r="K651" s="61"/>
    </row>
    <row r="652" spans="1:11" ht="15" customHeight="1" x14ac:dyDescent="0.3">
      <c r="A652" s="78"/>
      <c r="B652" s="64"/>
      <c r="C652" s="64"/>
      <c r="E652" s="63"/>
      <c r="J652" s="68"/>
      <c r="K652" s="61"/>
    </row>
    <row r="653" spans="1:11" ht="15" customHeight="1" x14ac:dyDescent="0.3">
      <c r="A653" s="78"/>
      <c r="B653" s="64"/>
      <c r="C653" s="64"/>
      <c r="E653" s="63"/>
      <c r="J653" s="74"/>
      <c r="K653" s="61"/>
    </row>
    <row r="654" spans="1:11" ht="15" customHeight="1" x14ac:dyDescent="0.3">
      <c r="A654" s="78"/>
      <c r="B654" s="64"/>
      <c r="C654" s="64"/>
      <c r="E654" s="63"/>
      <c r="J654" s="68"/>
      <c r="K654" s="61"/>
    </row>
    <row r="655" spans="1:11" ht="15" customHeight="1" x14ac:dyDescent="0.3">
      <c r="A655" s="78"/>
      <c r="B655" s="64"/>
      <c r="C655" s="64"/>
      <c r="E655" s="63"/>
      <c r="J655" s="67"/>
      <c r="K655" s="61"/>
    </row>
    <row r="656" spans="1:11" ht="15" customHeight="1" x14ac:dyDescent="0.3">
      <c r="A656" s="78"/>
      <c r="B656" s="64"/>
      <c r="C656" s="64"/>
      <c r="E656" s="63"/>
      <c r="J656" s="74"/>
      <c r="K656" s="61"/>
    </row>
    <row r="657" spans="1:11" ht="15" customHeight="1" x14ac:dyDescent="0.3">
      <c r="A657" s="78"/>
      <c r="B657" s="64"/>
      <c r="C657" s="64"/>
      <c r="E657" s="63"/>
      <c r="J657" s="74"/>
      <c r="K657" s="61"/>
    </row>
    <row r="658" spans="1:11" ht="15" customHeight="1" x14ac:dyDescent="0.3">
      <c r="A658" s="78"/>
      <c r="B658" s="64"/>
      <c r="C658" s="64"/>
      <c r="E658" s="63"/>
      <c r="J658" s="74"/>
      <c r="K658" s="61"/>
    </row>
    <row r="659" spans="1:11" ht="15" customHeight="1" x14ac:dyDescent="0.3">
      <c r="A659" s="78"/>
      <c r="B659" s="64"/>
      <c r="C659" s="64"/>
      <c r="E659" s="63"/>
      <c r="J659" s="72"/>
      <c r="K659" s="61"/>
    </row>
    <row r="660" spans="1:11" ht="15" customHeight="1" x14ac:dyDescent="0.3">
      <c r="A660" s="78"/>
      <c r="B660" s="64"/>
      <c r="C660" s="64"/>
      <c r="E660" s="63"/>
      <c r="J660" s="68"/>
      <c r="K660" s="61"/>
    </row>
    <row r="661" spans="1:11" ht="15" customHeight="1" x14ac:dyDescent="0.3">
      <c r="A661" s="78"/>
      <c r="B661" s="64"/>
      <c r="C661" s="64"/>
      <c r="E661" s="63"/>
      <c r="J661" s="74"/>
      <c r="K661" s="61"/>
    </row>
    <row r="662" spans="1:11" ht="15" customHeight="1" x14ac:dyDescent="0.3">
      <c r="A662" s="78"/>
      <c r="B662" s="64"/>
      <c r="C662" s="147"/>
      <c r="D662" s="88"/>
      <c r="E662" s="63"/>
      <c r="J662" s="68"/>
      <c r="K662" s="61"/>
    </row>
    <row r="663" spans="1:11" ht="15" customHeight="1" x14ac:dyDescent="0.3">
      <c r="A663" s="78"/>
      <c r="B663" s="64"/>
      <c r="C663" s="147"/>
      <c r="D663" s="88"/>
      <c r="E663" s="63"/>
      <c r="J663" s="74"/>
      <c r="K663" s="61"/>
    </row>
    <row r="664" spans="1:11" ht="15" customHeight="1" x14ac:dyDescent="0.3">
      <c r="A664" s="78"/>
      <c r="B664" s="64"/>
      <c r="C664" s="147"/>
      <c r="D664" s="88"/>
      <c r="E664" s="63"/>
      <c r="J664" s="74"/>
      <c r="K664" s="61"/>
    </row>
    <row r="665" spans="1:11" ht="15" customHeight="1" x14ac:dyDescent="0.3">
      <c r="A665" s="78"/>
      <c r="B665" s="64"/>
      <c r="C665" s="147"/>
      <c r="D665" s="88"/>
      <c r="E665" s="63"/>
      <c r="J665" s="74"/>
      <c r="K665" s="61"/>
    </row>
    <row r="666" spans="1:11" ht="15" customHeight="1" x14ac:dyDescent="0.3">
      <c r="A666" s="78"/>
      <c r="B666" s="64"/>
      <c r="C666" s="64"/>
      <c r="E666" s="63"/>
      <c r="J666" s="68"/>
      <c r="K666" s="61"/>
    </row>
    <row r="667" spans="1:11" ht="15" customHeight="1" x14ac:dyDescent="0.3">
      <c r="A667" s="78"/>
      <c r="B667" s="64"/>
      <c r="C667" s="64"/>
      <c r="D667" s="63"/>
      <c r="E667" s="63"/>
      <c r="J667" s="68"/>
      <c r="K667" s="61"/>
    </row>
    <row r="668" spans="1:11" ht="15" customHeight="1" x14ac:dyDescent="0.3">
      <c r="A668" s="78"/>
      <c r="B668" s="64"/>
      <c r="C668" s="64"/>
      <c r="E668" s="63"/>
      <c r="K668" s="61"/>
    </row>
    <row r="669" spans="1:11" ht="15" customHeight="1" x14ac:dyDescent="0.3">
      <c r="A669" s="78"/>
      <c r="B669" s="64"/>
      <c r="C669" s="147"/>
      <c r="D669" s="88"/>
      <c r="E669" s="63"/>
      <c r="J669" s="72"/>
      <c r="K669" s="61"/>
    </row>
    <row r="670" spans="1:11" ht="15" customHeight="1" x14ac:dyDescent="0.3">
      <c r="A670" s="78"/>
      <c r="B670" s="64"/>
      <c r="C670" s="147"/>
      <c r="D670" s="88"/>
      <c r="E670" s="63"/>
      <c r="J670" s="72"/>
      <c r="K670" s="61"/>
    </row>
    <row r="671" spans="1:11" ht="15" customHeight="1" x14ac:dyDescent="0.3">
      <c r="A671" s="78"/>
      <c r="B671" s="64"/>
      <c r="C671" s="147"/>
      <c r="D671" s="88"/>
      <c r="E671" s="63"/>
      <c r="J671" s="66"/>
      <c r="K671" s="61"/>
    </row>
    <row r="672" spans="1:11" ht="15" customHeight="1" x14ac:dyDescent="0.3">
      <c r="A672" s="78"/>
      <c r="B672" s="64"/>
      <c r="C672" s="64"/>
      <c r="D672" s="63"/>
      <c r="E672" s="63"/>
      <c r="J672" s="68"/>
      <c r="K672" s="61"/>
    </row>
    <row r="673" spans="1:11" ht="15" customHeight="1" x14ac:dyDescent="0.3">
      <c r="A673" s="78"/>
      <c r="B673" s="64"/>
      <c r="C673" s="64"/>
      <c r="E673" s="63"/>
      <c r="J673" s="72"/>
      <c r="K673" s="61"/>
    </row>
    <row r="674" spans="1:11" ht="15" customHeight="1" x14ac:dyDescent="0.3">
      <c r="A674" s="78"/>
      <c r="B674" s="64"/>
      <c r="C674" s="64"/>
      <c r="E674" s="63"/>
      <c r="J674" s="68"/>
      <c r="K674" s="61"/>
    </row>
    <row r="675" spans="1:11" ht="15" customHeight="1" x14ac:dyDescent="0.3">
      <c r="A675" s="78"/>
      <c r="B675" s="64"/>
      <c r="C675" s="64"/>
      <c r="E675" s="63"/>
      <c r="J675" s="72"/>
      <c r="K675" s="61"/>
    </row>
    <row r="676" spans="1:11" ht="15" customHeight="1" x14ac:dyDescent="0.3">
      <c r="A676" s="78"/>
      <c r="B676" s="64"/>
      <c r="C676" s="64"/>
      <c r="E676" s="63"/>
      <c r="J676" s="72"/>
      <c r="K676" s="61"/>
    </row>
    <row r="677" spans="1:11" ht="15" customHeight="1" x14ac:dyDescent="0.3">
      <c r="A677" s="78"/>
      <c r="B677" s="64"/>
      <c r="C677" s="64"/>
      <c r="E677" s="63"/>
      <c r="J677" s="68"/>
      <c r="K677" s="61"/>
    </row>
    <row r="678" spans="1:11" ht="15" customHeight="1" x14ac:dyDescent="0.3">
      <c r="A678" s="78"/>
      <c r="B678" s="64"/>
      <c r="C678" s="64"/>
      <c r="E678" s="63"/>
      <c r="J678" s="72"/>
      <c r="K678" s="61"/>
    </row>
    <row r="679" spans="1:11" ht="15" customHeight="1" x14ac:dyDescent="0.3">
      <c r="A679" s="78"/>
      <c r="B679" s="64"/>
      <c r="C679" s="64"/>
      <c r="E679" s="63"/>
      <c r="J679" s="68"/>
      <c r="K679" s="61"/>
    </row>
    <row r="680" spans="1:11" ht="15" customHeight="1" x14ac:dyDescent="0.3">
      <c r="A680" s="78"/>
      <c r="B680" s="64"/>
      <c r="C680" s="64"/>
      <c r="E680" s="63"/>
      <c r="J680" s="68"/>
      <c r="K680" s="61"/>
    </row>
    <row r="681" spans="1:11" ht="15" customHeight="1" x14ac:dyDescent="0.3">
      <c r="A681" s="78"/>
      <c r="B681" s="64"/>
      <c r="C681" s="64"/>
      <c r="E681" s="63"/>
      <c r="J681" s="72"/>
      <c r="K681" s="61"/>
    </row>
    <row r="682" spans="1:11" ht="15" customHeight="1" x14ac:dyDescent="0.3">
      <c r="A682" s="78"/>
      <c r="B682" s="64"/>
      <c r="C682" s="147"/>
      <c r="D682" s="88"/>
      <c r="E682" s="63"/>
      <c r="J682" s="68"/>
      <c r="K682" s="61"/>
    </row>
    <row r="683" spans="1:11" ht="15" customHeight="1" x14ac:dyDescent="0.3">
      <c r="A683" s="78"/>
      <c r="B683" s="64"/>
      <c r="C683" s="147"/>
      <c r="D683" s="88"/>
      <c r="E683" s="63"/>
      <c r="J683" s="68"/>
      <c r="K683" s="61"/>
    </row>
    <row r="684" spans="1:11" ht="15" customHeight="1" x14ac:dyDescent="0.3">
      <c r="A684" s="78"/>
      <c r="B684" s="64"/>
      <c r="C684" s="147"/>
      <c r="D684" s="88"/>
      <c r="E684" s="63"/>
      <c r="J684" s="68"/>
      <c r="K684" s="61"/>
    </row>
    <row r="685" spans="1:11" ht="15" customHeight="1" x14ac:dyDescent="0.3">
      <c r="A685" s="78"/>
      <c r="B685" s="64"/>
      <c r="C685" s="147"/>
      <c r="D685" s="88"/>
      <c r="E685" s="63"/>
      <c r="J685" s="74"/>
      <c r="K685" s="61"/>
    </row>
    <row r="686" spans="1:11" ht="15" customHeight="1" x14ac:dyDescent="0.3">
      <c r="A686" s="78"/>
      <c r="B686" s="64"/>
      <c r="C686" s="147"/>
      <c r="D686" s="88"/>
      <c r="E686" s="63"/>
      <c r="J686" s="68"/>
      <c r="K686" s="61"/>
    </row>
    <row r="687" spans="1:11" ht="15" customHeight="1" x14ac:dyDescent="0.3">
      <c r="A687" s="78"/>
      <c r="B687" s="64"/>
      <c r="C687" s="147"/>
      <c r="D687" s="88"/>
      <c r="E687" s="63"/>
      <c r="J687" s="68"/>
      <c r="K687" s="61"/>
    </row>
    <row r="688" spans="1:11" ht="15" customHeight="1" x14ac:dyDescent="0.3">
      <c r="A688" s="78"/>
      <c r="B688" s="64"/>
      <c r="C688" s="147"/>
      <c r="D688" s="88"/>
      <c r="E688" s="63"/>
      <c r="J688" s="68"/>
      <c r="K688" s="61"/>
    </row>
    <row r="689" spans="1:11" ht="15" customHeight="1" x14ac:dyDescent="0.3">
      <c r="A689" s="78"/>
      <c r="B689" s="64"/>
      <c r="C689" s="147"/>
      <c r="D689" s="88"/>
      <c r="E689" s="63"/>
      <c r="J689" s="68"/>
      <c r="K689" s="61"/>
    </row>
    <row r="690" spans="1:11" ht="15" customHeight="1" x14ac:dyDescent="0.3">
      <c r="A690" s="78"/>
      <c r="B690" s="64"/>
      <c r="C690" s="147"/>
      <c r="D690" s="88"/>
      <c r="E690" s="63"/>
      <c r="J690" s="68"/>
      <c r="K690" s="61"/>
    </row>
    <row r="691" spans="1:11" ht="15" customHeight="1" x14ac:dyDescent="0.3">
      <c r="A691" s="78"/>
      <c r="B691" s="64"/>
      <c r="C691" s="147"/>
      <c r="D691" s="88"/>
      <c r="E691" s="63"/>
      <c r="J691" s="67"/>
      <c r="K691" s="61"/>
    </row>
    <row r="692" spans="1:11" ht="15" customHeight="1" x14ac:dyDescent="0.3">
      <c r="A692" s="78"/>
      <c r="B692" s="64"/>
      <c r="C692" s="147"/>
      <c r="D692" s="88"/>
      <c r="E692" s="63"/>
      <c r="J692" s="67"/>
      <c r="K692" s="61"/>
    </row>
    <row r="693" spans="1:11" ht="15" customHeight="1" x14ac:dyDescent="0.3">
      <c r="A693" s="78"/>
      <c r="B693" s="64"/>
      <c r="C693" s="147"/>
      <c r="D693" s="88"/>
      <c r="E693" s="63"/>
      <c r="J693" s="68"/>
      <c r="K693" s="61"/>
    </row>
    <row r="694" spans="1:11" ht="15" customHeight="1" x14ac:dyDescent="0.3">
      <c r="A694" s="78"/>
      <c r="B694" s="64"/>
      <c r="C694" s="147"/>
      <c r="D694" s="88"/>
      <c r="E694" s="63"/>
      <c r="J694" s="68"/>
      <c r="K694" s="61"/>
    </row>
    <row r="695" spans="1:11" ht="15" customHeight="1" x14ac:dyDescent="0.3">
      <c r="A695" s="78"/>
      <c r="B695" s="64"/>
      <c r="C695" s="147"/>
      <c r="D695" s="88"/>
      <c r="E695" s="63"/>
      <c r="J695" s="74"/>
      <c r="K695" s="61"/>
    </row>
    <row r="696" spans="1:11" ht="15" customHeight="1" x14ac:dyDescent="0.3">
      <c r="A696" s="78"/>
      <c r="B696" s="64"/>
      <c r="C696" s="147"/>
      <c r="D696" s="88"/>
      <c r="E696" s="63"/>
      <c r="J696" s="68"/>
      <c r="K696" s="61"/>
    </row>
    <row r="697" spans="1:11" ht="15" customHeight="1" x14ac:dyDescent="0.3">
      <c r="A697" s="78"/>
      <c r="B697" s="64"/>
      <c r="C697" s="147"/>
      <c r="D697" s="88"/>
      <c r="E697" s="63"/>
      <c r="J697" s="68"/>
      <c r="K697" s="61"/>
    </row>
    <row r="698" spans="1:11" ht="15" customHeight="1" x14ac:dyDescent="0.3">
      <c r="A698" s="78"/>
      <c r="B698" s="64"/>
      <c r="C698" s="147"/>
      <c r="D698" s="88"/>
      <c r="E698" s="63"/>
      <c r="J698" s="74"/>
      <c r="K698" s="61"/>
    </row>
    <row r="699" spans="1:11" ht="15" customHeight="1" x14ac:dyDescent="0.3">
      <c r="A699" s="78"/>
      <c r="B699" s="64"/>
      <c r="C699" s="64"/>
      <c r="D699" s="63"/>
      <c r="E699" s="63"/>
      <c r="J699" s="72"/>
      <c r="K699" s="61"/>
    </row>
    <row r="700" spans="1:11" ht="15" customHeight="1" x14ac:dyDescent="0.3">
      <c r="A700" s="78"/>
      <c r="B700" s="64"/>
      <c r="C700" s="64"/>
      <c r="D700" s="63"/>
      <c r="E700" s="63"/>
      <c r="J700" s="69"/>
      <c r="K700" s="61"/>
    </row>
    <row r="701" spans="1:11" ht="15" customHeight="1" x14ac:dyDescent="0.3">
      <c r="A701" s="78"/>
      <c r="B701" s="64"/>
      <c r="C701" s="64"/>
      <c r="D701" s="63"/>
      <c r="E701" s="63"/>
      <c r="J701" s="69"/>
      <c r="K701" s="61"/>
    </row>
    <row r="702" spans="1:11" ht="15" customHeight="1" x14ac:dyDescent="0.3">
      <c r="A702" s="78"/>
      <c r="B702" s="64"/>
      <c r="C702" s="64"/>
      <c r="D702" s="63"/>
      <c r="E702" s="63"/>
      <c r="J702" s="69"/>
      <c r="K702" s="61"/>
    </row>
    <row r="703" spans="1:11" ht="15" customHeight="1" x14ac:dyDescent="0.3">
      <c r="A703" s="78"/>
      <c r="B703" s="64"/>
      <c r="C703" s="64"/>
      <c r="E703" s="63"/>
      <c r="J703" s="72"/>
      <c r="K703" s="61"/>
    </row>
    <row r="704" spans="1:11" ht="15" customHeight="1" x14ac:dyDescent="0.3">
      <c r="A704" s="78"/>
      <c r="B704" s="64"/>
      <c r="C704" s="64"/>
      <c r="E704" s="63"/>
      <c r="J704" s="68"/>
      <c r="K704" s="61"/>
    </row>
    <row r="705" spans="1:11" ht="15" customHeight="1" x14ac:dyDescent="0.3">
      <c r="A705" s="78"/>
      <c r="B705" s="64"/>
      <c r="C705" s="64"/>
      <c r="E705" s="63"/>
      <c r="J705" s="72"/>
      <c r="K705" s="61"/>
    </row>
    <row r="706" spans="1:11" ht="15" customHeight="1" x14ac:dyDescent="0.3">
      <c r="A706" s="78"/>
      <c r="B706" s="64"/>
      <c r="C706" s="64"/>
      <c r="D706" s="63"/>
      <c r="E706" s="63"/>
      <c r="J706" s="72"/>
      <c r="K706" s="61"/>
    </row>
    <row r="707" spans="1:11" ht="15" customHeight="1" x14ac:dyDescent="0.3">
      <c r="A707" s="78"/>
      <c r="B707" s="64"/>
      <c r="C707" s="64"/>
      <c r="D707" s="63"/>
      <c r="E707" s="63"/>
      <c r="J707" s="68"/>
      <c r="K707" s="61"/>
    </row>
    <row r="708" spans="1:11" ht="15" customHeight="1" x14ac:dyDescent="0.3">
      <c r="A708" s="78"/>
      <c r="B708" s="64"/>
      <c r="C708" s="147"/>
      <c r="D708" s="88"/>
      <c r="E708" s="63"/>
      <c r="J708" s="67"/>
      <c r="K708" s="61"/>
    </row>
    <row r="709" spans="1:11" ht="15" customHeight="1" x14ac:dyDescent="0.3">
      <c r="A709" s="78"/>
      <c r="B709" s="64"/>
      <c r="C709" s="147"/>
      <c r="D709" s="88"/>
      <c r="E709" s="63"/>
      <c r="J709" s="67"/>
      <c r="K709" s="61"/>
    </row>
    <row r="710" spans="1:11" ht="15" customHeight="1" x14ac:dyDescent="0.3">
      <c r="A710" s="78"/>
      <c r="B710" s="64"/>
      <c r="C710" s="147"/>
      <c r="D710" s="88"/>
      <c r="E710" s="63"/>
      <c r="J710" s="67"/>
      <c r="K710" s="61"/>
    </row>
    <row r="711" spans="1:11" ht="15" customHeight="1" x14ac:dyDescent="0.3">
      <c r="A711" s="78"/>
      <c r="B711" s="64"/>
      <c r="C711" s="147"/>
      <c r="D711" s="88"/>
      <c r="E711" s="63"/>
      <c r="J711" s="67"/>
      <c r="K711" s="61"/>
    </row>
    <row r="712" spans="1:11" ht="15" customHeight="1" x14ac:dyDescent="0.3">
      <c r="A712" s="78"/>
      <c r="B712" s="64"/>
      <c r="C712" s="147"/>
      <c r="D712" s="88"/>
      <c r="E712" s="63"/>
      <c r="J712" s="67"/>
      <c r="K712" s="61"/>
    </row>
    <row r="713" spans="1:11" ht="15" customHeight="1" x14ac:dyDescent="0.3">
      <c r="A713" s="78"/>
      <c r="B713" s="64"/>
      <c r="C713" s="64"/>
      <c r="E713" s="63"/>
      <c r="J713" s="72"/>
      <c r="K713" s="61"/>
    </row>
    <row r="714" spans="1:11" ht="15" customHeight="1" x14ac:dyDescent="0.3">
      <c r="A714" s="78"/>
      <c r="B714" s="64"/>
      <c r="C714" s="64"/>
      <c r="D714" s="89"/>
      <c r="E714" s="63"/>
      <c r="J714" s="68"/>
      <c r="K714" s="61"/>
    </row>
    <row r="715" spans="1:11" ht="15" customHeight="1" x14ac:dyDescent="0.3">
      <c r="A715" s="78"/>
      <c r="B715" s="64"/>
      <c r="C715" s="64"/>
      <c r="D715" s="89"/>
      <c r="E715" s="63"/>
      <c r="J715" s="74"/>
      <c r="K715" s="61"/>
    </row>
    <row r="716" spans="1:11" ht="15" customHeight="1" x14ac:dyDescent="0.3">
      <c r="A716" s="78"/>
      <c r="B716" s="64"/>
      <c r="C716" s="64"/>
      <c r="D716" s="89"/>
      <c r="E716" s="63"/>
      <c r="J716" s="74"/>
      <c r="K716" s="61"/>
    </row>
    <row r="717" spans="1:11" ht="15" customHeight="1" x14ac:dyDescent="0.3">
      <c r="A717" s="78"/>
      <c r="B717" s="64"/>
      <c r="C717" s="64"/>
      <c r="D717" s="89"/>
      <c r="E717" s="63"/>
      <c r="J717" s="72"/>
      <c r="K717" s="61"/>
    </row>
    <row r="718" spans="1:11" ht="15" customHeight="1" x14ac:dyDescent="0.3">
      <c r="A718" s="78"/>
      <c r="B718" s="64"/>
      <c r="C718" s="64"/>
      <c r="D718" s="89"/>
      <c r="E718" s="63"/>
      <c r="J718" s="74"/>
      <c r="K718" s="61"/>
    </row>
    <row r="719" spans="1:11" ht="15" customHeight="1" x14ac:dyDescent="0.3">
      <c r="A719" s="78"/>
      <c r="B719" s="64"/>
      <c r="C719" s="64"/>
      <c r="D719" s="89"/>
      <c r="E719" s="63"/>
      <c r="J719" s="72"/>
      <c r="K719" s="61"/>
    </row>
    <row r="720" spans="1:11" ht="15" customHeight="1" x14ac:dyDescent="0.3">
      <c r="A720" s="78"/>
      <c r="B720" s="64"/>
      <c r="C720" s="64"/>
      <c r="D720" s="89"/>
      <c r="E720" s="63"/>
      <c r="J720" s="72"/>
      <c r="K720" s="61"/>
    </row>
    <row r="721" spans="1:11" ht="15" customHeight="1" x14ac:dyDescent="0.3">
      <c r="A721" s="78"/>
      <c r="B721" s="64"/>
      <c r="C721" s="64"/>
      <c r="E721" s="63"/>
      <c r="J721" s="68"/>
      <c r="K721" s="61"/>
    </row>
    <row r="722" spans="1:11" ht="15" customHeight="1" x14ac:dyDescent="0.3">
      <c r="A722" s="78"/>
      <c r="B722" s="64"/>
      <c r="C722" s="64"/>
      <c r="E722" s="63"/>
      <c r="J722" s="68"/>
      <c r="K722" s="61"/>
    </row>
    <row r="723" spans="1:11" ht="15" customHeight="1" x14ac:dyDescent="0.3">
      <c r="A723" s="78"/>
      <c r="B723" s="64"/>
      <c r="C723" s="64"/>
      <c r="E723" s="63"/>
      <c r="J723" s="68"/>
      <c r="K723" s="61"/>
    </row>
    <row r="724" spans="1:11" ht="15" customHeight="1" x14ac:dyDescent="0.3">
      <c r="A724" s="78"/>
      <c r="B724" s="64"/>
      <c r="C724" s="64"/>
      <c r="E724" s="63"/>
      <c r="J724" s="68"/>
      <c r="K724" s="61"/>
    </row>
    <row r="725" spans="1:11" ht="14.25" customHeight="1" x14ac:dyDescent="0.3">
      <c r="A725" s="78"/>
      <c r="B725" s="64"/>
      <c r="C725" s="64"/>
      <c r="E725" s="63"/>
      <c r="J725" s="68"/>
      <c r="K725" s="61"/>
    </row>
    <row r="726" spans="1:11" ht="15" customHeight="1" x14ac:dyDescent="0.3">
      <c r="A726" s="78"/>
      <c r="B726" s="64"/>
      <c r="C726" s="64"/>
      <c r="D726" s="63"/>
      <c r="E726" s="63"/>
      <c r="J726" s="91"/>
      <c r="K726" s="61"/>
    </row>
    <row r="727" spans="1:11" ht="15" customHeight="1" x14ac:dyDescent="0.3">
      <c r="A727" s="78"/>
      <c r="B727" s="64"/>
      <c r="C727" s="64"/>
      <c r="D727" s="63"/>
      <c r="E727" s="63"/>
      <c r="J727" s="74"/>
      <c r="K727" s="61"/>
    </row>
    <row r="728" spans="1:11" ht="15" customHeight="1" x14ac:dyDescent="0.3">
      <c r="A728" s="78"/>
      <c r="B728" s="64"/>
      <c r="C728" s="64"/>
      <c r="D728" s="63"/>
      <c r="E728" s="63"/>
      <c r="J728" s="68"/>
      <c r="K728" s="61"/>
    </row>
    <row r="729" spans="1:11" ht="15" customHeight="1" x14ac:dyDescent="0.3">
      <c r="A729" s="78"/>
      <c r="B729" s="64"/>
      <c r="C729" s="64"/>
      <c r="D729" s="63"/>
      <c r="E729" s="63"/>
      <c r="J729" s="68"/>
      <c r="K729" s="61"/>
    </row>
    <row r="730" spans="1:11" ht="15" customHeight="1" x14ac:dyDescent="0.3">
      <c r="A730" s="78"/>
      <c r="B730" s="64"/>
      <c r="C730" s="64"/>
      <c r="D730" s="63"/>
      <c r="E730" s="63"/>
      <c r="J730" s="74"/>
      <c r="K730" s="61"/>
    </row>
    <row r="731" spans="1:11" ht="15" customHeight="1" x14ac:dyDescent="0.3">
      <c r="A731" s="78"/>
      <c r="B731" s="64"/>
      <c r="C731" s="64"/>
      <c r="D731" s="63"/>
      <c r="E731" s="63"/>
      <c r="J731" s="68"/>
      <c r="K731" s="61"/>
    </row>
    <row r="732" spans="1:11" ht="15" customHeight="1" x14ac:dyDescent="0.3">
      <c r="A732" s="78"/>
      <c r="B732" s="64"/>
      <c r="C732" s="64"/>
      <c r="D732" s="63"/>
      <c r="E732" s="63"/>
      <c r="J732" s="74"/>
      <c r="K732" s="61"/>
    </row>
    <row r="733" spans="1:11" ht="15" customHeight="1" x14ac:dyDescent="0.3">
      <c r="A733" s="78"/>
      <c r="B733" s="64"/>
      <c r="C733" s="64"/>
      <c r="D733" s="63"/>
      <c r="E733" s="63"/>
      <c r="J733" s="103"/>
      <c r="K733" s="61"/>
    </row>
    <row r="734" spans="1:11" ht="15" customHeight="1" x14ac:dyDescent="0.3">
      <c r="A734" s="78"/>
      <c r="B734" s="64"/>
      <c r="C734" s="64"/>
      <c r="D734" s="63"/>
      <c r="E734" s="63"/>
      <c r="J734" s="72"/>
      <c r="K734" s="61"/>
    </row>
    <row r="735" spans="1:11" ht="15" customHeight="1" x14ac:dyDescent="0.3">
      <c r="A735" s="78"/>
      <c r="B735" s="64"/>
      <c r="C735" s="64"/>
      <c r="D735" s="63"/>
      <c r="E735" s="63"/>
      <c r="J735" s="67"/>
      <c r="K735" s="61"/>
    </row>
    <row r="736" spans="1:11" ht="15" customHeight="1" x14ac:dyDescent="0.3">
      <c r="A736" s="78"/>
      <c r="B736" s="64"/>
      <c r="C736" s="64"/>
      <c r="E736" s="63"/>
      <c r="J736" s="68"/>
      <c r="K736" s="61"/>
    </row>
    <row r="737" spans="1:11" ht="15" customHeight="1" x14ac:dyDescent="0.3">
      <c r="A737" s="78"/>
      <c r="B737" s="64"/>
      <c r="C737" s="64"/>
      <c r="D737" s="63"/>
      <c r="E737" s="63"/>
      <c r="J737" s="68"/>
      <c r="K737" s="61"/>
    </row>
    <row r="738" spans="1:11" ht="15" customHeight="1" x14ac:dyDescent="0.3">
      <c r="A738" s="78"/>
      <c r="B738" s="64"/>
      <c r="C738" s="64"/>
      <c r="D738" s="63"/>
      <c r="E738" s="63"/>
      <c r="J738" s="68"/>
      <c r="K738" s="61"/>
    </row>
    <row r="739" spans="1:11" ht="15" customHeight="1" x14ac:dyDescent="0.3">
      <c r="A739" s="78"/>
      <c r="B739" s="64"/>
      <c r="C739" s="64"/>
      <c r="D739" s="63"/>
      <c r="E739" s="63"/>
      <c r="J739" s="68"/>
      <c r="K739" s="61"/>
    </row>
    <row r="740" spans="1:11" ht="15" customHeight="1" x14ac:dyDescent="0.3">
      <c r="A740" s="78"/>
      <c r="B740" s="64"/>
      <c r="C740" s="64"/>
      <c r="E740" s="63"/>
      <c r="J740" s="68"/>
      <c r="K740" s="61"/>
    </row>
    <row r="741" spans="1:11" ht="15" customHeight="1" x14ac:dyDescent="0.3">
      <c r="A741" s="78"/>
      <c r="B741" s="64"/>
      <c r="C741" s="64"/>
      <c r="D741" s="63"/>
      <c r="E741" s="63"/>
      <c r="J741" s="72"/>
      <c r="K741" s="61"/>
    </row>
    <row r="742" spans="1:11" ht="15" customHeight="1" x14ac:dyDescent="0.3">
      <c r="A742" s="78"/>
      <c r="B742" s="64"/>
      <c r="C742" s="64"/>
      <c r="D742" s="63"/>
      <c r="E742" s="63"/>
      <c r="J742" s="72"/>
      <c r="K742" s="61"/>
    </row>
    <row r="743" spans="1:11" ht="15" customHeight="1" x14ac:dyDescent="0.3">
      <c r="A743" s="78"/>
      <c r="B743" s="64"/>
      <c r="C743" s="64"/>
      <c r="E743" s="63"/>
      <c r="J743" s="68"/>
      <c r="K743" s="61"/>
    </row>
    <row r="744" spans="1:11" ht="15" customHeight="1" x14ac:dyDescent="0.3">
      <c r="A744" s="78"/>
      <c r="B744" s="64"/>
      <c r="C744" s="64"/>
      <c r="E744" s="63"/>
      <c r="J744" s="68"/>
      <c r="K744" s="61"/>
    </row>
    <row r="745" spans="1:11" ht="15" customHeight="1" x14ac:dyDescent="0.3">
      <c r="A745" s="78"/>
      <c r="B745" s="64"/>
      <c r="C745" s="64"/>
      <c r="E745" s="63"/>
      <c r="J745" s="68"/>
      <c r="K745" s="61"/>
    </row>
    <row r="746" spans="1:11" ht="15" customHeight="1" x14ac:dyDescent="0.3">
      <c r="A746" s="78"/>
      <c r="B746" s="64"/>
      <c r="C746" s="64"/>
      <c r="E746" s="63"/>
      <c r="J746" s="68"/>
      <c r="K746" s="61"/>
    </row>
    <row r="747" spans="1:11" ht="15" customHeight="1" x14ac:dyDescent="0.3">
      <c r="A747" s="78"/>
      <c r="B747" s="64"/>
      <c r="C747" s="64"/>
      <c r="E747" s="63"/>
      <c r="J747" s="68"/>
      <c r="K747" s="61"/>
    </row>
    <row r="748" spans="1:11" ht="15" customHeight="1" x14ac:dyDescent="0.3">
      <c r="A748" s="78"/>
      <c r="B748" s="64"/>
      <c r="C748" s="64"/>
      <c r="E748" s="63"/>
      <c r="J748" s="68"/>
      <c r="K748" s="61"/>
    </row>
    <row r="749" spans="1:11" ht="15" customHeight="1" x14ac:dyDescent="0.3">
      <c r="A749" s="78"/>
      <c r="B749" s="64"/>
      <c r="C749" s="64"/>
      <c r="E749" s="63"/>
      <c r="J749" s="68"/>
      <c r="K749" s="61"/>
    </row>
    <row r="750" spans="1:11" ht="15" customHeight="1" x14ac:dyDescent="0.3">
      <c r="A750" s="78"/>
      <c r="B750" s="64"/>
      <c r="C750" s="64"/>
      <c r="D750" s="63"/>
      <c r="E750" s="63"/>
      <c r="J750" s="68"/>
      <c r="K750" s="61"/>
    </row>
    <row r="751" spans="1:11" ht="15" customHeight="1" x14ac:dyDescent="0.3">
      <c r="A751" s="78"/>
      <c r="B751" s="64"/>
      <c r="C751" s="64"/>
      <c r="D751" s="63"/>
      <c r="E751" s="63"/>
      <c r="J751" s="87"/>
      <c r="K751" s="61"/>
    </row>
    <row r="752" spans="1:11" ht="15" customHeight="1" x14ac:dyDescent="0.3">
      <c r="A752" s="78"/>
      <c r="B752" s="64"/>
      <c r="C752" s="64"/>
      <c r="D752" s="63"/>
      <c r="E752" s="63"/>
      <c r="J752" s="87"/>
      <c r="K752" s="61"/>
    </row>
    <row r="753" spans="1:11" ht="15" customHeight="1" x14ac:dyDescent="0.3">
      <c r="A753" s="78"/>
      <c r="B753" s="64"/>
      <c r="C753" s="64"/>
      <c r="D753" s="63"/>
      <c r="E753" s="63"/>
      <c r="J753" s="67"/>
      <c r="K753" s="61"/>
    </row>
    <row r="754" spans="1:11" ht="15" customHeight="1" x14ac:dyDescent="0.3">
      <c r="A754" s="78"/>
      <c r="B754" s="64"/>
      <c r="C754" s="64"/>
      <c r="D754" s="63"/>
      <c r="E754" s="63"/>
      <c r="J754" s="67"/>
      <c r="K754" s="61"/>
    </row>
    <row r="755" spans="1:11" ht="15" customHeight="1" x14ac:dyDescent="0.3">
      <c r="A755" s="78"/>
      <c r="B755" s="64"/>
      <c r="C755" s="64"/>
      <c r="D755" s="63"/>
      <c r="E755" s="63"/>
      <c r="J755" s="67"/>
      <c r="K755" s="61"/>
    </row>
    <row r="756" spans="1:11" ht="15" customHeight="1" x14ac:dyDescent="0.3">
      <c r="A756" s="78"/>
      <c r="B756" s="64"/>
      <c r="C756" s="64"/>
      <c r="D756" s="63"/>
      <c r="E756" s="63"/>
      <c r="J756" s="67"/>
      <c r="K756" s="61"/>
    </row>
    <row r="757" spans="1:11" ht="15" customHeight="1" x14ac:dyDescent="0.3">
      <c r="A757" s="78"/>
      <c r="B757" s="64"/>
      <c r="C757" s="64"/>
      <c r="D757" s="63"/>
      <c r="E757" s="63"/>
      <c r="J757" s="67"/>
      <c r="K757" s="61"/>
    </row>
    <row r="758" spans="1:11" ht="15" customHeight="1" x14ac:dyDescent="0.3">
      <c r="A758" s="78"/>
      <c r="B758" s="64"/>
      <c r="C758" s="64"/>
      <c r="D758" s="63"/>
      <c r="E758" s="63"/>
      <c r="J758" s="67"/>
      <c r="K758" s="61"/>
    </row>
    <row r="759" spans="1:11" ht="15" customHeight="1" x14ac:dyDescent="0.3">
      <c r="A759" s="78"/>
      <c r="B759" s="64"/>
      <c r="C759" s="64"/>
      <c r="D759" s="63"/>
      <c r="E759" s="63"/>
      <c r="J759" s="67"/>
      <c r="K759" s="61"/>
    </row>
    <row r="760" spans="1:11" ht="15" customHeight="1" x14ac:dyDescent="0.3">
      <c r="A760" s="78"/>
      <c r="B760" s="64"/>
      <c r="C760" s="64"/>
      <c r="D760" s="63"/>
      <c r="E760" s="63"/>
      <c r="J760" s="67"/>
      <c r="K760" s="61"/>
    </row>
    <row r="761" spans="1:11" ht="15" customHeight="1" x14ac:dyDescent="0.3">
      <c r="A761" s="78"/>
      <c r="B761" s="64"/>
      <c r="C761" s="64"/>
      <c r="D761" s="63"/>
      <c r="E761" s="63"/>
      <c r="J761" s="67"/>
      <c r="K761" s="61"/>
    </row>
    <row r="762" spans="1:11" ht="15" customHeight="1" x14ac:dyDescent="0.3">
      <c r="A762" s="78"/>
      <c r="B762" s="64"/>
      <c r="C762" s="64"/>
      <c r="D762" s="63"/>
      <c r="E762" s="63"/>
      <c r="J762" s="67"/>
      <c r="K762" s="61"/>
    </row>
    <row r="763" spans="1:11" ht="15" customHeight="1" x14ac:dyDescent="0.3">
      <c r="A763" s="78"/>
      <c r="B763" s="64"/>
      <c r="C763" s="64"/>
      <c r="D763" s="63"/>
      <c r="E763" s="63"/>
      <c r="J763" s="67"/>
      <c r="K763" s="61"/>
    </row>
    <row r="764" spans="1:11" ht="15" customHeight="1" x14ac:dyDescent="0.3">
      <c r="A764" s="78"/>
      <c r="B764" s="64"/>
      <c r="C764" s="64"/>
      <c r="D764" s="63"/>
      <c r="E764" s="63"/>
      <c r="J764" s="67"/>
      <c r="K764" s="61"/>
    </row>
    <row r="765" spans="1:11" ht="15" customHeight="1" x14ac:dyDescent="0.3">
      <c r="A765" s="78"/>
      <c r="B765" s="64"/>
      <c r="C765" s="64"/>
      <c r="D765" s="63"/>
      <c r="E765" s="63"/>
      <c r="J765" s="67"/>
      <c r="K765" s="61"/>
    </row>
    <row r="766" spans="1:11" ht="15" customHeight="1" x14ac:dyDescent="0.3">
      <c r="A766" s="78"/>
      <c r="B766" s="64"/>
      <c r="C766" s="64"/>
      <c r="D766" s="63"/>
      <c r="E766" s="63"/>
      <c r="J766" s="67"/>
      <c r="K766" s="61"/>
    </row>
    <row r="767" spans="1:11" ht="15" customHeight="1" x14ac:dyDescent="0.3">
      <c r="A767" s="78"/>
      <c r="B767" s="64"/>
      <c r="C767" s="64"/>
      <c r="E767" s="63"/>
      <c r="J767" s="68"/>
      <c r="K767" s="61"/>
    </row>
    <row r="768" spans="1:11" ht="15" customHeight="1" x14ac:dyDescent="0.3">
      <c r="A768" s="78"/>
      <c r="B768" s="64"/>
      <c r="C768" s="64"/>
      <c r="E768" s="63"/>
      <c r="J768" s="60"/>
      <c r="K768" s="61"/>
    </row>
    <row r="769" spans="1:11" ht="15" customHeight="1" x14ac:dyDescent="0.3">
      <c r="A769" s="78"/>
      <c r="B769" s="64"/>
      <c r="C769" s="64"/>
      <c r="E769" s="63"/>
      <c r="J769" s="68"/>
      <c r="K769" s="61"/>
    </row>
    <row r="770" spans="1:11" ht="15" customHeight="1" x14ac:dyDescent="0.3">
      <c r="A770" s="78"/>
      <c r="B770" s="64"/>
      <c r="C770" s="64"/>
      <c r="E770" s="63"/>
      <c r="J770" s="68"/>
      <c r="K770" s="61"/>
    </row>
    <row r="771" spans="1:11" ht="15" customHeight="1" x14ac:dyDescent="0.3">
      <c r="A771" s="78"/>
      <c r="B771" s="64"/>
      <c r="C771" s="64"/>
      <c r="E771" s="63"/>
      <c r="J771" s="68"/>
      <c r="K771" s="61"/>
    </row>
    <row r="772" spans="1:11" ht="15" customHeight="1" x14ac:dyDescent="0.3">
      <c r="A772" s="78"/>
      <c r="B772" s="64"/>
      <c r="C772" s="64"/>
      <c r="E772" s="63"/>
      <c r="J772" s="68"/>
      <c r="K772" s="61"/>
    </row>
    <row r="773" spans="1:11" ht="15" customHeight="1" x14ac:dyDescent="0.3">
      <c r="A773" s="78"/>
      <c r="B773" s="64"/>
      <c r="C773" s="64"/>
      <c r="E773" s="63"/>
      <c r="J773" s="68"/>
      <c r="K773" s="61"/>
    </row>
    <row r="774" spans="1:11" ht="15" customHeight="1" x14ac:dyDescent="0.3">
      <c r="A774" s="78"/>
      <c r="B774" s="64"/>
      <c r="C774" s="64"/>
      <c r="E774" s="63"/>
      <c r="J774" s="60"/>
      <c r="K774" s="61"/>
    </row>
    <row r="775" spans="1:11" ht="15" customHeight="1" x14ac:dyDescent="0.3">
      <c r="A775" s="78"/>
      <c r="B775" s="64"/>
      <c r="C775" s="64"/>
      <c r="E775" s="63"/>
      <c r="J775" s="68"/>
      <c r="K775" s="61"/>
    </row>
    <row r="776" spans="1:11" ht="15" customHeight="1" x14ac:dyDescent="0.3">
      <c r="A776" s="78"/>
      <c r="B776" s="64"/>
      <c r="C776" s="64"/>
      <c r="E776" s="63"/>
      <c r="J776" s="68"/>
      <c r="K776" s="61"/>
    </row>
    <row r="777" spans="1:11" ht="15" customHeight="1" x14ac:dyDescent="0.3">
      <c r="A777" s="78"/>
      <c r="B777" s="64"/>
      <c r="C777" s="64"/>
      <c r="E777" s="63"/>
      <c r="J777" s="68"/>
      <c r="K777" s="61"/>
    </row>
    <row r="778" spans="1:11" ht="15" customHeight="1" x14ac:dyDescent="0.3">
      <c r="A778" s="78"/>
      <c r="B778" s="64"/>
      <c r="C778" s="64"/>
      <c r="E778" s="63"/>
      <c r="J778" s="68"/>
      <c r="K778" s="61"/>
    </row>
    <row r="779" spans="1:11" ht="15" customHeight="1" x14ac:dyDescent="0.3">
      <c r="A779" s="78"/>
      <c r="B779" s="64"/>
      <c r="C779" s="64"/>
      <c r="E779" s="63"/>
      <c r="J779" s="68"/>
      <c r="K779" s="61"/>
    </row>
    <row r="780" spans="1:11" ht="15" customHeight="1" x14ac:dyDescent="0.3">
      <c r="A780" s="78"/>
      <c r="B780" s="64"/>
      <c r="C780" s="64"/>
      <c r="E780" s="63"/>
      <c r="J780" s="68"/>
      <c r="K780" s="61"/>
    </row>
    <row r="781" spans="1:11" ht="15" customHeight="1" x14ac:dyDescent="0.3">
      <c r="A781" s="78"/>
      <c r="B781" s="64"/>
      <c r="C781" s="64"/>
      <c r="E781" s="63"/>
      <c r="J781" s="68"/>
      <c r="K781" s="61"/>
    </row>
    <row r="782" spans="1:11" ht="15" customHeight="1" x14ac:dyDescent="0.3">
      <c r="A782" s="78"/>
      <c r="B782" s="64"/>
      <c r="C782" s="64"/>
      <c r="E782" s="63"/>
      <c r="J782" s="68"/>
      <c r="K782" s="61"/>
    </row>
    <row r="783" spans="1:11" ht="15" customHeight="1" x14ac:dyDescent="0.3">
      <c r="A783" s="78"/>
      <c r="B783" s="64"/>
      <c r="C783" s="64"/>
      <c r="E783" s="63"/>
      <c r="J783" s="90"/>
      <c r="K783" s="61"/>
    </row>
    <row r="784" spans="1:11" ht="15" customHeight="1" x14ac:dyDescent="0.3">
      <c r="A784" s="78"/>
      <c r="B784" s="64"/>
      <c r="C784" s="64"/>
      <c r="E784" s="63"/>
      <c r="J784" s="90"/>
      <c r="K784" s="61"/>
    </row>
    <row r="785" spans="1:11" ht="15" customHeight="1" x14ac:dyDescent="0.3">
      <c r="A785" s="78"/>
      <c r="B785" s="64"/>
      <c r="C785" s="64"/>
      <c r="E785" s="63"/>
      <c r="J785" s="90"/>
      <c r="K785" s="61"/>
    </row>
    <row r="786" spans="1:11" ht="15" customHeight="1" x14ac:dyDescent="0.3">
      <c r="A786" s="78"/>
      <c r="B786" s="64"/>
      <c r="C786" s="64"/>
      <c r="E786" s="63"/>
      <c r="J786" s="90"/>
      <c r="K786" s="61"/>
    </row>
    <row r="787" spans="1:11" ht="15" customHeight="1" x14ac:dyDescent="0.3">
      <c r="A787" s="78"/>
      <c r="B787" s="64"/>
      <c r="C787" s="64"/>
      <c r="E787" s="63"/>
      <c r="J787" s="90"/>
      <c r="K787" s="61"/>
    </row>
    <row r="788" spans="1:11" ht="14.1" customHeight="1" x14ac:dyDescent="0.3">
      <c r="A788" s="104"/>
      <c r="B788" s="64"/>
      <c r="C788" s="64"/>
      <c r="E788" s="63"/>
      <c r="J788" s="68"/>
      <c r="K788" s="61"/>
    </row>
    <row r="789" spans="1:11" ht="15" customHeight="1" x14ac:dyDescent="0.3">
      <c r="A789" s="104"/>
      <c r="B789" s="64"/>
      <c r="C789" s="64"/>
      <c r="E789" s="63"/>
      <c r="J789" s="68"/>
      <c r="K789" s="61"/>
    </row>
    <row r="790" spans="1:11" ht="15" customHeight="1" x14ac:dyDescent="0.3">
      <c r="A790" s="104"/>
      <c r="B790" s="73"/>
      <c r="C790" s="73"/>
      <c r="E790" s="63"/>
      <c r="J790" s="72"/>
      <c r="K790" s="61"/>
    </row>
    <row r="791" spans="1:11" ht="15" customHeight="1" x14ac:dyDescent="0.3">
      <c r="A791" s="104"/>
      <c r="B791" s="73"/>
      <c r="C791" s="73"/>
      <c r="E791" s="63"/>
      <c r="J791" s="91"/>
      <c r="K791" s="61"/>
    </row>
    <row r="792" spans="1:11" ht="15" customHeight="1" x14ac:dyDescent="0.3">
      <c r="A792" s="104"/>
      <c r="B792" s="73"/>
      <c r="C792" s="73"/>
      <c r="E792" s="63"/>
      <c r="J792" s="74"/>
      <c r="K792" s="61"/>
    </row>
    <row r="793" spans="1:11" ht="15" customHeight="1" x14ac:dyDescent="0.3">
      <c r="A793" s="104"/>
      <c r="B793" s="73"/>
      <c r="C793" s="73"/>
      <c r="E793" s="63"/>
      <c r="J793" s="74"/>
      <c r="K793" s="61"/>
    </row>
    <row r="794" spans="1:11" ht="15" customHeight="1" x14ac:dyDescent="0.3">
      <c r="A794" s="104"/>
      <c r="B794" s="73"/>
      <c r="C794" s="73"/>
      <c r="E794" s="63"/>
      <c r="J794" s="105"/>
      <c r="K794" s="61"/>
    </row>
    <row r="795" spans="1:11" ht="15" customHeight="1" x14ac:dyDescent="0.3">
      <c r="A795" s="104"/>
      <c r="B795" s="73"/>
      <c r="C795" s="73"/>
      <c r="E795" s="63"/>
      <c r="J795" s="72"/>
      <c r="K795" s="61"/>
    </row>
    <row r="796" spans="1:11" ht="15" customHeight="1" x14ac:dyDescent="0.3">
      <c r="A796" s="104"/>
      <c r="B796" s="73"/>
      <c r="C796" s="73"/>
      <c r="E796" s="63"/>
      <c r="J796" s="90"/>
      <c r="K796" s="61"/>
    </row>
    <row r="797" spans="1:11" ht="15" customHeight="1" x14ac:dyDescent="0.3">
      <c r="A797" s="104"/>
      <c r="B797" s="73"/>
      <c r="C797" s="73"/>
      <c r="E797" s="63"/>
      <c r="J797" s="67"/>
      <c r="K797" s="61"/>
    </row>
    <row r="798" spans="1:11" ht="15" customHeight="1" x14ac:dyDescent="0.3">
      <c r="A798" s="104"/>
      <c r="B798" s="73"/>
      <c r="C798" s="73"/>
      <c r="E798" s="63"/>
      <c r="J798" s="74"/>
      <c r="K798" s="61"/>
    </row>
    <row r="799" spans="1:11" ht="15" customHeight="1" x14ac:dyDescent="0.3">
      <c r="A799" s="104"/>
      <c r="B799" s="73"/>
      <c r="C799" s="73"/>
      <c r="E799" s="63"/>
      <c r="J799" s="85"/>
      <c r="K799" s="61"/>
    </row>
    <row r="800" spans="1:11" ht="15" customHeight="1" x14ac:dyDescent="0.3">
      <c r="A800" s="104"/>
      <c r="B800" s="73"/>
      <c r="C800" s="73"/>
      <c r="E800" s="63"/>
      <c r="J800" s="85"/>
      <c r="K800" s="61"/>
    </row>
    <row r="801" spans="1:11" ht="15" customHeight="1" x14ac:dyDescent="0.3">
      <c r="A801" s="104"/>
      <c r="B801" s="73"/>
      <c r="C801" s="73"/>
      <c r="E801" s="63"/>
      <c r="K801" s="61"/>
    </row>
    <row r="802" spans="1:11" ht="15" customHeight="1" x14ac:dyDescent="0.3">
      <c r="A802" s="104"/>
      <c r="B802" s="64"/>
      <c r="C802" s="64"/>
      <c r="E802" s="63"/>
      <c r="J802" s="60"/>
      <c r="K802" s="61"/>
    </row>
    <row r="803" spans="1:11" ht="15" customHeight="1" x14ac:dyDescent="0.3">
      <c r="A803" s="104"/>
      <c r="B803" s="64"/>
      <c r="C803" s="64"/>
      <c r="E803" s="63"/>
      <c r="J803" s="60"/>
      <c r="K803" s="61"/>
    </row>
    <row r="804" spans="1:11" ht="15" customHeight="1" x14ac:dyDescent="0.3">
      <c r="A804" s="104"/>
      <c r="B804" s="64"/>
      <c r="C804" s="64"/>
      <c r="E804" s="63"/>
      <c r="J804" s="74"/>
      <c r="K804" s="61"/>
    </row>
    <row r="805" spans="1:11" ht="15" customHeight="1" x14ac:dyDescent="0.3">
      <c r="A805" s="104"/>
      <c r="B805" s="64"/>
      <c r="C805" s="64"/>
      <c r="E805" s="63"/>
      <c r="J805" s="74"/>
      <c r="K805" s="61"/>
    </row>
    <row r="806" spans="1:11" ht="15" customHeight="1" x14ac:dyDescent="0.3">
      <c r="A806" s="104"/>
      <c r="B806" s="73"/>
      <c r="C806" s="73"/>
      <c r="E806" s="63"/>
      <c r="J806" s="67"/>
      <c r="K806" s="61"/>
    </row>
    <row r="807" spans="1:11" ht="15" customHeight="1" x14ac:dyDescent="0.3">
      <c r="A807" s="104"/>
      <c r="B807" s="73"/>
      <c r="C807" s="73"/>
      <c r="E807" s="63"/>
      <c r="J807" s="67"/>
      <c r="K807" s="61"/>
    </row>
    <row r="808" spans="1:11" ht="15" customHeight="1" x14ac:dyDescent="0.3">
      <c r="A808" s="104"/>
      <c r="B808" s="73"/>
      <c r="C808" s="73"/>
      <c r="E808" s="63"/>
      <c r="J808" s="67"/>
      <c r="K808" s="61"/>
    </row>
    <row r="809" spans="1:11" ht="15" customHeight="1" x14ac:dyDescent="0.3">
      <c r="A809" s="104"/>
      <c r="B809" s="73"/>
      <c r="C809" s="73"/>
      <c r="E809" s="63"/>
      <c r="J809" s="67"/>
      <c r="K809" s="61"/>
    </row>
    <row r="810" spans="1:11" ht="15" customHeight="1" x14ac:dyDescent="0.3">
      <c r="A810" s="104"/>
      <c r="B810" s="64"/>
      <c r="C810" s="64"/>
      <c r="E810" s="63"/>
      <c r="K810" s="61"/>
    </row>
    <row r="811" spans="1:11" ht="15" customHeight="1" x14ac:dyDescent="0.3">
      <c r="A811" s="104"/>
      <c r="B811" s="64"/>
      <c r="C811" s="64"/>
      <c r="E811" s="63"/>
      <c r="J811" s="74"/>
      <c r="K811" s="61"/>
    </row>
    <row r="812" spans="1:11" ht="15" customHeight="1" x14ac:dyDescent="0.3">
      <c r="A812" s="104"/>
      <c r="B812" s="64"/>
      <c r="C812" s="64"/>
      <c r="E812" s="63"/>
      <c r="J812" s="74"/>
      <c r="K812" s="61"/>
    </row>
    <row r="813" spans="1:11" ht="15" customHeight="1" x14ac:dyDescent="0.3">
      <c r="A813" s="104"/>
      <c r="B813" s="64"/>
      <c r="C813" s="64"/>
      <c r="E813" s="63"/>
      <c r="J813" s="74"/>
      <c r="K813" s="61"/>
    </row>
    <row r="814" spans="1:11" ht="15" customHeight="1" x14ac:dyDescent="0.3">
      <c r="A814" s="104"/>
      <c r="B814" s="64"/>
      <c r="C814" s="64"/>
      <c r="E814" s="63"/>
      <c r="J814" s="66"/>
      <c r="K814" s="61"/>
    </row>
    <row r="815" spans="1:11" ht="15" customHeight="1" x14ac:dyDescent="0.3">
      <c r="A815" s="104"/>
      <c r="B815" s="64"/>
      <c r="C815" s="64"/>
      <c r="E815" s="63"/>
      <c r="J815" s="72"/>
      <c r="K815" s="61"/>
    </row>
    <row r="816" spans="1:11" ht="15" customHeight="1" x14ac:dyDescent="0.3">
      <c r="A816" s="104"/>
      <c r="B816" s="73"/>
      <c r="C816" s="73"/>
      <c r="E816" s="63"/>
      <c r="J816" s="72"/>
      <c r="K816" s="61"/>
    </row>
    <row r="817" spans="1:11" ht="15" customHeight="1" x14ac:dyDescent="0.3">
      <c r="A817" s="104"/>
      <c r="B817" s="73"/>
      <c r="C817" s="73"/>
      <c r="E817" s="63"/>
      <c r="K817" s="61"/>
    </row>
    <row r="818" spans="1:11" ht="15" customHeight="1" x14ac:dyDescent="0.3">
      <c r="A818" s="104"/>
      <c r="B818" s="73"/>
      <c r="C818" s="73"/>
      <c r="E818" s="63"/>
      <c r="J818" s="72"/>
      <c r="K818" s="61"/>
    </row>
    <row r="819" spans="1:11" ht="15" customHeight="1" x14ac:dyDescent="0.3">
      <c r="A819" s="104"/>
      <c r="B819" s="73"/>
      <c r="C819" s="73"/>
      <c r="E819" s="63"/>
      <c r="J819" s="72"/>
      <c r="K819" s="61"/>
    </row>
    <row r="820" spans="1:11" ht="15" customHeight="1" x14ac:dyDescent="0.3">
      <c r="A820" s="104"/>
      <c r="B820" s="73"/>
      <c r="C820" s="73"/>
      <c r="E820" s="63"/>
      <c r="J820" s="67"/>
      <c r="K820" s="61"/>
    </row>
    <row r="821" spans="1:11" ht="15" customHeight="1" x14ac:dyDescent="0.3">
      <c r="A821" s="104"/>
      <c r="B821" s="73"/>
      <c r="C821" s="73"/>
      <c r="E821" s="63"/>
      <c r="J821" s="74"/>
      <c r="K821" s="61"/>
    </row>
    <row r="822" spans="1:11" ht="15" customHeight="1" x14ac:dyDescent="0.3">
      <c r="A822" s="104"/>
      <c r="B822" s="73"/>
      <c r="C822" s="73"/>
      <c r="E822" s="63"/>
      <c r="J822" s="72"/>
      <c r="K822" s="61"/>
    </row>
    <row r="823" spans="1:11" ht="15" customHeight="1" x14ac:dyDescent="0.3">
      <c r="A823" s="104"/>
      <c r="B823" s="73"/>
      <c r="C823" s="73"/>
      <c r="E823" s="63"/>
      <c r="J823" s="68"/>
      <c r="K823" s="61"/>
    </row>
    <row r="824" spans="1:11" ht="15" customHeight="1" x14ac:dyDescent="0.3">
      <c r="A824" s="104"/>
      <c r="B824" s="73"/>
      <c r="C824" s="73"/>
      <c r="E824" s="63"/>
      <c r="J824" s="68"/>
      <c r="K824" s="61"/>
    </row>
    <row r="825" spans="1:11" ht="15" customHeight="1" x14ac:dyDescent="0.3">
      <c r="A825" s="104"/>
      <c r="B825" s="73"/>
      <c r="C825" s="73"/>
      <c r="E825" s="63"/>
      <c r="J825" s="68"/>
      <c r="K825" s="61"/>
    </row>
    <row r="826" spans="1:11" ht="15" customHeight="1" x14ac:dyDescent="0.3">
      <c r="A826" s="104"/>
      <c r="B826" s="73"/>
      <c r="C826" s="73"/>
      <c r="E826" s="63"/>
      <c r="J826" s="72"/>
      <c r="K826" s="61"/>
    </row>
    <row r="827" spans="1:11" ht="15" customHeight="1" x14ac:dyDescent="0.3">
      <c r="A827" s="104"/>
      <c r="B827" s="73"/>
      <c r="C827" s="73"/>
      <c r="E827" s="63"/>
      <c r="J827" s="72"/>
      <c r="K827" s="61"/>
    </row>
    <row r="828" spans="1:11" ht="15" customHeight="1" x14ac:dyDescent="0.3">
      <c r="A828" s="104"/>
      <c r="B828" s="73"/>
      <c r="C828" s="73"/>
      <c r="E828" s="63"/>
      <c r="J828" s="72"/>
      <c r="K828" s="61"/>
    </row>
    <row r="829" spans="1:11" ht="15" customHeight="1" x14ac:dyDescent="0.3">
      <c r="A829" s="104"/>
      <c r="B829" s="73"/>
      <c r="C829" s="73"/>
      <c r="E829" s="63"/>
      <c r="J829" s="72"/>
      <c r="K829" s="61"/>
    </row>
    <row r="830" spans="1:11" ht="15" customHeight="1" x14ac:dyDescent="0.3">
      <c r="A830" s="104"/>
      <c r="B830" s="73"/>
      <c r="C830" s="73"/>
      <c r="E830" s="63"/>
      <c r="J830" s="67"/>
      <c r="K830" s="61"/>
    </row>
    <row r="831" spans="1:11" ht="15" customHeight="1" x14ac:dyDescent="0.3">
      <c r="A831" s="104"/>
      <c r="B831" s="73"/>
      <c r="C831" s="73"/>
      <c r="E831" s="63"/>
      <c r="J831" s="72"/>
      <c r="K831" s="61"/>
    </row>
    <row r="832" spans="1:11" ht="15" customHeight="1" x14ac:dyDescent="0.3">
      <c r="A832" s="104"/>
      <c r="B832" s="73"/>
      <c r="C832" s="73"/>
      <c r="E832" s="63"/>
      <c r="J832" s="72"/>
      <c r="K832" s="61"/>
    </row>
    <row r="833" spans="1:11" ht="15" customHeight="1" x14ac:dyDescent="0.3">
      <c r="A833" s="104"/>
      <c r="B833" s="73"/>
      <c r="C833" s="73"/>
      <c r="E833" s="63"/>
      <c r="J833" s="72"/>
      <c r="K833" s="61"/>
    </row>
    <row r="834" spans="1:11" ht="15" customHeight="1" x14ac:dyDescent="0.3">
      <c r="A834" s="104"/>
      <c r="B834" s="73"/>
      <c r="C834" s="73"/>
      <c r="E834" s="63"/>
      <c r="J834" s="72"/>
      <c r="K834" s="61"/>
    </row>
    <row r="835" spans="1:11" ht="15" customHeight="1" x14ac:dyDescent="0.3">
      <c r="A835" s="104"/>
      <c r="B835" s="73"/>
      <c r="C835" s="73"/>
      <c r="E835" s="63"/>
      <c r="J835" s="72"/>
      <c r="K835" s="61"/>
    </row>
    <row r="836" spans="1:11" ht="15" customHeight="1" x14ac:dyDescent="0.3">
      <c r="A836" s="104"/>
      <c r="B836" s="73"/>
      <c r="C836" s="73"/>
      <c r="E836" s="63"/>
      <c r="J836" s="68"/>
      <c r="K836" s="61"/>
    </row>
    <row r="837" spans="1:11" ht="15" customHeight="1" x14ac:dyDescent="0.3">
      <c r="A837" s="104"/>
      <c r="B837" s="73"/>
      <c r="C837" s="73"/>
      <c r="E837" s="63"/>
      <c r="J837" s="72"/>
      <c r="K837" s="61"/>
    </row>
    <row r="838" spans="1:11" ht="15" customHeight="1" x14ac:dyDescent="0.3">
      <c r="A838" s="104"/>
      <c r="B838" s="73"/>
      <c r="C838" s="73"/>
      <c r="E838" s="63"/>
      <c r="J838" s="60"/>
      <c r="K838" s="61"/>
    </row>
    <row r="839" spans="1:11" ht="15" customHeight="1" x14ac:dyDescent="0.3">
      <c r="A839" s="104"/>
      <c r="B839" s="73"/>
      <c r="C839" s="73"/>
      <c r="E839" s="63"/>
      <c r="J839" s="72"/>
      <c r="K839" s="61"/>
    </row>
    <row r="840" spans="1:11" ht="15" customHeight="1" x14ac:dyDescent="0.3">
      <c r="A840" s="104"/>
      <c r="B840" s="73"/>
      <c r="C840" s="73"/>
      <c r="E840" s="63"/>
      <c r="J840" s="68"/>
      <c r="K840" s="61"/>
    </row>
    <row r="841" spans="1:11" ht="15" customHeight="1" x14ac:dyDescent="0.3">
      <c r="A841" s="104"/>
      <c r="B841" s="73"/>
      <c r="C841" s="73"/>
      <c r="E841" s="63"/>
      <c r="J841" s="72"/>
      <c r="K841" s="61"/>
    </row>
    <row r="842" spans="1:11" ht="15" customHeight="1" x14ac:dyDescent="0.3">
      <c r="A842" s="78"/>
      <c r="B842" s="64"/>
      <c r="C842" s="64"/>
      <c r="D842" s="89"/>
      <c r="E842" s="63"/>
      <c r="J842" s="72"/>
      <c r="K842" s="61"/>
    </row>
    <row r="843" spans="1:11" ht="15" customHeight="1" x14ac:dyDescent="0.3">
      <c r="A843" s="78"/>
      <c r="B843" s="64"/>
      <c r="C843" s="64"/>
      <c r="D843" s="89"/>
      <c r="E843" s="63"/>
      <c r="J843" s="72"/>
      <c r="K843" s="61"/>
    </row>
    <row r="844" spans="1:11" ht="15" customHeight="1" x14ac:dyDescent="0.3">
      <c r="A844" s="78"/>
      <c r="B844" s="64"/>
      <c r="C844" s="64"/>
      <c r="D844" s="89"/>
      <c r="E844" s="63"/>
      <c r="J844" s="68"/>
      <c r="K844" s="61"/>
    </row>
    <row r="845" spans="1:11" ht="15" customHeight="1" x14ac:dyDescent="0.3">
      <c r="A845" s="78"/>
      <c r="B845" s="64"/>
      <c r="C845" s="64"/>
      <c r="D845" s="89"/>
      <c r="E845" s="63"/>
      <c r="J845" s="68"/>
      <c r="K845" s="61"/>
    </row>
    <row r="846" spans="1:11" ht="15" customHeight="1" x14ac:dyDescent="0.3">
      <c r="A846" s="78"/>
      <c r="B846" s="64"/>
      <c r="C846" s="64"/>
      <c r="D846" s="89"/>
      <c r="E846" s="63"/>
      <c r="J846" s="68"/>
      <c r="K846" s="61"/>
    </row>
    <row r="847" spans="1:11" ht="15" customHeight="1" x14ac:dyDescent="0.3">
      <c r="A847" s="104"/>
      <c r="B847" s="73"/>
      <c r="C847" s="73"/>
      <c r="E847" s="63"/>
      <c r="J847" s="67"/>
      <c r="K847" s="61"/>
    </row>
    <row r="848" spans="1:11" ht="15" customHeight="1" x14ac:dyDescent="0.3">
      <c r="A848" s="104"/>
      <c r="B848" s="73"/>
      <c r="C848" s="73"/>
      <c r="E848" s="63"/>
      <c r="J848" s="72"/>
      <c r="K848" s="61"/>
    </row>
    <row r="849" spans="1:11" ht="15" customHeight="1" x14ac:dyDescent="0.3">
      <c r="A849" s="104"/>
      <c r="B849" s="73"/>
      <c r="C849" s="73"/>
      <c r="E849" s="63"/>
      <c r="J849" s="72"/>
      <c r="K849" s="61"/>
    </row>
    <row r="850" spans="1:11" ht="15" customHeight="1" x14ac:dyDescent="0.3">
      <c r="A850" s="104"/>
      <c r="B850" s="73"/>
      <c r="C850" s="73"/>
      <c r="E850" s="63"/>
      <c r="J850" s="72"/>
      <c r="K850" s="61"/>
    </row>
    <row r="851" spans="1:11" ht="15" customHeight="1" x14ac:dyDescent="0.3">
      <c r="A851" s="78"/>
      <c r="B851" s="64"/>
      <c r="C851" s="64"/>
      <c r="D851" s="89"/>
      <c r="E851" s="63"/>
      <c r="J851" s="68"/>
      <c r="K851" s="61"/>
    </row>
    <row r="852" spans="1:11" ht="15" customHeight="1" x14ac:dyDescent="0.3">
      <c r="A852" s="78"/>
      <c r="B852" s="64"/>
      <c r="C852" s="64"/>
      <c r="D852" s="89"/>
      <c r="E852" s="63"/>
      <c r="J852" s="72"/>
      <c r="K852" s="61"/>
    </row>
    <row r="853" spans="1:11" ht="15" customHeight="1" x14ac:dyDescent="0.3">
      <c r="A853" s="78"/>
      <c r="B853" s="64"/>
      <c r="C853" s="64"/>
      <c r="E853" s="63"/>
      <c r="J853" s="68"/>
      <c r="K853" s="61"/>
    </row>
    <row r="854" spans="1:11" ht="15" customHeight="1" x14ac:dyDescent="0.3">
      <c r="A854" s="78"/>
      <c r="B854" s="64"/>
      <c r="C854" s="64"/>
      <c r="E854" s="63"/>
      <c r="J854" s="68"/>
      <c r="K854" s="61"/>
    </row>
    <row r="855" spans="1:11" ht="15" customHeight="1" x14ac:dyDescent="0.3">
      <c r="A855" s="78"/>
      <c r="B855" s="64"/>
      <c r="C855" s="64"/>
      <c r="D855" s="89"/>
      <c r="E855" s="63"/>
      <c r="J855" s="90"/>
      <c r="K855" s="61"/>
    </row>
    <row r="856" spans="1:11" ht="15" customHeight="1" x14ac:dyDescent="0.3">
      <c r="A856" s="78"/>
      <c r="B856" s="64"/>
      <c r="C856" s="64"/>
      <c r="D856" s="89"/>
      <c r="E856" s="63"/>
      <c r="J856" s="90"/>
      <c r="K856" s="61"/>
    </row>
    <row r="857" spans="1:11" ht="15" customHeight="1" x14ac:dyDescent="0.3">
      <c r="A857" s="78"/>
      <c r="B857" s="64"/>
      <c r="C857" s="64"/>
      <c r="D857" s="63"/>
      <c r="E857" s="63"/>
      <c r="J857" s="68"/>
      <c r="K857" s="61"/>
    </row>
    <row r="858" spans="1:11" ht="15" customHeight="1" x14ac:dyDescent="0.3">
      <c r="A858" s="106"/>
      <c r="B858" s="64"/>
      <c r="C858" s="64"/>
      <c r="E858" s="63"/>
      <c r="J858" s="68"/>
      <c r="K858" s="61"/>
    </row>
    <row r="859" spans="1:11" ht="15" customHeight="1" x14ac:dyDescent="0.3">
      <c r="A859" s="106"/>
      <c r="B859" s="64"/>
      <c r="C859" s="64"/>
      <c r="E859" s="63"/>
      <c r="J859" s="68"/>
      <c r="K859" s="61"/>
    </row>
    <row r="860" spans="1:11" ht="15" customHeight="1" x14ac:dyDescent="0.3">
      <c r="A860" s="106"/>
      <c r="B860" s="64"/>
      <c r="C860" s="64"/>
      <c r="D860" s="63"/>
      <c r="E860" s="63"/>
      <c r="J860" s="68"/>
      <c r="K860" s="61"/>
    </row>
    <row r="861" spans="1:11" ht="15" customHeight="1" x14ac:dyDescent="0.3">
      <c r="A861" s="106"/>
      <c r="B861" s="64"/>
      <c r="C861" s="64"/>
      <c r="D861" s="63"/>
      <c r="E861" s="63"/>
      <c r="J861" s="66"/>
      <c r="K861" s="61"/>
    </row>
    <row r="862" spans="1:11" ht="15" customHeight="1" x14ac:dyDescent="0.3">
      <c r="A862" s="106"/>
      <c r="B862" s="64"/>
      <c r="C862" s="64"/>
      <c r="D862" s="63"/>
      <c r="E862" s="63"/>
      <c r="J862" s="68"/>
      <c r="K862" s="61"/>
    </row>
    <row r="863" spans="1:11" ht="15" customHeight="1" x14ac:dyDescent="0.3">
      <c r="A863" s="106"/>
      <c r="B863" s="64"/>
      <c r="C863" s="64"/>
      <c r="D863" s="63"/>
      <c r="E863" s="63"/>
      <c r="J863" s="66"/>
      <c r="K863" s="61"/>
    </row>
    <row r="864" spans="1:11" ht="15" customHeight="1" x14ac:dyDescent="0.3">
      <c r="A864" s="106"/>
      <c r="B864" s="64"/>
      <c r="C864" s="64"/>
      <c r="D864" s="63"/>
      <c r="E864" s="63"/>
      <c r="J864" s="66"/>
      <c r="K864" s="61"/>
    </row>
    <row r="865" spans="1:11" ht="15" customHeight="1" x14ac:dyDescent="0.3">
      <c r="A865" s="106"/>
      <c r="B865" s="64"/>
      <c r="C865" s="64"/>
      <c r="D865" s="63"/>
      <c r="E865" s="63"/>
      <c r="J865" s="66"/>
      <c r="K865" s="61"/>
    </row>
    <row r="866" spans="1:11" ht="15" customHeight="1" x14ac:dyDescent="0.3">
      <c r="A866" s="106"/>
      <c r="B866" s="64"/>
      <c r="C866" s="64"/>
      <c r="E866" s="63"/>
      <c r="J866" s="68"/>
      <c r="K866" s="61"/>
    </row>
    <row r="867" spans="1:11" ht="15" customHeight="1" x14ac:dyDescent="0.3">
      <c r="A867" s="106"/>
      <c r="B867" s="64"/>
      <c r="C867" s="64"/>
      <c r="E867" s="63"/>
      <c r="J867" s="66"/>
      <c r="K867" s="61"/>
    </row>
    <row r="868" spans="1:11" ht="15" customHeight="1" x14ac:dyDescent="0.3">
      <c r="A868" s="106"/>
      <c r="B868" s="64"/>
      <c r="C868" s="64"/>
      <c r="D868" s="63"/>
      <c r="E868" s="63"/>
      <c r="J868" s="68"/>
      <c r="K868" s="61"/>
    </row>
    <row r="869" spans="1:11" ht="15" customHeight="1" x14ac:dyDescent="0.3">
      <c r="A869" s="106"/>
      <c r="B869" s="64"/>
      <c r="C869" s="64"/>
      <c r="E869" s="63"/>
      <c r="J869" s="68"/>
      <c r="K869" s="61"/>
    </row>
    <row r="870" spans="1:11" ht="15" customHeight="1" x14ac:dyDescent="0.3">
      <c r="A870" s="106"/>
      <c r="B870" s="64"/>
      <c r="C870" s="64"/>
      <c r="E870" s="63"/>
      <c r="J870" s="68"/>
      <c r="K870" s="61"/>
    </row>
    <row r="871" spans="1:11" ht="15" customHeight="1" x14ac:dyDescent="0.3">
      <c r="A871" s="106"/>
      <c r="B871" s="64"/>
      <c r="C871" s="64"/>
      <c r="D871" s="63"/>
      <c r="E871" s="63"/>
      <c r="J871" s="68"/>
      <c r="K871" s="61"/>
    </row>
    <row r="872" spans="1:11" ht="15" customHeight="1" x14ac:dyDescent="0.3">
      <c r="A872" s="106"/>
      <c r="B872" s="64"/>
      <c r="C872" s="64"/>
      <c r="E872" s="63"/>
      <c r="J872" s="68"/>
      <c r="K872" s="61"/>
    </row>
    <row r="873" spans="1:11" ht="15" customHeight="1" x14ac:dyDescent="0.3">
      <c r="A873" s="106"/>
      <c r="B873" s="64"/>
      <c r="C873" s="64"/>
      <c r="E873" s="63"/>
      <c r="J873" s="66"/>
      <c r="K873" s="61"/>
    </row>
    <row r="874" spans="1:11" ht="15" customHeight="1" x14ac:dyDescent="0.3">
      <c r="A874" s="106"/>
      <c r="B874" s="64"/>
      <c r="C874" s="64"/>
      <c r="D874" s="63"/>
      <c r="E874" s="63"/>
      <c r="J874" s="68"/>
      <c r="K874" s="61"/>
    </row>
    <row r="875" spans="1:11" ht="15" customHeight="1" x14ac:dyDescent="0.3">
      <c r="A875" s="106"/>
      <c r="B875" s="64"/>
      <c r="C875" s="64"/>
      <c r="D875" s="63"/>
      <c r="E875" s="63"/>
      <c r="J875" s="74"/>
      <c r="K875" s="61"/>
    </row>
    <row r="876" spans="1:11" ht="15" customHeight="1" x14ac:dyDescent="0.3">
      <c r="A876" s="106"/>
      <c r="B876" s="64"/>
      <c r="C876" s="64"/>
      <c r="D876" s="63"/>
      <c r="E876" s="63"/>
      <c r="J876" s="66"/>
      <c r="K876" s="61"/>
    </row>
    <row r="877" spans="1:11" ht="15" customHeight="1" x14ac:dyDescent="0.3">
      <c r="A877" s="106"/>
      <c r="B877" s="64"/>
      <c r="C877" s="64"/>
      <c r="D877" s="63"/>
      <c r="E877" s="63"/>
      <c r="J877" s="74"/>
      <c r="K877" s="61"/>
    </row>
    <row r="878" spans="1:11" ht="15" customHeight="1" x14ac:dyDescent="0.3">
      <c r="A878" s="106"/>
      <c r="B878" s="64"/>
      <c r="C878" s="64"/>
      <c r="D878" s="63"/>
      <c r="E878" s="63"/>
      <c r="J878" s="68"/>
      <c r="K878" s="61"/>
    </row>
    <row r="879" spans="1:11" ht="15" customHeight="1" x14ac:dyDescent="0.3">
      <c r="A879" s="106"/>
      <c r="B879" s="64"/>
      <c r="C879" s="64"/>
      <c r="D879" s="63"/>
      <c r="E879" s="63"/>
      <c r="J879" s="66"/>
      <c r="K879" s="61"/>
    </row>
    <row r="880" spans="1:11" ht="15" customHeight="1" x14ac:dyDescent="0.3">
      <c r="A880" s="106"/>
      <c r="B880" s="64"/>
      <c r="C880" s="64"/>
      <c r="D880" s="63"/>
      <c r="E880" s="63"/>
      <c r="J880" s="68"/>
      <c r="K880" s="61"/>
    </row>
    <row r="881" spans="1:11" ht="15" customHeight="1" x14ac:dyDescent="0.3">
      <c r="A881" s="106"/>
      <c r="B881" s="64"/>
      <c r="C881" s="64"/>
      <c r="D881" s="63"/>
      <c r="E881" s="63"/>
      <c r="J881" s="66"/>
      <c r="K881" s="61"/>
    </row>
    <row r="882" spans="1:11" ht="15" customHeight="1" x14ac:dyDescent="0.3">
      <c r="A882" s="106"/>
      <c r="B882" s="64"/>
      <c r="C882" s="64"/>
      <c r="D882" s="63"/>
      <c r="E882" s="63"/>
      <c r="J882" s="68"/>
      <c r="K882" s="61"/>
    </row>
    <row r="883" spans="1:11" ht="15" customHeight="1" x14ac:dyDescent="0.3">
      <c r="A883" s="106"/>
      <c r="B883" s="64"/>
      <c r="C883" s="64"/>
      <c r="E883" s="63"/>
      <c r="J883" s="66"/>
      <c r="K883" s="61"/>
    </row>
    <row r="884" spans="1:11" ht="15" customHeight="1" x14ac:dyDescent="0.3">
      <c r="A884" s="106"/>
      <c r="B884" s="64"/>
      <c r="C884" s="64"/>
      <c r="D884" s="63"/>
      <c r="E884" s="63"/>
      <c r="J884" s="68"/>
      <c r="K884" s="61"/>
    </row>
    <row r="885" spans="1:11" ht="15" customHeight="1" x14ac:dyDescent="0.3">
      <c r="A885" s="106"/>
      <c r="B885" s="64"/>
      <c r="C885" s="64"/>
      <c r="D885" s="63"/>
      <c r="E885" s="63"/>
      <c r="J885" s="66"/>
      <c r="K885" s="61"/>
    </row>
    <row r="886" spans="1:11" ht="15" customHeight="1" x14ac:dyDescent="0.3">
      <c r="A886" s="106"/>
      <c r="B886" s="64"/>
      <c r="C886" s="64"/>
      <c r="D886" s="63"/>
      <c r="E886" s="63"/>
      <c r="J886" s="66"/>
      <c r="K886" s="61"/>
    </row>
    <row r="887" spans="1:11" ht="15" customHeight="1" x14ac:dyDescent="0.3">
      <c r="A887" s="106"/>
      <c r="B887" s="64"/>
      <c r="C887" s="64"/>
      <c r="D887" s="63"/>
      <c r="E887" s="63"/>
      <c r="J887" s="66"/>
      <c r="K887" s="61"/>
    </row>
    <row r="888" spans="1:11" ht="15" customHeight="1" x14ac:dyDescent="0.3">
      <c r="A888" s="106"/>
      <c r="B888" s="64"/>
      <c r="C888" s="64"/>
      <c r="D888" s="63"/>
      <c r="E888" s="63"/>
      <c r="J888" s="68"/>
      <c r="K888" s="61"/>
    </row>
    <row r="889" spans="1:11" ht="15" customHeight="1" x14ac:dyDescent="0.3">
      <c r="A889" s="106"/>
      <c r="B889" s="64"/>
      <c r="C889" s="64"/>
      <c r="D889" s="63"/>
      <c r="E889" s="63"/>
      <c r="J889" s="74"/>
      <c r="K889" s="61"/>
    </row>
    <row r="890" spans="1:11" ht="15" customHeight="1" x14ac:dyDescent="0.3">
      <c r="A890" s="106"/>
      <c r="B890" s="64"/>
      <c r="C890" s="64"/>
      <c r="D890" s="63"/>
      <c r="E890" s="63"/>
      <c r="J890" s="72"/>
      <c r="K890" s="61"/>
    </row>
    <row r="891" spans="1:11" ht="15" customHeight="1" x14ac:dyDescent="0.3">
      <c r="A891" s="106"/>
      <c r="B891" s="64"/>
      <c r="C891" s="64"/>
      <c r="D891" s="63"/>
      <c r="E891" s="63"/>
      <c r="J891" s="67"/>
      <c r="K891" s="61"/>
    </row>
    <row r="892" spans="1:11" ht="15" customHeight="1" x14ac:dyDescent="0.3">
      <c r="A892" s="106"/>
      <c r="B892" s="64"/>
      <c r="C892" s="64"/>
      <c r="E892" s="63"/>
      <c r="J892" s="68"/>
      <c r="K892" s="61"/>
    </row>
    <row r="893" spans="1:11" ht="15" customHeight="1" x14ac:dyDescent="0.3">
      <c r="A893" s="106"/>
      <c r="B893" s="64"/>
      <c r="C893" s="64"/>
      <c r="E893" s="63"/>
      <c r="J893" s="68"/>
      <c r="K893" s="61"/>
    </row>
    <row r="894" spans="1:11" ht="15" customHeight="1" x14ac:dyDescent="0.3">
      <c r="A894" s="106"/>
      <c r="B894" s="64"/>
      <c r="C894" s="64"/>
      <c r="E894" s="63"/>
      <c r="J894" s="68"/>
      <c r="K894" s="61"/>
    </row>
    <row r="895" spans="1:11" ht="15" customHeight="1" x14ac:dyDescent="0.3">
      <c r="A895" s="106"/>
      <c r="B895" s="64"/>
      <c r="C895" s="64"/>
      <c r="E895" s="63"/>
      <c r="J895" s="68"/>
      <c r="K895" s="61"/>
    </row>
    <row r="896" spans="1:11" ht="15" customHeight="1" x14ac:dyDescent="0.3">
      <c r="A896" s="106"/>
      <c r="B896" s="64"/>
      <c r="C896" s="64"/>
      <c r="E896" s="63"/>
      <c r="J896" s="66"/>
      <c r="K896" s="61"/>
    </row>
    <row r="897" spans="1:11" ht="15" customHeight="1" x14ac:dyDescent="0.3">
      <c r="A897" s="106"/>
      <c r="B897" s="64"/>
      <c r="C897" s="64"/>
      <c r="E897" s="63"/>
      <c r="J897" s="66"/>
      <c r="K897" s="61"/>
    </row>
    <row r="898" spans="1:11" ht="15" customHeight="1" x14ac:dyDescent="0.3">
      <c r="A898" s="106"/>
      <c r="B898" s="64"/>
      <c r="C898" s="64"/>
      <c r="E898" s="63"/>
      <c r="J898" s="72"/>
      <c r="K898" s="61"/>
    </row>
    <row r="899" spans="1:11" ht="15" customHeight="1" x14ac:dyDescent="0.3">
      <c r="A899" s="106"/>
      <c r="B899" s="64"/>
      <c r="C899" s="64"/>
      <c r="E899" s="63"/>
      <c r="J899" s="68"/>
      <c r="K899" s="61"/>
    </row>
    <row r="900" spans="1:11" ht="15" customHeight="1" x14ac:dyDescent="0.3">
      <c r="A900" s="106"/>
      <c r="B900" s="64"/>
      <c r="C900" s="64"/>
      <c r="E900" s="63"/>
      <c r="J900" s="72"/>
      <c r="K900" s="61"/>
    </row>
    <row r="901" spans="1:11" ht="15" customHeight="1" x14ac:dyDescent="0.3">
      <c r="A901" s="106"/>
      <c r="B901" s="64"/>
      <c r="C901" s="64"/>
      <c r="E901" s="63"/>
      <c r="J901" s="66"/>
      <c r="K901" s="61"/>
    </row>
    <row r="902" spans="1:11" ht="15" customHeight="1" x14ac:dyDescent="0.3">
      <c r="A902" s="106"/>
      <c r="B902" s="64"/>
      <c r="C902" s="64"/>
      <c r="E902" s="63"/>
      <c r="J902" s="66"/>
      <c r="K902" s="61"/>
    </row>
    <row r="903" spans="1:11" ht="15" customHeight="1" x14ac:dyDescent="0.3">
      <c r="A903" s="106"/>
      <c r="B903" s="64"/>
      <c r="C903" s="64"/>
      <c r="E903" s="63"/>
      <c r="J903" s="66"/>
      <c r="K903" s="61"/>
    </row>
    <row r="904" spans="1:11" ht="15" customHeight="1" x14ac:dyDescent="0.3">
      <c r="A904" s="106"/>
      <c r="B904" s="64"/>
      <c r="C904" s="64"/>
      <c r="E904" s="63"/>
      <c r="J904" s="74"/>
      <c r="K904" s="61"/>
    </row>
    <row r="905" spans="1:11" ht="15" customHeight="1" x14ac:dyDescent="0.3">
      <c r="A905" s="106"/>
      <c r="B905" s="64"/>
      <c r="C905" s="64"/>
      <c r="E905" s="63"/>
      <c r="J905" s="74"/>
      <c r="K905" s="61"/>
    </row>
    <row r="906" spans="1:11" ht="15" customHeight="1" x14ac:dyDescent="0.3">
      <c r="A906" s="106"/>
      <c r="B906" s="64"/>
      <c r="C906" s="64"/>
      <c r="E906" s="63"/>
      <c r="J906" s="74"/>
      <c r="K906" s="61"/>
    </row>
    <row r="907" spans="1:11" ht="15" customHeight="1" x14ac:dyDescent="0.3">
      <c r="A907" s="106"/>
      <c r="B907" s="64"/>
      <c r="C907" s="64"/>
      <c r="E907" s="63"/>
      <c r="J907" s="74"/>
      <c r="K907" s="61"/>
    </row>
    <row r="908" spans="1:11" ht="15" customHeight="1" x14ac:dyDescent="0.3">
      <c r="A908" s="106"/>
      <c r="B908" s="64"/>
      <c r="C908" s="64"/>
      <c r="E908" s="63"/>
      <c r="J908" s="74"/>
      <c r="K908" s="61"/>
    </row>
    <row r="909" spans="1:11" ht="15" customHeight="1" x14ac:dyDescent="0.3">
      <c r="A909" s="106"/>
      <c r="B909" s="64"/>
      <c r="C909" s="64"/>
      <c r="E909" s="63"/>
      <c r="J909" s="68"/>
      <c r="K909" s="61"/>
    </row>
    <row r="910" spans="1:11" ht="15" customHeight="1" x14ac:dyDescent="0.3">
      <c r="A910" s="106"/>
      <c r="B910" s="64"/>
      <c r="C910" s="64"/>
      <c r="E910" s="63"/>
      <c r="J910" s="66"/>
      <c r="K910" s="61"/>
    </row>
    <row r="911" spans="1:11" ht="15" customHeight="1" x14ac:dyDescent="0.3">
      <c r="A911" s="106"/>
      <c r="B911" s="64"/>
      <c r="C911" s="64"/>
      <c r="E911" s="63"/>
      <c r="J911" s="74"/>
      <c r="K911" s="61"/>
    </row>
    <row r="912" spans="1:11" ht="15" customHeight="1" x14ac:dyDescent="0.3">
      <c r="A912" s="106"/>
      <c r="B912" s="64"/>
      <c r="C912" s="64"/>
      <c r="E912" s="63"/>
      <c r="J912" s="68"/>
      <c r="K912" s="61"/>
    </row>
    <row r="913" spans="1:11" ht="15" customHeight="1" x14ac:dyDescent="0.3">
      <c r="A913" s="106"/>
      <c r="B913" s="64"/>
      <c r="C913" s="64"/>
      <c r="E913" s="63"/>
      <c r="J913" s="74"/>
      <c r="K913" s="61"/>
    </row>
    <row r="914" spans="1:11" ht="15" customHeight="1" x14ac:dyDescent="0.3">
      <c r="A914" s="106"/>
      <c r="B914" s="64"/>
      <c r="C914" s="64"/>
      <c r="D914" s="63"/>
      <c r="E914" s="63"/>
      <c r="J914" s="74"/>
      <c r="K914" s="61"/>
    </row>
    <row r="915" spans="1:11" ht="15" customHeight="1" x14ac:dyDescent="0.3">
      <c r="A915" s="106"/>
      <c r="B915" s="64"/>
      <c r="C915" s="64"/>
      <c r="E915" s="63"/>
      <c r="K915" s="61"/>
    </row>
    <row r="916" spans="1:11" ht="15" customHeight="1" x14ac:dyDescent="0.3">
      <c r="A916" s="106"/>
      <c r="B916" s="64"/>
      <c r="C916" s="64"/>
      <c r="E916" s="63"/>
      <c r="K916" s="61"/>
    </row>
    <row r="917" spans="1:11" ht="15" customHeight="1" x14ac:dyDescent="0.3">
      <c r="A917" s="106"/>
      <c r="B917" s="64"/>
      <c r="C917" s="64"/>
      <c r="E917" s="63"/>
      <c r="J917" s="74"/>
      <c r="K917" s="61"/>
    </row>
    <row r="918" spans="1:11" ht="15" customHeight="1" x14ac:dyDescent="0.3">
      <c r="A918" s="106"/>
      <c r="B918" s="64"/>
      <c r="C918" s="64"/>
      <c r="E918" s="63"/>
      <c r="K918" s="61"/>
    </row>
    <row r="919" spans="1:11" ht="15" customHeight="1" x14ac:dyDescent="0.3">
      <c r="A919" s="106"/>
      <c r="B919" s="64"/>
      <c r="C919" s="64"/>
      <c r="E919" s="63"/>
      <c r="J919" s="74"/>
      <c r="K919" s="61"/>
    </row>
    <row r="920" spans="1:11" ht="15" customHeight="1" x14ac:dyDescent="0.3">
      <c r="A920" s="106"/>
      <c r="B920" s="64"/>
      <c r="C920" s="64"/>
      <c r="E920" s="63"/>
      <c r="K920" s="61"/>
    </row>
    <row r="921" spans="1:11" ht="15" customHeight="1" x14ac:dyDescent="0.3">
      <c r="A921" s="106"/>
      <c r="B921" s="64"/>
      <c r="C921" s="64"/>
      <c r="E921" s="63"/>
      <c r="K921" s="61"/>
    </row>
    <row r="922" spans="1:11" ht="15" customHeight="1" x14ac:dyDescent="0.3">
      <c r="A922" s="106"/>
      <c r="B922" s="64"/>
      <c r="C922" s="64"/>
      <c r="E922" s="63"/>
      <c r="J922" s="74"/>
      <c r="K922" s="61"/>
    </row>
    <row r="923" spans="1:11" ht="15" customHeight="1" x14ac:dyDescent="0.3">
      <c r="A923" s="106"/>
      <c r="B923" s="64"/>
      <c r="C923" s="64"/>
      <c r="E923" s="63"/>
      <c r="K923" s="61"/>
    </row>
    <row r="924" spans="1:11" ht="15" customHeight="1" x14ac:dyDescent="0.3">
      <c r="A924" s="106"/>
      <c r="B924" s="64"/>
      <c r="C924" s="64"/>
      <c r="E924" s="63"/>
      <c r="J924" s="74"/>
      <c r="K924" s="61"/>
    </row>
    <row r="925" spans="1:11" ht="15" customHeight="1" x14ac:dyDescent="0.3">
      <c r="A925" s="106"/>
      <c r="B925" s="64"/>
      <c r="C925" s="64"/>
      <c r="E925" s="63"/>
      <c r="K925" s="61"/>
    </row>
    <row r="926" spans="1:11" ht="15" customHeight="1" x14ac:dyDescent="0.3">
      <c r="A926" s="106"/>
      <c r="B926" s="64"/>
      <c r="C926" s="64"/>
      <c r="E926" s="63"/>
      <c r="K926" s="61"/>
    </row>
    <row r="927" spans="1:11" ht="15" customHeight="1" x14ac:dyDescent="0.3">
      <c r="A927" s="106"/>
      <c r="B927" s="64"/>
      <c r="C927" s="64"/>
      <c r="E927" s="63"/>
      <c r="K927" s="61"/>
    </row>
    <row r="928" spans="1:11" ht="15" customHeight="1" x14ac:dyDescent="0.3">
      <c r="A928" s="106"/>
      <c r="B928" s="64"/>
      <c r="C928" s="64"/>
      <c r="E928" s="63"/>
      <c r="K928" s="61"/>
    </row>
    <row r="929" spans="1:11" ht="15" customHeight="1" x14ac:dyDescent="0.3">
      <c r="A929" s="106"/>
      <c r="B929" s="64"/>
      <c r="C929" s="64"/>
      <c r="E929" s="63"/>
      <c r="K929" s="61"/>
    </row>
    <row r="930" spans="1:11" ht="15" customHeight="1" x14ac:dyDescent="0.3">
      <c r="A930" s="106"/>
      <c r="B930" s="64"/>
      <c r="C930" s="64"/>
      <c r="E930" s="63"/>
      <c r="J930" s="72"/>
      <c r="K930" s="61"/>
    </row>
    <row r="931" spans="1:11" ht="15" customHeight="1" x14ac:dyDescent="0.3">
      <c r="A931" s="106"/>
      <c r="B931" s="64"/>
      <c r="C931" s="64"/>
      <c r="E931" s="63"/>
      <c r="J931" s="72"/>
      <c r="K931" s="61"/>
    </row>
    <row r="932" spans="1:11" ht="15" customHeight="1" x14ac:dyDescent="0.3">
      <c r="A932" s="106"/>
      <c r="B932" s="64"/>
      <c r="C932" s="64"/>
      <c r="E932" s="63"/>
      <c r="J932" s="72"/>
      <c r="K932" s="61"/>
    </row>
    <row r="933" spans="1:11" ht="15" customHeight="1" x14ac:dyDescent="0.3">
      <c r="A933" s="106"/>
      <c r="B933" s="64"/>
      <c r="C933" s="64"/>
      <c r="D933" s="63"/>
      <c r="E933" s="63"/>
      <c r="J933" s="68"/>
      <c r="K933" s="61"/>
    </row>
    <row r="934" spans="1:11" ht="15" customHeight="1" x14ac:dyDescent="0.3">
      <c r="A934" s="106"/>
      <c r="B934" s="64"/>
      <c r="C934" s="64"/>
      <c r="D934" s="63"/>
      <c r="E934" s="63"/>
      <c r="J934" s="68"/>
      <c r="K934" s="61"/>
    </row>
    <row r="935" spans="1:11" ht="15" customHeight="1" x14ac:dyDescent="0.3">
      <c r="A935" s="106"/>
      <c r="B935" s="64"/>
      <c r="C935" s="64"/>
      <c r="D935" s="63"/>
      <c r="E935" s="63"/>
      <c r="J935" s="68"/>
      <c r="K935" s="61"/>
    </row>
    <row r="936" spans="1:11" ht="15" customHeight="1" x14ac:dyDescent="0.3">
      <c r="A936" s="106"/>
      <c r="B936" s="64"/>
      <c r="C936" s="64"/>
      <c r="D936" s="63"/>
      <c r="E936" s="63"/>
      <c r="J936" s="68"/>
      <c r="K936" s="61"/>
    </row>
    <row r="937" spans="1:11" ht="15" customHeight="1" x14ac:dyDescent="0.3">
      <c r="A937" s="106"/>
      <c r="B937" s="64"/>
      <c r="C937" s="64"/>
      <c r="D937" s="63"/>
      <c r="E937" s="63"/>
      <c r="J937" s="68"/>
      <c r="K937" s="61"/>
    </row>
    <row r="938" spans="1:11" ht="15" customHeight="1" x14ac:dyDescent="0.3">
      <c r="A938" s="106"/>
      <c r="B938" s="64"/>
      <c r="C938" s="64"/>
      <c r="D938" s="63"/>
      <c r="E938" s="63"/>
      <c r="J938" s="68"/>
      <c r="K938" s="61"/>
    </row>
    <row r="939" spans="1:11" ht="15" customHeight="1" x14ac:dyDescent="0.3">
      <c r="A939" s="106"/>
      <c r="B939" s="64"/>
      <c r="C939" s="64"/>
      <c r="D939" s="63"/>
      <c r="E939" s="63"/>
      <c r="J939" s="68"/>
      <c r="K939" s="61"/>
    </row>
    <row r="940" spans="1:11" ht="15" customHeight="1" x14ac:dyDescent="0.3">
      <c r="A940" s="106"/>
      <c r="B940" s="64"/>
      <c r="C940" s="64"/>
      <c r="D940" s="63"/>
      <c r="E940" s="63"/>
      <c r="J940" s="68"/>
      <c r="K940" s="61"/>
    </row>
    <row r="941" spans="1:11" ht="15" customHeight="1" x14ac:dyDescent="0.3">
      <c r="A941" s="106"/>
      <c r="B941" s="64"/>
      <c r="C941" s="64"/>
      <c r="D941" s="63"/>
      <c r="E941" s="63"/>
      <c r="J941" s="68"/>
      <c r="K941" s="61"/>
    </row>
    <row r="942" spans="1:11" ht="15" customHeight="1" x14ac:dyDescent="0.3">
      <c r="A942" s="106"/>
      <c r="B942" s="64"/>
      <c r="C942" s="64"/>
      <c r="D942" s="63"/>
      <c r="E942" s="63"/>
      <c r="J942" s="68"/>
      <c r="K942" s="61"/>
    </row>
    <row r="943" spans="1:11" ht="15" customHeight="1" x14ac:dyDescent="0.3">
      <c r="A943" s="106"/>
      <c r="B943" s="64"/>
      <c r="C943" s="64"/>
      <c r="D943" s="63"/>
      <c r="E943" s="63"/>
      <c r="J943" s="68"/>
      <c r="K943" s="61"/>
    </row>
    <row r="944" spans="1:11" ht="15" customHeight="1" x14ac:dyDescent="0.3">
      <c r="A944" s="106"/>
      <c r="B944" s="64"/>
      <c r="C944" s="64"/>
      <c r="D944" s="63"/>
      <c r="E944" s="63"/>
      <c r="J944" s="68"/>
      <c r="K944" s="61"/>
    </row>
    <row r="945" spans="1:11" ht="15" customHeight="1" x14ac:dyDescent="0.3">
      <c r="A945" s="106"/>
      <c r="B945" s="64"/>
      <c r="C945" s="64"/>
      <c r="D945" s="63"/>
      <c r="E945" s="63"/>
      <c r="J945" s="68"/>
      <c r="K945" s="61"/>
    </row>
    <row r="946" spans="1:11" ht="15" customHeight="1" x14ac:dyDescent="0.3">
      <c r="A946" s="106"/>
      <c r="B946" s="64"/>
      <c r="C946" s="64"/>
      <c r="D946" s="63"/>
      <c r="E946" s="63"/>
      <c r="J946" s="68"/>
      <c r="K946" s="61"/>
    </row>
    <row r="947" spans="1:11" ht="15" customHeight="1" x14ac:dyDescent="0.3">
      <c r="A947" s="106"/>
      <c r="B947" s="64"/>
      <c r="C947" s="64"/>
      <c r="D947" s="63"/>
      <c r="E947" s="63"/>
      <c r="J947" s="68"/>
      <c r="K947" s="61"/>
    </row>
    <row r="948" spans="1:11" ht="15" customHeight="1" x14ac:dyDescent="0.3">
      <c r="A948" s="106"/>
      <c r="B948" s="64"/>
      <c r="C948" s="64"/>
      <c r="D948" s="63"/>
      <c r="E948" s="63"/>
      <c r="J948" s="68"/>
      <c r="K948" s="61"/>
    </row>
    <row r="949" spans="1:11" ht="15" customHeight="1" x14ac:dyDescent="0.3">
      <c r="A949" s="106"/>
      <c r="B949" s="64"/>
      <c r="C949" s="64"/>
      <c r="D949" s="63"/>
      <c r="E949" s="63"/>
      <c r="J949" s="72"/>
      <c r="K949" s="61"/>
    </row>
    <row r="950" spans="1:11" ht="15" customHeight="1" x14ac:dyDescent="0.3">
      <c r="A950" s="106"/>
      <c r="B950" s="64"/>
      <c r="C950" s="64"/>
      <c r="D950" s="63"/>
      <c r="E950" s="63"/>
      <c r="J950" s="68"/>
      <c r="K950" s="61"/>
    </row>
    <row r="951" spans="1:11" ht="15" customHeight="1" x14ac:dyDescent="0.3">
      <c r="A951" s="106"/>
      <c r="B951" s="64"/>
      <c r="C951" s="64"/>
      <c r="D951" s="63"/>
      <c r="E951" s="63"/>
      <c r="J951" s="68"/>
      <c r="K951" s="61"/>
    </row>
    <row r="952" spans="1:11" ht="15" customHeight="1" x14ac:dyDescent="0.3">
      <c r="A952" s="106"/>
      <c r="B952" s="64"/>
      <c r="C952" s="64"/>
      <c r="D952" s="63"/>
      <c r="E952" s="63"/>
      <c r="J952" s="68"/>
      <c r="K952" s="61"/>
    </row>
    <row r="953" spans="1:11" ht="15" customHeight="1" x14ac:dyDescent="0.3">
      <c r="A953" s="106"/>
      <c r="B953" s="64"/>
      <c r="C953" s="64"/>
      <c r="D953" s="63"/>
      <c r="E953" s="63"/>
      <c r="J953" s="68"/>
      <c r="K953" s="61"/>
    </row>
    <row r="954" spans="1:11" ht="15" customHeight="1" x14ac:dyDescent="0.3">
      <c r="A954" s="106"/>
      <c r="B954" s="64"/>
      <c r="C954" s="64"/>
      <c r="D954" s="63"/>
      <c r="E954" s="63"/>
      <c r="J954" s="68"/>
      <c r="K954" s="61"/>
    </row>
    <row r="955" spans="1:11" ht="15" customHeight="1" x14ac:dyDescent="0.3">
      <c r="A955" s="106"/>
      <c r="B955" s="64"/>
      <c r="C955" s="64"/>
      <c r="D955" s="63"/>
      <c r="E955" s="63"/>
      <c r="J955" s="68"/>
      <c r="K955" s="61"/>
    </row>
    <row r="956" spans="1:11" ht="15" customHeight="1" x14ac:dyDescent="0.3">
      <c r="A956" s="106"/>
      <c r="B956" s="64"/>
      <c r="C956" s="64"/>
      <c r="D956" s="63"/>
      <c r="E956" s="63"/>
      <c r="J956" s="68"/>
      <c r="K956" s="61"/>
    </row>
    <row r="957" spans="1:11" ht="15" customHeight="1" x14ac:dyDescent="0.3">
      <c r="A957" s="106"/>
      <c r="B957" s="64"/>
      <c r="C957" s="64"/>
      <c r="D957" s="63"/>
      <c r="E957" s="63"/>
      <c r="J957" s="68"/>
      <c r="K957" s="61"/>
    </row>
    <row r="958" spans="1:11" ht="15" customHeight="1" x14ac:dyDescent="0.3">
      <c r="A958" s="106"/>
      <c r="B958" s="64"/>
      <c r="C958" s="64"/>
      <c r="D958" s="63"/>
      <c r="E958" s="63"/>
      <c r="J958" s="68"/>
      <c r="K958" s="61"/>
    </row>
    <row r="959" spans="1:11" ht="15" customHeight="1" x14ac:dyDescent="0.3">
      <c r="A959" s="106"/>
      <c r="B959" s="64"/>
      <c r="C959" s="64"/>
      <c r="D959" s="63"/>
      <c r="E959" s="63"/>
      <c r="J959" s="68"/>
      <c r="K959" s="61"/>
    </row>
    <row r="960" spans="1:11" ht="15" customHeight="1" x14ac:dyDescent="0.3">
      <c r="A960" s="106"/>
      <c r="B960" s="64"/>
      <c r="C960" s="64"/>
      <c r="D960" s="63"/>
      <c r="E960" s="63"/>
      <c r="J960" s="68"/>
      <c r="K960" s="61"/>
    </row>
    <row r="961" spans="1:11" ht="15" customHeight="1" x14ac:dyDescent="0.3">
      <c r="A961" s="106"/>
      <c r="B961" s="64"/>
      <c r="C961" s="64"/>
      <c r="D961" s="63"/>
      <c r="E961" s="63"/>
      <c r="J961" s="67"/>
      <c r="K961" s="61"/>
    </row>
    <row r="962" spans="1:11" ht="15" customHeight="1" x14ac:dyDescent="0.3">
      <c r="A962" s="106"/>
      <c r="B962" s="64"/>
      <c r="C962" s="64"/>
      <c r="D962" s="63"/>
      <c r="E962" s="63"/>
      <c r="J962" s="68"/>
      <c r="K962" s="61"/>
    </row>
    <row r="963" spans="1:11" ht="15" customHeight="1" x14ac:dyDescent="0.3">
      <c r="A963" s="78"/>
      <c r="B963" s="64"/>
      <c r="C963" s="64"/>
      <c r="D963" s="63"/>
      <c r="E963" s="63"/>
      <c r="J963" s="74"/>
      <c r="K963" s="61"/>
    </row>
    <row r="964" spans="1:11" ht="15" customHeight="1" x14ac:dyDescent="0.3">
      <c r="A964" s="78"/>
      <c r="B964" s="64"/>
      <c r="C964" s="64"/>
      <c r="D964" s="63"/>
      <c r="E964" s="63"/>
      <c r="J964" s="74"/>
      <c r="K964" s="61"/>
    </row>
    <row r="965" spans="1:11" ht="15" customHeight="1" x14ac:dyDescent="0.3">
      <c r="A965" s="106"/>
      <c r="B965" s="64"/>
      <c r="C965" s="64"/>
      <c r="E965" s="63"/>
      <c r="J965" s="68"/>
      <c r="K965" s="61"/>
    </row>
    <row r="966" spans="1:11" ht="15" customHeight="1" x14ac:dyDescent="0.3">
      <c r="A966" s="106"/>
      <c r="B966" s="64"/>
      <c r="C966" s="64"/>
      <c r="D966" s="63"/>
      <c r="E966" s="63"/>
      <c r="J966" s="72"/>
      <c r="K966" s="61"/>
    </row>
    <row r="967" spans="1:11" ht="15" customHeight="1" x14ac:dyDescent="0.3">
      <c r="A967" s="78"/>
      <c r="B967" s="64"/>
      <c r="C967" s="64"/>
      <c r="D967" s="63"/>
      <c r="E967" s="63"/>
      <c r="J967" s="68"/>
      <c r="K967" s="61"/>
    </row>
    <row r="968" spans="1:11" ht="15" customHeight="1" x14ac:dyDescent="0.3">
      <c r="A968" s="78"/>
      <c r="B968" s="64"/>
      <c r="C968" s="64"/>
      <c r="D968" s="63"/>
      <c r="E968" s="63"/>
      <c r="J968" s="68"/>
      <c r="K968" s="61"/>
    </row>
    <row r="969" spans="1:11" ht="15" customHeight="1" x14ac:dyDescent="0.3">
      <c r="A969" s="78"/>
      <c r="B969" s="64"/>
      <c r="C969" s="64"/>
      <c r="E969" s="63"/>
      <c r="J969" s="68"/>
      <c r="K969" s="61"/>
    </row>
    <row r="970" spans="1:11" ht="15" customHeight="1" x14ac:dyDescent="0.3">
      <c r="A970" s="78"/>
      <c r="B970" s="64"/>
      <c r="C970" s="64"/>
      <c r="E970" s="63"/>
      <c r="J970" s="68"/>
      <c r="K970" s="61"/>
    </row>
    <row r="971" spans="1:11" ht="15" customHeight="1" x14ac:dyDescent="0.3">
      <c r="A971" s="78"/>
      <c r="B971" s="64"/>
      <c r="C971" s="64"/>
      <c r="E971" s="63"/>
      <c r="J971" s="68"/>
      <c r="K971" s="61"/>
    </row>
    <row r="972" spans="1:11" ht="15" customHeight="1" x14ac:dyDescent="0.3">
      <c r="A972" s="78"/>
      <c r="B972" s="64"/>
      <c r="C972" s="64"/>
      <c r="E972" s="63"/>
      <c r="K972" s="61"/>
    </row>
    <row r="973" spans="1:11" ht="15" customHeight="1" x14ac:dyDescent="0.3">
      <c r="A973" s="56"/>
      <c r="D973" s="107"/>
      <c r="E973" s="107"/>
      <c r="K973" s="61"/>
    </row>
    <row r="974" spans="1:11" ht="12.75" customHeight="1" x14ac:dyDescent="0.3">
      <c r="A974" s="56"/>
      <c r="D974" s="107"/>
      <c r="E974" s="107"/>
      <c r="K974" s="56"/>
    </row>
    <row r="975" spans="1:11" ht="12.75" customHeight="1" x14ac:dyDescent="0.3">
      <c r="A975" s="56"/>
      <c r="B975" s="60" t="s">
        <v>1713</v>
      </c>
      <c r="C975" s="60"/>
      <c r="D975" s="107"/>
      <c r="E975" s="107"/>
      <c r="F975" s="108"/>
      <c r="G975" s="108"/>
      <c r="H975" s="109"/>
      <c r="I975" s="109"/>
      <c r="K975" s="56"/>
    </row>
    <row r="976" spans="1:11" ht="12.75" customHeight="1" x14ac:dyDescent="0.3">
      <c r="A976" s="56"/>
      <c r="B976" s="60" t="s">
        <v>774</v>
      </c>
      <c r="C976" s="60"/>
      <c r="D976" s="107"/>
      <c r="E976" s="107"/>
      <c r="F976" s="108"/>
      <c r="G976" s="108"/>
      <c r="H976" s="109"/>
      <c r="I976" s="109"/>
      <c r="K976" s="56"/>
    </row>
    <row r="977" spans="1:11" ht="12.75" customHeight="1" x14ac:dyDescent="0.3">
      <c r="A977" s="56"/>
      <c r="D977" s="107"/>
      <c r="E977" s="107"/>
      <c r="F977" s="108"/>
      <c r="G977" s="108"/>
      <c r="H977" s="109"/>
      <c r="I977" s="109"/>
      <c r="K977" s="56"/>
    </row>
    <row r="978" spans="1:11" ht="12.75" customHeight="1" x14ac:dyDescent="0.3">
      <c r="A978" s="56"/>
      <c r="B978" s="66" t="s">
        <v>775</v>
      </c>
      <c r="C978" s="66"/>
      <c r="D978" s="107"/>
      <c r="E978" s="107"/>
      <c r="F978" s="108"/>
      <c r="G978" s="108"/>
      <c r="H978" s="109"/>
      <c r="I978" s="109"/>
      <c r="K978" s="56"/>
    </row>
    <row r="979" spans="1:11" ht="12.75" customHeight="1" x14ac:dyDescent="0.3">
      <c r="A979" s="56"/>
      <c r="B979" s="66"/>
      <c r="C979" s="66"/>
      <c r="D979" s="107"/>
      <c r="E979" s="107"/>
      <c r="F979" s="108"/>
      <c r="G979" s="108"/>
      <c r="H979" s="109"/>
      <c r="I979" s="109"/>
      <c r="K979" s="56"/>
    </row>
    <row r="980" spans="1:11" ht="12.75" customHeight="1" x14ac:dyDescent="0.3">
      <c r="A980" s="56"/>
      <c r="B980" s="66" t="s">
        <v>776</v>
      </c>
      <c r="C980" s="66"/>
      <c r="D980" s="107"/>
      <c r="E980" s="107"/>
      <c r="F980" s="108"/>
      <c r="G980" s="108"/>
      <c r="H980" s="109"/>
      <c r="I980" s="109"/>
      <c r="K980" s="56"/>
    </row>
    <row r="981" spans="1:11" ht="12.75" customHeight="1" x14ac:dyDescent="0.3">
      <c r="A981" s="56"/>
      <c r="B981" s="66" t="s">
        <v>777</v>
      </c>
      <c r="C981" s="66"/>
      <c r="D981" s="107"/>
      <c r="E981" s="107"/>
      <c r="F981" s="108"/>
      <c r="G981" s="108"/>
      <c r="H981" s="109"/>
      <c r="I981" s="109"/>
      <c r="K981" s="56"/>
    </row>
    <row r="982" spans="1:11" ht="12.75" customHeight="1" x14ac:dyDescent="0.3">
      <c r="B982" s="105" t="s">
        <v>778</v>
      </c>
      <c r="C982" s="105"/>
    </row>
    <row r="983" spans="1:11" ht="12.75" customHeight="1" x14ac:dyDescent="0.3">
      <c r="A983" s="56"/>
      <c r="B983" s="66" t="s">
        <v>779</v>
      </c>
      <c r="C983" s="66"/>
      <c r="D983" s="107"/>
      <c r="E983" s="107"/>
      <c r="F983" s="108"/>
      <c r="G983" s="108"/>
      <c r="H983" s="109"/>
      <c r="I983" s="109"/>
      <c r="K983" s="56"/>
    </row>
    <row r="984" spans="1:11" ht="12.75" customHeight="1" x14ac:dyDescent="0.3">
      <c r="A984" s="56"/>
      <c r="B984" s="66" t="s">
        <v>780</v>
      </c>
      <c r="C984" s="66"/>
      <c r="D984" s="107"/>
      <c r="E984" s="107"/>
      <c r="F984" s="108"/>
      <c r="G984" s="108"/>
      <c r="H984" s="109"/>
      <c r="I984" s="109"/>
      <c r="K984" s="56"/>
    </row>
    <row r="985" spans="1:11" ht="12.75" customHeight="1" x14ac:dyDescent="0.3">
      <c r="A985" s="56"/>
      <c r="B985" s="66" t="s">
        <v>781</v>
      </c>
      <c r="C985" s="66"/>
      <c r="D985" s="107"/>
      <c r="E985" s="107"/>
      <c r="F985" s="108"/>
      <c r="G985" s="108"/>
      <c r="H985" s="109"/>
      <c r="I985" s="109"/>
      <c r="K985" s="56"/>
    </row>
    <row r="986" spans="1:11" ht="12.75" customHeight="1" x14ac:dyDescent="0.3">
      <c r="A986" s="56"/>
      <c r="B986" s="105" t="s">
        <v>782</v>
      </c>
      <c r="C986" s="105"/>
      <c r="D986" s="107"/>
      <c r="E986" s="107"/>
      <c r="F986" s="108"/>
      <c r="G986" s="108"/>
      <c r="H986" s="109"/>
      <c r="I986" s="109"/>
      <c r="K986" s="56"/>
    </row>
    <row r="987" spans="1:11" ht="12.75" customHeight="1" x14ac:dyDescent="0.3">
      <c r="A987" s="56"/>
      <c r="D987" s="107"/>
      <c r="E987" s="107"/>
      <c r="F987" s="108"/>
      <c r="G987" s="108"/>
      <c r="H987" s="109"/>
      <c r="I987" s="109"/>
      <c r="K987" s="56"/>
    </row>
    <row r="988" spans="1:11" ht="12.75" customHeight="1" x14ac:dyDescent="0.3">
      <c r="A988" s="56"/>
      <c r="D988" s="107"/>
      <c r="E988" s="107"/>
      <c r="F988" s="108"/>
      <c r="G988" s="108"/>
      <c r="H988" s="109"/>
      <c r="I988" s="109"/>
      <c r="K988" s="56"/>
    </row>
    <row r="989" spans="1:11" ht="12.75" customHeight="1" x14ac:dyDescent="0.3">
      <c r="A989" s="56"/>
      <c r="D989" s="107"/>
      <c r="E989" s="107"/>
      <c r="F989" s="108"/>
      <c r="G989" s="108"/>
      <c r="H989" s="109"/>
      <c r="I989" s="109"/>
      <c r="K989" s="56"/>
    </row>
    <row r="990" spans="1:11" ht="12.75" customHeight="1" x14ac:dyDescent="0.3">
      <c r="A990" s="56"/>
      <c r="D990" s="107"/>
      <c r="E990" s="107"/>
      <c r="F990" s="108"/>
      <c r="G990" s="108"/>
      <c r="H990" s="109"/>
      <c r="I990" s="109"/>
      <c r="K990" s="56"/>
    </row>
    <row r="991" spans="1:11" ht="12.75" customHeight="1" x14ac:dyDescent="0.3">
      <c r="A991" s="56"/>
      <c r="D991" s="107"/>
      <c r="E991" s="107"/>
      <c r="F991" s="108"/>
      <c r="G991" s="108"/>
      <c r="H991" s="109"/>
      <c r="I991" s="109"/>
      <c r="K991" s="56"/>
    </row>
    <row r="992" spans="1:11" ht="12.75" customHeight="1" x14ac:dyDescent="0.3">
      <c r="A992" s="56"/>
      <c r="D992" s="107"/>
      <c r="E992" s="107"/>
      <c r="F992" s="108"/>
      <c r="G992" s="108"/>
      <c r="H992" s="109"/>
      <c r="I992" s="109"/>
      <c r="K992" s="56"/>
    </row>
    <row r="993" spans="1:11" ht="12.75" customHeight="1" x14ac:dyDescent="0.3">
      <c r="A993" s="56"/>
      <c r="D993" s="107"/>
      <c r="E993" s="107"/>
      <c r="F993" s="108"/>
      <c r="G993" s="108"/>
      <c r="H993" s="109"/>
      <c r="I993" s="109"/>
      <c r="K993" s="56"/>
    </row>
    <row r="994" spans="1:11" ht="12.75" customHeight="1" x14ac:dyDescent="0.3">
      <c r="A994" s="56"/>
      <c r="D994" s="107"/>
      <c r="E994" s="107"/>
      <c r="F994" s="108"/>
      <c r="G994" s="108"/>
      <c r="H994" s="109"/>
      <c r="I994" s="109"/>
      <c r="K994" s="56"/>
    </row>
    <row r="995" spans="1:11" ht="12.75" customHeight="1" x14ac:dyDescent="0.3">
      <c r="A995" s="56"/>
      <c r="D995" s="107"/>
      <c r="E995" s="107"/>
      <c r="F995" s="108"/>
      <c r="G995" s="108"/>
      <c r="H995" s="109"/>
      <c r="I995" s="109"/>
      <c r="K995" s="56"/>
    </row>
    <row r="996" spans="1:11" ht="12.75" customHeight="1" x14ac:dyDescent="0.3">
      <c r="A996" s="56"/>
      <c r="D996" s="107"/>
      <c r="E996" s="107"/>
      <c r="F996" s="108"/>
      <c r="G996" s="108"/>
      <c r="H996" s="109"/>
      <c r="I996" s="109"/>
      <c r="K996" s="56"/>
    </row>
    <row r="997" spans="1:11" ht="12.75" customHeight="1" x14ac:dyDescent="0.3">
      <c r="A997" s="56"/>
      <c r="D997" s="107"/>
      <c r="E997" s="107"/>
      <c r="F997" s="108"/>
      <c r="G997" s="108"/>
      <c r="H997" s="109"/>
      <c r="I997" s="109"/>
      <c r="K997" s="56"/>
    </row>
    <row r="998" spans="1:11" ht="12.75" customHeight="1" x14ac:dyDescent="0.3">
      <c r="A998" s="56"/>
      <c r="D998" s="107"/>
      <c r="E998" s="107"/>
      <c r="F998" s="108"/>
      <c r="G998" s="108"/>
      <c r="H998" s="109"/>
      <c r="I998" s="109"/>
      <c r="K998" s="56"/>
    </row>
    <row r="999" spans="1:11" ht="12.75" customHeight="1" x14ac:dyDescent="0.3">
      <c r="A999" s="56"/>
      <c r="D999" s="107"/>
      <c r="E999" s="107"/>
      <c r="F999" s="108"/>
      <c r="G999" s="108"/>
      <c r="H999" s="109"/>
      <c r="I999" s="109"/>
      <c r="K999" s="56"/>
    </row>
    <row r="1000" spans="1:11" ht="12.75" customHeight="1" x14ac:dyDescent="0.3">
      <c r="A1000" s="56"/>
      <c r="D1000" s="107"/>
      <c r="E1000" s="107"/>
      <c r="F1000" s="108"/>
      <c r="G1000" s="108"/>
      <c r="H1000" s="109"/>
      <c r="I1000" s="109"/>
      <c r="K1000" s="56"/>
    </row>
    <row r="1001" spans="1:11" ht="12.75" customHeight="1" x14ac:dyDescent="0.3">
      <c r="A1001" s="56"/>
      <c r="D1001" s="107"/>
      <c r="E1001" s="107"/>
      <c r="F1001" s="108"/>
      <c r="G1001" s="108"/>
      <c r="H1001" s="109"/>
      <c r="I1001" s="109"/>
      <c r="K1001" s="56"/>
    </row>
    <row r="1002" spans="1:11" ht="12.75" customHeight="1" x14ac:dyDescent="0.3">
      <c r="A1002" s="56"/>
      <c r="D1002" s="107"/>
      <c r="E1002" s="107"/>
      <c r="F1002" s="108"/>
      <c r="G1002" s="108"/>
      <c r="H1002" s="109"/>
      <c r="I1002" s="109"/>
      <c r="K1002" s="56"/>
    </row>
    <row r="1003" spans="1:11" ht="12.75" customHeight="1" x14ac:dyDescent="0.3">
      <c r="A1003" s="56"/>
      <c r="D1003" s="107"/>
      <c r="E1003" s="107"/>
      <c r="F1003" s="108"/>
      <c r="G1003" s="108"/>
      <c r="H1003" s="109"/>
      <c r="I1003" s="109"/>
      <c r="K1003" s="56"/>
    </row>
    <row r="1004" spans="1:11" ht="12.75" customHeight="1" x14ac:dyDescent="0.3">
      <c r="A1004" s="56"/>
      <c r="D1004" s="107"/>
      <c r="E1004" s="107"/>
      <c r="F1004" s="108"/>
      <c r="G1004" s="108"/>
      <c r="H1004" s="109"/>
      <c r="I1004" s="109"/>
      <c r="K1004" s="56"/>
    </row>
    <row r="1005" spans="1:11" ht="12.75" customHeight="1" x14ac:dyDescent="0.3">
      <c r="A1005" s="56"/>
      <c r="D1005" s="107"/>
      <c r="E1005" s="107"/>
      <c r="F1005" s="108"/>
      <c r="G1005" s="108"/>
      <c r="H1005" s="109"/>
      <c r="I1005" s="109"/>
      <c r="K1005" s="56"/>
    </row>
    <row r="1006" spans="1:11" ht="12.75" customHeight="1" x14ac:dyDescent="0.3">
      <c r="A1006" s="56"/>
      <c r="D1006" s="107"/>
      <c r="E1006" s="107"/>
      <c r="F1006" s="108"/>
      <c r="G1006" s="108"/>
      <c r="H1006" s="109"/>
      <c r="I1006" s="109"/>
      <c r="K1006" s="56"/>
    </row>
    <row r="1007" spans="1:11" ht="12.75" customHeight="1" x14ac:dyDescent="0.3">
      <c r="A1007" s="56"/>
      <c r="D1007" s="107"/>
      <c r="E1007" s="107"/>
      <c r="F1007" s="108"/>
      <c r="G1007" s="108"/>
      <c r="H1007" s="109"/>
      <c r="I1007" s="109"/>
      <c r="K1007" s="56"/>
    </row>
    <row r="1008" spans="1:11" ht="12.75" customHeight="1" x14ac:dyDescent="0.3">
      <c r="A1008" s="56"/>
      <c r="D1008" s="107"/>
      <c r="E1008" s="107"/>
      <c r="F1008" s="108"/>
      <c r="G1008" s="108"/>
      <c r="H1008" s="109"/>
      <c r="I1008" s="109"/>
      <c r="K1008" s="56"/>
    </row>
    <row r="1009" spans="1:11" ht="12.75" customHeight="1" x14ac:dyDescent="0.3">
      <c r="A1009" s="56"/>
      <c r="D1009" s="107"/>
      <c r="E1009" s="107"/>
      <c r="F1009" s="108"/>
      <c r="G1009" s="108"/>
      <c r="H1009" s="109"/>
      <c r="I1009" s="109"/>
      <c r="K1009" s="56"/>
    </row>
    <row r="1010" spans="1:11" ht="12.75" customHeight="1" x14ac:dyDescent="0.3">
      <c r="A1010" s="56"/>
      <c r="D1010" s="107"/>
      <c r="E1010" s="107"/>
      <c r="F1010" s="108"/>
      <c r="G1010" s="108"/>
      <c r="H1010" s="109"/>
      <c r="I1010" s="109"/>
      <c r="K1010" s="56"/>
    </row>
    <row r="1011" spans="1:11" ht="12.75" customHeight="1" x14ac:dyDescent="0.3">
      <c r="A1011" s="56"/>
      <c r="D1011" s="107"/>
      <c r="E1011" s="107"/>
      <c r="F1011" s="108"/>
      <c r="G1011" s="108"/>
      <c r="H1011" s="109"/>
      <c r="I1011" s="109"/>
      <c r="K1011" s="56"/>
    </row>
    <row r="1012" spans="1:11" ht="12.75" customHeight="1" x14ac:dyDescent="0.3">
      <c r="A1012" s="56"/>
      <c r="D1012" s="107"/>
      <c r="E1012" s="107"/>
      <c r="F1012" s="108"/>
      <c r="G1012" s="108"/>
      <c r="H1012" s="109"/>
      <c r="I1012" s="109"/>
      <c r="K1012" s="56"/>
    </row>
    <row r="1013" spans="1:11" ht="12.75" customHeight="1" x14ac:dyDescent="0.3">
      <c r="A1013" s="56"/>
      <c r="D1013" s="107"/>
      <c r="E1013" s="107"/>
      <c r="F1013" s="108"/>
      <c r="G1013" s="108"/>
      <c r="H1013" s="109"/>
      <c r="I1013" s="109"/>
      <c r="K1013" s="56"/>
    </row>
    <row r="1014" spans="1:11" ht="12.75" customHeight="1" x14ac:dyDescent="0.3">
      <c r="A1014" s="56"/>
      <c r="D1014" s="107"/>
      <c r="E1014" s="107"/>
      <c r="F1014" s="108"/>
      <c r="G1014" s="108"/>
      <c r="H1014" s="109"/>
      <c r="I1014" s="109"/>
      <c r="K1014" s="56"/>
    </row>
    <row r="1015" spans="1:11" ht="12.75" customHeight="1" x14ac:dyDescent="0.3">
      <c r="A1015" s="56"/>
      <c r="D1015" s="107"/>
      <c r="E1015" s="107"/>
      <c r="F1015" s="108"/>
      <c r="G1015" s="108"/>
      <c r="H1015" s="109"/>
      <c r="I1015" s="109"/>
      <c r="K1015" s="56"/>
    </row>
    <row r="1016" spans="1:11" ht="12.75" customHeight="1" x14ac:dyDescent="0.3">
      <c r="A1016" s="56"/>
      <c r="D1016" s="107"/>
      <c r="E1016" s="107"/>
      <c r="F1016" s="108"/>
      <c r="G1016" s="108"/>
      <c r="H1016" s="109"/>
      <c r="I1016" s="109"/>
      <c r="K1016" s="56"/>
    </row>
    <row r="1017" spans="1:11" ht="12.75" customHeight="1" x14ac:dyDescent="0.3">
      <c r="A1017" s="56"/>
      <c r="D1017" s="107"/>
      <c r="E1017" s="107"/>
      <c r="F1017" s="108"/>
      <c r="G1017" s="108"/>
      <c r="H1017" s="109"/>
      <c r="I1017" s="109"/>
      <c r="K1017" s="56"/>
    </row>
    <row r="1018" spans="1:11" ht="12.75" customHeight="1" x14ac:dyDescent="0.3">
      <c r="A1018" s="56"/>
      <c r="D1018" s="107"/>
      <c r="E1018" s="107"/>
      <c r="F1018" s="108"/>
      <c r="G1018" s="108"/>
      <c r="H1018" s="109"/>
      <c r="I1018" s="109"/>
      <c r="K1018" s="56"/>
    </row>
    <row r="1019" spans="1:11" ht="12.75" customHeight="1" x14ac:dyDescent="0.3">
      <c r="A1019" s="56"/>
      <c r="D1019" s="107"/>
      <c r="E1019" s="107"/>
      <c r="F1019" s="108"/>
      <c r="G1019" s="108"/>
      <c r="H1019" s="109"/>
      <c r="I1019" s="109"/>
      <c r="K1019" s="56"/>
    </row>
    <row r="1020" spans="1:11" ht="12.75" customHeight="1" x14ac:dyDescent="0.3">
      <c r="A1020" s="56"/>
      <c r="D1020" s="107"/>
      <c r="E1020" s="107"/>
      <c r="F1020" s="108"/>
      <c r="G1020" s="108"/>
      <c r="H1020" s="109"/>
      <c r="I1020" s="109"/>
      <c r="K1020" s="56"/>
    </row>
    <row r="1021" spans="1:11" ht="12.75" customHeight="1" x14ac:dyDescent="0.3">
      <c r="A1021" s="56"/>
      <c r="D1021" s="107"/>
      <c r="E1021" s="107"/>
      <c r="F1021" s="108"/>
      <c r="G1021" s="108"/>
      <c r="H1021" s="109"/>
      <c r="I1021" s="109"/>
      <c r="K1021" s="56"/>
    </row>
    <row r="1022" spans="1:11" ht="12.75" customHeight="1" x14ac:dyDescent="0.3">
      <c r="A1022" s="56"/>
      <c r="D1022" s="107"/>
      <c r="E1022" s="107"/>
      <c r="F1022" s="108"/>
      <c r="G1022" s="108"/>
      <c r="H1022" s="109"/>
      <c r="I1022" s="109"/>
      <c r="K1022" s="56"/>
    </row>
    <row r="1023" spans="1:11" ht="12.75" customHeight="1" x14ac:dyDescent="0.3">
      <c r="A1023" s="56"/>
      <c r="D1023" s="107"/>
      <c r="E1023" s="107"/>
      <c r="F1023" s="108"/>
      <c r="G1023" s="108"/>
      <c r="H1023" s="109"/>
      <c r="I1023" s="109"/>
      <c r="K1023" s="56"/>
    </row>
    <row r="1024" spans="1:11" ht="12.75" customHeight="1" x14ac:dyDescent="0.3">
      <c r="A1024" s="56"/>
      <c r="D1024" s="107"/>
      <c r="E1024" s="107"/>
      <c r="F1024" s="108"/>
      <c r="G1024" s="108"/>
      <c r="H1024" s="109"/>
      <c r="I1024" s="109"/>
      <c r="K1024" s="56"/>
    </row>
    <row r="1025" spans="1:11" ht="12.75" customHeight="1" x14ac:dyDescent="0.3">
      <c r="A1025" s="56"/>
      <c r="D1025" s="107"/>
      <c r="E1025" s="107"/>
      <c r="F1025" s="108"/>
      <c r="G1025" s="108"/>
      <c r="H1025" s="109"/>
      <c r="I1025" s="109"/>
      <c r="K1025" s="56"/>
    </row>
    <row r="1026" spans="1:11" ht="12.75" customHeight="1" x14ac:dyDescent="0.3">
      <c r="A1026" s="56"/>
      <c r="D1026" s="107"/>
      <c r="E1026" s="107"/>
      <c r="F1026" s="108"/>
      <c r="G1026" s="108"/>
      <c r="H1026" s="109"/>
      <c r="I1026" s="109"/>
      <c r="K1026" s="56"/>
    </row>
    <row r="1027" spans="1:11" ht="12.75" customHeight="1" x14ac:dyDescent="0.3">
      <c r="A1027" s="56"/>
      <c r="D1027" s="107"/>
      <c r="E1027" s="107"/>
      <c r="F1027" s="108"/>
      <c r="G1027" s="108"/>
      <c r="H1027" s="109"/>
      <c r="I1027" s="109"/>
      <c r="K1027" s="56"/>
    </row>
    <row r="1028" spans="1:11" ht="12.75" customHeight="1" x14ac:dyDescent="0.3">
      <c r="A1028" s="56"/>
      <c r="D1028" s="107"/>
      <c r="E1028" s="107"/>
      <c r="F1028" s="108"/>
      <c r="G1028" s="108"/>
      <c r="H1028" s="109"/>
      <c r="I1028" s="109"/>
      <c r="K1028" s="56"/>
    </row>
    <row r="1029" spans="1:11" ht="12.75" customHeight="1" x14ac:dyDescent="0.3">
      <c r="A1029" s="56"/>
      <c r="D1029" s="107"/>
      <c r="E1029" s="107"/>
      <c r="F1029" s="108"/>
      <c r="G1029" s="108"/>
      <c r="H1029" s="109"/>
      <c r="I1029" s="109"/>
      <c r="K1029" s="56"/>
    </row>
    <row r="1030" spans="1:11" ht="12.75" customHeight="1" x14ac:dyDescent="0.3">
      <c r="A1030" s="56"/>
      <c r="D1030" s="107"/>
      <c r="E1030" s="107"/>
      <c r="F1030" s="108"/>
      <c r="G1030" s="108"/>
      <c r="H1030" s="109"/>
      <c r="I1030" s="109"/>
      <c r="K1030" s="56"/>
    </row>
    <row r="1031" spans="1:11" ht="12.75" customHeight="1" x14ac:dyDescent="0.3">
      <c r="A1031" s="56"/>
      <c r="D1031" s="107"/>
      <c r="E1031" s="107"/>
      <c r="F1031" s="108"/>
      <c r="G1031" s="108"/>
      <c r="H1031" s="109"/>
      <c r="I1031" s="109"/>
      <c r="K1031" s="56"/>
    </row>
    <row r="1032" spans="1:11" ht="12.75" customHeight="1" x14ac:dyDescent="0.3">
      <c r="A1032" s="56"/>
      <c r="D1032" s="107"/>
      <c r="E1032" s="107"/>
      <c r="F1032" s="108"/>
      <c r="G1032" s="108"/>
      <c r="H1032" s="109"/>
      <c r="I1032" s="109"/>
      <c r="K1032" s="56"/>
    </row>
    <row r="1033" spans="1:11" ht="12.75" customHeight="1" x14ac:dyDescent="0.3">
      <c r="A1033" s="56"/>
      <c r="D1033" s="107"/>
      <c r="E1033" s="107"/>
      <c r="F1033" s="108"/>
      <c r="G1033" s="108"/>
      <c r="H1033" s="109"/>
      <c r="I1033" s="109"/>
      <c r="K1033" s="56"/>
    </row>
    <row r="1034" spans="1:11" ht="12.75" customHeight="1" x14ac:dyDescent="0.3">
      <c r="A1034" s="56"/>
      <c r="D1034" s="107"/>
      <c r="E1034" s="107"/>
      <c r="F1034" s="108"/>
      <c r="G1034" s="108"/>
      <c r="H1034" s="109"/>
      <c r="I1034" s="109"/>
      <c r="K1034" s="56"/>
    </row>
    <row r="1035" spans="1:11" ht="12.75" customHeight="1" x14ac:dyDescent="0.3">
      <c r="A1035" s="56"/>
      <c r="D1035" s="107"/>
      <c r="E1035" s="107"/>
      <c r="F1035" s="108"/>
      <c r="G1035" s="108"/>
      <c r="H1035" s="109"/>
      <c r="I1035" s="109"/>
      <c r="K1035" s="56"/>
    </row>
    <row r="1036" spans="1:11" ht="12.75" customHeight="1" x14ac:dyDescent="0.3">
      <c r="A1036" s="56"/>
      <c r="D1036" s="107"/>
      <c r="E1036" s="107"/>
      <c r="F1036" s="108"/>
      <c r="G1036" s="108"/>
      <c r="H1036" s="109"/>
      <c r="I1036" s="109"/>
      <c r="K1036" s="56"/>
    </row>
    <row r="1037" spans="1:11" ht="12.75" customHeight="1" x14ac:dyDescent="0.3">
      <c r="A1037" s="56"/>
      <c r="D1037" s="107"/>
      <c r="E1037" s="107"/>
      <c r="F1037" s="108"/>
      <c r="G1037" s="108"/>
      <c r="H1037" s="109"/>
      <c r="I1037" s="109"/>
      <c r="K1037" s="56"/>
    </row>
    <row r="1038" spans="1:11" ht="12.75" customHeight="1" x14ac:dyDescent="0.3">
      <c r="A1038" s="56"/>
      <c r="D1038" s="107"/>
      <c r="E1038" s="107"/>
      <c r="F1038" s="108"/>
      <c r="G1038" s="108"/>
      <c r="H1038" s="109"/>
      <c r="I1038" s="109"/>
      <c r="K1038" s="56"/>
    </row>
    <row r="1039" spans="1:11" ht="12.75" customHeight="1" x14ac:dyDescent="0.3">
      <c r="A1039" s="56"/>
      <c r="D1039" s="107"/>
      <c r="E1039" s="107"/>
      <c r="F1039" s="108"/>
      <c r="G1039" s="108"/>
      <c r="H1039" s="109"/>
      <c r="I1039" s="109"/>
      <c r="K1039" s="56"/>
    </row>
    <row r="1040" spans="1:11" ht="12.75" customHeight="1" x14ac:dyDescent="0.3">
      <c r="A1040" s="56"/>
      <c r="D1040" s="107"/>
      <c r="E1040" s="107"/>
      <c r="F1040" s="108"/>
      <c r="G1040" s="108"/>
      <c r="H1040" s="109"/>
      <c r="I1040" s="109"/>
      <c r="K1040" s="56"/>
    </row>
    <row r="1041" spans="1:11" ht="12.75" customHeight="1" x14ac:dyDescent="0.3">
      <c r="A1041" s="56"/>
      <c r="D1041" s="107"/>
      <c r="E1041" s="107"/>
      <c r="F1041" s="108"/>
      <c r="G1041" s="108"/>
      <c r="H1041" s="109"/>
      <c r="I1041" s="109"/>
      <c r="K1041" s="56"/>
    </row>
    <row r="1042" spans="1:11" ht="12.75" customHeight="1" x14ac:dyDescent="0.3">
      <c r="A1042" s="56"/>
      <c r="D1042" s="107"/>
      <c r="E1042" s="107"/>
      <c r="F1042" s="108"/>
      <c r="G1042" s="108"/>
      <c r="H1042" s="109"/>
      <c r="I1042" s="109"/>
      <c r="K1042" s="56"/>
    </row>
    <row r="1043" spans="1:11" ht="12.75" customHeight="1" x14ac:dyDescent="0.3">
      <c r="A1043" s="56"/>
      <c r="D1043" s="107"/>
      <c r="E1043" s="107"/>
      <c r="F1043" s="108"/>
      <c r="G1043" s="108"/>
      <c r="H1043" s="109"/>
      <c r="I1043" s="109"/>
      <c r="K1043" s="56"/>
    </row>
    <row r="1044" spans="1:11" ht="12.75" customHeight="1" x14ac:dyDescent="0.3">
      <c r="A1044" s="56"/>
      <c r="D1044" s="107"/>
      <c r="E1044" s="107"/>
      <c r="F1044" s="108"/>
      <c r="G1044" s="108"/>
      <c r="H1044" s="109"/>
      <c r="I1044" s="109"/>
      <c r="K1044" s="56"/>
    </row>
    <row r="1045" spans="1:11" ht="12.75" customHeight="1" x14ac:dyDescent="0.3">
      <c r="A1045" s="56"/>
      <c r="D1045" s="107"/>
      <c r="E1045" s="107"/>
      <c r="F1045" s="108"/>
      <c r="G1045" s="108"/>
      <c r="H1045" s="109"/>
      <c r="I1045" s="109"/>
      <c r="K1045" s="56"/>
    </row>
    <row r="1046" spans="1:11" ht="12.75" customHeight="1" x14ac:dyDescent="0.3">
      <c r="A1046" s="56"/>
      <c r="D1046" s="107"/>
      <c r="E1046" s="107"/>
      <c r="F1046" s="108"/>
      <c r="G1046" s="108"/>
      <c r="H1046" s="109"/>
      <c r="I1046" s="109"/>
      <c r="K1046" s="56"/>
    </row>
    <row r="1047" spans="1:11" ht="12.75" customHeight="1" x14ac:dyDescent="0.3">
      <c r="A1047" s="56"/>
      <c r="D1047" s="107"/>
      <c r="E1047" s="107"/>
      <c r="F1047" s="108"/>
      <c r="G1047" s="108"/>
      <c r="H1047" s="109"/>
      <c r="I1047" s="109"/>
      <c r="K1047" s="56"/>
    </row>
    <row r="1048" spans="1:11" ht="12.75" customHeight="1" x14ac:dyDescent="0.3">
      <c r="A1048" s="56"/>
      <c r="D1048" s="107"/>
      <c r="E1048" s="107"/>
      <c r="F1048" s="108"/>
      <c r="G1048" s="108"/>
      <c r="H1048" s="109"/>
      <c r="I1048" s="109"/>
      <c r="K1048" s="56"/>
    </row>
    <row r="1049" spans="1:11" ht="12.75" customHeight="1" x14ac:dyDescent="0.3">
      <c r="A1049" s="56"/>
      <c r="D1049" s="107"/>
      <c r="E1049" s="107"/>
      <c r="F1049" s="108"/>
      <c r="G1049" s="108"/>
      <c r="H1049" s="109"/>
      <c r="I1049" s="109"/>
      <c r="K1049" s="56"/>
    </row>
    <row r="1050" spans="1:11" ht="12.75" customHeight="1" x14ac:dyDescent="0.3">
      <c r="A1050" s="56"/>
      <c r="D1050" s="107"/>
      <c r="E1050" s="107"/>
      <c r="F1050" s="108"/>
      <c r="G1050" s="108"/>
      <c r="H1050" s="109"/>
      <c r="I1050" s="109"/>
      <c r="K1050" s="56"/>
    </row>
    <row r="1051" spans="1:11" ht="12.75" customHeight="1" x14ac:dyDescent="0.3">
      <c r="A1051" s="56"/>
      <c r="D1051" s="107"/>
      <c r="E1051" s="107"/>
      <c r="F1051" s="108"/>
      <c r="G1051" s="108"/>
      <c r="H1051" s="109"/>
      <c r="I1051" s="109"/>
      <c r="K1051" s="56"/>
    </row>
    <row r="1052" spans="1:11" ht="12.75" customHeight="1" x14ac:dyDescent="0.3">
      <c r="A1052" s="56"/>
      <c r="D1052" s="107"/>
      <c r="E1052" s="107"/>
      <c r="F1052" s="108"/>
      <c r="G1052" s="108"/>
      <c r="H1052" s="109"/>
      <c r="I1052" s="109"/>
      <c r="K1052" s="56"/>
    </row>
    <row r="1053" spans="1:11" ht="12.75" customHeight="1" x14ac:dyDescent="0.3">
      <c r="A1053" s="56"/>
      <c r="D1053" s="107"/>
      <c r="E1053" s="107"/>
      <c r="F1053" s="108"/>
      <c r="G1053" s="108"/>
      <c r="H1053" s="109"/>
      <c r="I1053" s="109"/>
      <c r="K1053" s="56"/>
    </row>
    <row r="1054" spans="1:11" ht="12.75" customHeight="1" x14ac:dyDescent="0.3">
      <c r="A1054" s="56"/>
      <c r="D1054" s="107"/>
      <c r="E1054" s="107"/>
      <c r="F1054" s="108"/>
      <c r="G1054" s="108"/>
      <c r="H1054" s="109"/>
      <c r="I1054" s="109"/>
      <c r="K1054" s="56"/>
    </row>
    <row r="1055" spans="1:11" ht="12.75" customHeight="1" x14ac:dyDescent="0.3">
      <c r="A1055" s="56"/>
      <c r="D1055" s="107"/>
      <c r="E1055" s="107"/>
      <c r="F1055" s="108"/>
      <c r="G1055" s="108"/>
      <c r="H1055" s="109"/>
      <c r="I1055" s="109"/>
      <c r="K1055" s="56"/>
    </row>
    <row r="1056" spans="1:11" ht="12.75" customHeight="1" x14ac:dyDescent="0.3">
      <c r="A1056" s="56"/>
      <c r="D1056" s="107"/>
      <c r="E1056" s="107"/>
      <c r="F1056" s="108"/>
      <c r="G1056" s="108"/>
      <c r="H1056" s="109"/>
      <c r="I1056" s="109"/>
      <c r="K1056" s="56"/>
    </row>
    <row r="1057" spans="1:11" ht="12.75" customHeight="1" x14ac:dyDescent="0.3">
      <c r="A1057" s="56"/>
      <c r="D1057" s="107"/>
      <c r="E1057" s="107"/>
      <c r="F1057" s="108"/>
      <c r="G1057" s="108"/>
      <c r="H1057" s="109"/>
      <c r="I1057" s="109"/>
      <c r="K1057" s="56"/>
    </row>
    <row r="1058" spans="1:11" ht="12.75" customHeight="1" x14ac:dyDescent="0.3">
      <c r="A1058" s="56"/>
      <c r="D1058" s="107"/>
      <c r="E1058" s="107"/>
      <c r="F1058" s="108"/>
      <c r="G1058" s="108"/>
      <c r="H1058" s="109"/>
      <c r="I1058" s="109"/>
      <c r="K1058" s="56"/>
    </row>
    <row r="1059" spans="1:11" ht="12.75" customHeight="1" x14ac:dyDescent="0.3">
      <c r="A1059" s="56"/>
      <c r="D1059" s="107"/>
      <c r="E1059" s="107"/>
      <c r="F1059" s="108"/>
      <c r="G1059" s="108"/>
      <c r="H1059" s="109"/>
      <c r="I1059" s="109"/>
      <c r="K1059" s="56"/>
    </row>
    <row r="1060" spans="1:11" ht="12.75" customHeight="1" x14ac:dyDescent="0.3">
      <c r="A1060" s="56"/>
      <c r="D1060" s="107"/>
      <c r="E1060" s="107"/>
      <c r="F1060" s="108"/>
      <c r="G1060" s="108"/>
      <c r="H1060" s="109"/>
      <c r="I1060" s="109"/>
      <c r="K1060" s="56"/>
    </row>
    <row r="1061" spans="1:11" ht="12.75" customHeight="1" x14ac:dyDescent="0.3">
      <c r="A1061" s="56"/>
      <c r="D1061" s="107"/>
      <c r="E1061" s="107"/>
      <c r="F1061" s="108"/>
      <c r="G1061" s="108"/>
      <c r="H1061" s="109"/>
      <c r="I1061" s="109"/>
      <c r="K1061" s="56"/>
    </row>
    <row r="1062" spans="1:11" ht="12.75" customHeight="1" x14ac:dyDescent="0.3">
      <c r="A1062" s="56"/>
      <c r="D1062" s="107"/>
      <c r="E1062" s="107"/>
      <c r="F1062" s="108"/>
      <c r="G1062" s="108"/>
      <c r="H1062" s="109"/>
      <c r="I1062" s="109"/>
      <c r="K1062" s="56"/>
    </row>
    <row r="1063" spans="1:11" ht="12.75" customHeight="1" x14ac:dyDescent="0.3">
      <c r="A1063" s="56"/>
      <c r="D1063" s="107"/>
      <c r="E1063" s="107"/>
      <c r="F1063" s="108"/>
      <c r="G1063" s="108"/>
      <c r="H1063" s="109"/>
      <c r="I1063" s="109"/>
      <c r="K1063" s="56"/>
    </row>
    <row r="1064" spans="1:11" ht="12.75" customHeight="1" x14ac:dyDescent="0.3">
      <c r="A1064" s="56"/>
      <c r="D1064" s="107"/>
      <c r="E1064" s="107"/>
      <c r="F1064" s="108"/>
      <c r="G1064" s="108"/>
      <c r="H1064" s="109"/>
      <c r="I1064" s="109"/>
      <c r="K1064" s="56"/>
    </row>
    <row r="1065" spans="1:11" ht="12.75" customHeight="1" x14ac:dyDescent="0.3">
      <c r="A1065" s="56"/>
      <c r="D1065" s="107"/>
      <c r="E1065" s="107"/>
      <c r="F1065" s="108"/>
      <c r="G1065" s="108"/>
      <c r="H1065" s="109"/>
      <c r="I1065" s="109"/>
      <c r="K1065" s="56"/>
    </row>
    <row r="1066" spans="1:11" ht="12.75" customHeight="1" x14ac:dyDescent="0.3">
      <c r="A1066" s="56"/>
      <c r="D1066" s="107"/>
      <c r="E1066" s="107"/>
      <c r="F1066" s="108"/>
      <c r="G1066" s="108"/>
      <c r="H1066" s="109"/>
      <c r="I1066" s="109"/>
      <c r="K1066" s="56"/>
    </row>
    <row r="1067" spans="1:11" ht="12.75" customHeight="1" x14ac:dyDescent="0.3">
      <c r="A1067" s="56"/>
      <c r="D1067" s="107"/>
      <c r="E1067" s="107"/>
      <c r="F1067" s="108"/>
      <c r="G1067" s="108"/>
      <c r="H1067" s="109"/>
      <c r="I1067" s="109"/>
      <c r="K1067" s="56"/>
    </row>
    <row r="1068" spans="1:11" ht="12.75" customHeight="1" x14ac:dyDescent="0.3">
      <c r="A1068" s="56"/>
      <c r="D1068" s="107"/>
      <c r="E1068" s="107"/>
      <c r="F1068" s="108"/>
      <c r="G1068" s="108"/>
      <c r="H1068" s="109"/>
      <c r="I1068" s="109"/>
      <c r="K1068" s="56"/>
    </row>
    <row r="1069" spans="1:11" ht="12.75" customHeight="1" x14ac:dyDescent="0.3">
      <c r="A1069" s="56"/>
      <c r="D1069" s="107"/>
      <c r="E1069" s="107"/>
      <c r="F1069" s="108"/>
      <c r="G1069" s="108"/>
      <c r="H1069" s="109"/>
      <c r="I1069" s="109"/>
      <c r="K1069" s="56"/>
    </row>
    <row r="1070" spans="1:11" ht="12.75" customHeight="1" x14ac:dyDescent="0.3">
      <c r="A1070" s="56"/>
      <c r="D1070" s="107"/>
      <c r="E1070" s="107"/>
      <c r="F1070" s="108"/>
      <c r="G1070" s="108"/>
      <c r="H1070" s="109"/>
      <c r="I1070" s="109"/>
      <c r="K1070" s="56"/>
    </row>
    <row r="1071" spans="1:11" ht="12.75" customHeight="1" x14ac:dyDescent="0.3">
      <c r="A1071" s="56"/>
      <c r="D1071" s="107"/>
      <c r="E1071" s="107"/>
      <c r="F1071" s="108"/>
      <c r="G1071" s="108"/>
      <c r="H1071" s="109"/>
      <c r="I1071" s="109"/>
      <c r="K1071" s="56"/>
    </row>
    <row r="1072" spans="1:11" ht="12.75" customHeight="1" x14ac:dyDescent="0.3">
      <c r="A1072" s="56"/>
      <c r="D1072" s="107"/>
      <c r="E1072" s="107"/>
      <c r="F1072" s="108"/>
      <c r="G1072" s="108"/>
      <c r="H1072" s="109"/>
      <c r="I1072" s="109"/>
      <c r="K1072" s="56"/>
    </row>
    <row r="1073" spans="1:11" ht="12.75" customHeight="1" x14ac:dyDescent="0.3">
      <c r="A1073" s="56"/>
      <c r="D1073" s="107"/>
      <c r="E1073" s="107"/>
      <c r="F1073" s="108"/>
      <c r="G1073" s="108"/>
      <c r="H1073" s="109"/>
      <c r="I1073" s="109"/>
      <c r="K1073" s="56"/>
    </row>
    <row r="1074" spans="1:11" ht="12.75" customHeight="1" x14ac:dyDescent="0.3">
      <c r="A1074" s="56"/>
      <c r="D1074" s="107"/>
      <c r="E1074" s="107"/>
      <c r="F1074" s="108"/>
      <c r="G1074" s="108"/>
      <c r="H1074" s="109"/>
      <c r="I1074" s="109"/>
      <c r="K1074" s="56"/>
    </row>
    <row r="1075" spans="1:11" ht="12.75" customHeight="1" x14ac:dyDescent="0.3">
      <c r="A1075" s="56"/>
      <c r="D1075" s="107"/>
      <c r="E1075" s="107"/>
      <c r="F1075" s="108"/>
      <c r="G1075" s="108"/>
      <c r="H1075" s="109"/>
      <c r="I1075" s="109"/>
      <c r="K1075" s="56"/>
    </row>
    <row r="1076" spans="1:11" ht="12.75" customHeight="1" x14ac:dyDescent="0.3">
      <c r="A1076" s="56"/>
      <c r="D1076" s="107"/>
      <c r="E1076" s="107"/>
      <c r="F1076" s="108"/>
      <c r="G1076" s="108"/>
      <c r="H1076" s="109"/>
      <c r="I1076" s="109"/>
      <c r="K1076" s="56"/>
    </row>
    <row r="1077" spans="1:11" ht="12.75" customHeight="1" x14ac:dyDescent="0.3">
      <c r="A1077" s="56"/>
      <c r="D1077" s="107"/>
      <c r="E1077" s="107"/>
      <c r="F1077" s="108"/>
      <c r="G1077" s="108"/>
      <c r="H1077" s="109"/>
      <c r="I1077" s="109"/>
      <c r="K1077" s="56"/>
    </row>
    <row r="1078" spans="1:11" ht="12.75" customHeight="1" x14ac:dyDescent="0.3">
      <c r="A1078" s="56"/>
      <c r="D1078" s="107"/>
      <c r="E1078" s="107"/>
      <c r="F1078" s="108"/>
      <c r="G1078" s="108"/>
      <c r="H1078" s="109"/>
      <c r="I1078" s="109"/>
      <c r="K1078" s="56"/>
    </row>
    <row r="1079" spans="1:11" ht="12.75" customHeight="1" x14ac:dyDescent="0.3">
      <c r="A1079" s="56"/>
      <c r="D1079" s="107"/>
      <c r="E1079" s="107"/>
      <c r="F1079" s="108"/>
      <c r="G1079" s="108"/>
      <c r="H1079" s="109"/>
      <c r="I1079" s="109"/>
      <c r="K1079" s="56"/>
    </row>
    <row r="1080" spans="1:11" ht="12.75" customHeight="1" x14ac:dyDescent="0.3">
      <c r="A1080" s="56"/>
      <c r="D1080" s="107"/>
      <c r="E1080" s="107"/>
      <c r="F1080" s="108"/>
      <c r="G1080" s="108"/>
      <c r="H1080" s="109"/>
      <c r="I1080" s="109"/>
      <c r="K1080" s="56"/>
    </row>
    <row r="1081" spans="1:11" ht="12.75" customHeight="1" x14ac:dyDescent="0.3">
      <c r="A1081" s="56"/>
      <c r="D1081" s="107"/>
      <c r="E1081" s="107"/>
      <c r="F1081" s="108"/>
      <c r="G1081" s="108"/>
      <c r="H1081" s="109"/>
      <c r="I1081" s="109"/>
      <c r="K1081" s="56"/>
    </row>
    <row r="1082" spans="1:11" ht="12.75" customHeight="1" x14ac:dyDescent="0.3">
      <c r="A1082" s="56"/>
      <c r="D1082" s="107"/>
      <c r="E1082" s="107"/>
      <c r="F1082" s="108"/>
      <c r="G1082" s="108"/>
      <c r="H1082" s="109"/>
      <c r="I1082" s="109"/>
      <c r="K1082" s="56"/>
    </row>
    <row r="1083" spans="1:11" ht="12.75" customHeight="1" x14ac:dyDescent="0.3">
      <c r="A1083" s="56"/>
      <c r="D1083" s="107"/>
      <c r="E1083" s="107"/>
      <c r="F1083" s="108"/>
      <c r="G1083" s="108"/>
      <c r="H1083" s="109"/>
      <c r="I1083" s="109"/>
      <c r="K1083" s="56"/>
    </row>
    <row r="1084" spans="1:11" ht="12.75" customHeight="1" x14ac:dyDescent="0.3">
      <c r="A1084" s="56"/>
      <c r="D1084" s="107"/>
      <c r="E1084" s="107"/>
      <c r="F1084" s="108"/>
      <c r="G1084" s="108"/>
      <c r="H1084" s="109"/>
      <c r="I1084" s="109"/>
      <c r="K1084" s="56"/>
    </row>
    <row r="1085" spans="1:11" ht="12.75" customHeight="1" x14ac:dyDescent="0.3">
      <c r="A1085" s="56"/>
      <c r="D1085" s="107"/>
      <c r="E1085" s="107"/>
      <c r="F1085" s="108"/>
      <c r="G1085" s="108"/>
      <c r="H1085" s="109"/>
      <c r="I1085" s="109"/>
      <c r="K1085" s="56"/>
    </row>
    <row r="1086" spans="1:11" ht="12.75" customHeight="1" x14ac:dyDescent="0.3">
      <c r="A1086" s="56"/>
      <c r="D1086" s="107"/>
      <c r="E1086" s="107"/>
      <c r="F1086" s="108"/>
      <c r="G1086" s="108"/>
      <c r="H1086" s="109"/>
      <c r="I1086" s="109"/>
      <c r="K1086" s="56"/>
    </row>
    <row r="1087" spans="1:11" ht="12.75" customHeight="1" x14ac:dyDescent="0.3">
      <c r="A1087" s="56"/>
      <c r="D1087" s="107"/>
      <c r="E1087" s="107"/>
      <c r="F1087" s="108"/>
      <c r="G1087" s="108"/>
      <c r="H1087" s="109"/>
      <c r="I1087" s="109"/>
      <c r="K1087" s="56"/>
    </row>
    <row r="1088" spans="1:11" ht="12.75" customHeight="1" x14ac:dyDescent="0.3">
      <c r="A1088" s="56"/>
      <c r="D1088" s="107"/>
      <c r="E1088" s="107"/>
      <c r="F1088" s="108"/>
      <c r="G1088" s="108"/>
      <c r="H1088" s="109"/>
      <c r="I1088" s="109"/>
      <c r="K1088" s="56"/>
    </row>
    <row r="1089" spans="1:11" ht="12.75" customHeight="1" x14ac:dyDescent="0.3">
      <c r="A1089" s="56"/>
      <c r="D1089" s="107"/>
      <c r="E1089" s="107"/>
      <c r="F1089" s="108"/>
      <c r="G1089" s="108"/>
      <c r="H1089" s="109"/>
      <c r="I1089" s="109"/>
      <c r="K1089" s="56"/>
    </row>
    <row r="1090" spans="1:11" ht="12.75" customHeight="1" x14ac:dyDescent="0.3">
      <c r="A1090" s="56"/>
      <c r="D1090" s="107"/>
      <c r="E1090" s="107"/>
      <c r="F1090" s="108"/>
      <c r="G1090" s="108"/>
      <c r="H1090" s="109"/>
      <c r="I1090" s="109"/>
      <c r="K1090" s="56"/>
    </row>
    <row r="1091" spans="1:11" ht="12.75" customHeight="1" x14ac:dyDescent="0.3">
      <c r="A1091" s="56"/>
      <c r="D1091" s="107"/>
      <c r="E1091" s="107"/>
      <c r="F1091" s="108"/>
      <c r="G1091" s="108"/>
      <c r="H1091" s="109"/>
      <c r="I1091" s="109"/>
      <c r="K1091" s="56"/>
    </row>
    <row r="1092" spans="1:11" ht="12.75" customHeight="1" x14ac:dyDescent="0.3">
      <c r="A1092" s="56"/>
      <c r="D1092" s="107"/>
      <c r="E1092" s="107"/>
      <c r="F1092" s="108"/>
      <c r="G1092" s="108"/>
      <c r="H1092" s="109"/>
      <c r="I1092" s="109"/>
      <c r="K1092" s="56"/>
    </row>
    <row r="1093" spans="1:11" ht="12.75" customHeight="1" x14ac:dyDescent="0.3">
      <c r="A1093" s="56"/>
      <c r="D1093" s="107"/>
      <c r="E1093" s="107"/>
      <c r="F1093" s="108"/>
      <c r="G1093" s="108"/>
      <c r="H1093" s="109"/>
      <c r="I1093" s="109"/>
      <c r="K1093" s="56"/>
    </row>
    <row r="1094" spans="1:11" ht="12.75" customHeight="1" x14ac:dyDescent="0.3">
      <c r="A1094" s="56"/>
      <c r="D1094" s="107"/>
      <c r="E1094" s="107"/>
      <c r="F1094" s="108"/>
      <c r="G1094" s="108"/>
      <c r="H1094" s="109"/>
      <c r="I1094" s="109"/>
      <c r="K1094" s="56"/>
    </row>
    <row r="1095" spans="1:11" ht="12.75" customHeight="1" x14ac:dyDescent="0.3">
      <c r="A1095" s="56"/>
      <c r="D1095" s="107"/>
      <c r="E1095" s="107"/>
      <c r="F1095" s="108"/>
      <c r="G1095" s="108"/>
      <c r="H1095" s="109"/>
      <c r="I1095" s="109"/>
      <c r="K1095" s="56"/>
    </row>
    <row r="1096" spans="1:11" ht="12.75" customHeight="1" x14ac:dyDescent="0.3">
      <c r="A1096" s="56"/>
      <c r="D1096" s="107"/>
      <c r="E1096" s="107"/>
      <c r="F1096" s="108"/>
      <c r="G1096" s="108"/>
      <c r="H1096" s="109"/>
      <c r="I1096" s="109"/>
      <c r="K1096" s="56"/>
    </row>
    <row r="1097" spans="1:11" ht="12.75" customHeight="1" x14ac:dyDescent="0.3">
      <c r="A1097" s="56"/>
      <c r="D1097" s="107"/>
      <c r="E1097" s="107"/>
      <c r="F1097" s="108"/>
      <c r="G1097" s="108"/>
      <c r="H1097" s="109"/>
      <c r="I1097" s="109"/>
      <c r="K1097" s="56"/>
    </row>
    <row r="1098" spans="1:11" ht="12.75" customHeight="1" x14ac:dyDescent="0.3">
      <c r="A1098" s="56"/>
      <c r="D1098" s="107"/>
      <c r="E1098" s="107"/>
      <c r="F1098" s="108"/>
      <c r="G1098" s="108"/>
      <c r="H1098" s="109"/>
      <c r="I1098" s="109"/>
      <c r="K1098" s="56"/>
    </row>
    <row r="1099" spans="1:11" ht="12.75" customHeight="1" x14ac:dyDescent="0.3">
      <c r="A1099" s="56"/>
      <c r="D1099" s="107"/>
      <c r="E1099" s="107"/>
      <c r="F1099" s="108"/>
      <c r="G1099" s="108"/>
      <c r="H1099" s="109"/>
      <c r="I1099" s="109"/>
      <c r="K1099" s="56"/>
    </row>
    <row r="1100" spans="1:11" ht="12.75" customHeight="1" x14ac:dyDescent="0.3">
      <c r="A1100" s="56"/>
      <c r="D1100" s="107"/>
      <c r="E1100" s="107"/>
      <c r="F1100" s="108"/>
      <c r="G1100" s="108"/>
      <c r="H1100" s="109"/>
      <c r="I1100" s="109"/>
      <c r="K1100" s="56"/>
    </row>
    <row r="1101" spans="1:11" ht="12.75" customHeight="1" x14ac:dyDescent="0.3">
      <c r="A1101" s="56"/>
      <c r="D1101" s="107"/>
      <c r="E1101" s="107"/>
      <c r="F1101" s="108"/>
      <c r="G1101" s="108"/>
      <c r="H1101" s="109"/>
      <c r="I1101" s="109"/>
      <c r="K1101" s="56"/>
    </row>
    <row r="1102" spans="1:11" ht="12.75" customHeight="1" x14ac:dyDescent="0.3">
      <c r="A1102" s="56"/>
      <c r="D1102" s="107"/>
      <c r="E1102" s="107"/>
      <c r="F1102" s="108"/>
      <c r="G1102" s="108"/>
      <c r="H1102" s="109"/>
      <c r="I1102" s="109"/>
      <c r="K1102" s="56"/>
    </row>
    <row r="1103" spans="1:11" ht="12.75" customHeight="1" x14ac:dyDescent="0.3">
      <c r="A1103" s="56"/>
      <c r="D1103" s="107"/>
      <c r="E1103" s="107"/>
      <c r="F1103" s="108"/>
      <c r="G1103" s="108"/>
      <c r="H1103" s="109"/>
      <c r="I1103" s="109"/>
      <c r="K1103" s="56"/>
    </row>
    <row r="1104" spans="1:11" ht="12.75" customHeight="1" x14ac:dyDescent="0.3">
      <c r="A1104" s="56"/>
      <c r="D1104" s="107"/>
      <c r="E1104" s="107"/>
      <c r="F1104" s="108"/>
      <c r="G1104" s="108"/>
      <c r="H1104" s="109"/>
      <c r="I1104" s="109"/>
      <c r="K1104" s="56"/>
    </row>
    <row r="1105" spans="1:11" ht="12.75" customHeight="1" x14ac:dyDescent="0.3">
      <c r="A1105" s="56"/>
      <c r="D1105" s="107"/>
      <c r="E1105" s="107"/>
      <c r="F1105" s="108"/>
      <c r="G1105" s="108"/>
      <c r="H1105" s="109"/>
      <c r="I1105" s="109"/>
      <c r="K1105" s="56"/>
    </row>
    <row r="1106" spans="1:11" ht="12.75" customHeight="1" x14ac:dyDescent="0.3">
      <c r="A1106" s="56"/>
      <c r="D1106" s="107"/>
      <c r="E1106" s="107"/>
      <c r="F1106" s="108"/>
      <c r="G1106" s="108"/>
      <c r="H1106" s="109"/>
      <c r="I1106" s="109"/>
      <c r="K1106" s="56"/>
    </row>
    <row r="1107" spans="1:11" ht="12.75" customHeight="1" x14ac:dyDescent="0.3">
      <c r="A1107" s="56"/>
      <c r="D1107" s="107"/>
      <c r="E1107" s="107"/>
      <c r="F1107" s="108"/>
      <c r="G1107" s="108"/>
      <c r="H1107" s="109"/>
      <c r="I1107" s="109"/>
      <c r="K1107" s="56"/>
    </row>
    <row r="1108" spans="1:11" ht="12.75" customHeight="1" x14ac:dyDescent="0.3">
      <c r="A1108" s="56"/>
      <c r="D1108" s="107"/>
      <c r="E1108" s="107"/>
      <c r="F1108" s="108"/>
      <c r="G1108" s="108"/>
      <c r="H1108" s="109"/>
      <c r="I1108" s="109"/>
      <c r="K1108" s="56"/>
    </row>
    <row r="1109" spans="1:11" ht="12.75" customHeight="1" x14ac:dyDescent="0.3">
      <c r="A1109" s="56"/>
      <c r="D1109" s="107"/>
      <c r="E1109" s="107"/>
      <c r="F1109" s="108"/>
      <c r="G1109" s="108"/>
      <c r="H1109" s="109"/>
      <c r="I1109" s="109"/>
      <c r="K1109" s="56"/>
    </row>
    <row r="1110" spans="1:11" ht="12.75" customHeight="1" x14ac:dyDescent="0.3">
      <c r="A1110" s="56"/>
      <c r="D1110" s="107"/>
      <c r="E1110" s="107"/>
      <c r="F1110" s="108"/>
      <c r="G1110" s="108"/>
      <c r="H1110" s="109"/>
      <c r="I1110" s="109"/>
      <c r="K1110" s="56"/>
    </row>
    <row r="1111" spans="1:11" ht="12.75" customHeight="1" x14ac:dyDescent="0.3">
      <c r="A1111" s="56"/>
      <c r="D1111" s="107"/>
      <c r="E1111" s="107"/>
      <c r="F1111" s="108"/>
      <c r="G1111" s="108"/>
      <c r="H1111" s="109"/>
      <c r="I1111" s="109"/>
      <c r="K1111" s="56"/>
    </row>
    <row r="1112" spans="1:11" ht="12.75" customHeight="1" x14ac:dyDescent="0.3">
      <c r="A1112" s="56"/>
      <c r="D1112" s="107"/>
      <c r="E1112" s="107"/>
      <c r="F1112" s="108"/>
      <c r="G1112" s="108"/>
      <c r="H1112" s="109"/>
      <c r="I1112" s="109"/>
      <c r="K1112" s="56"/>
    </row>
    <row r="1113" spans="1:11" ht="12.75" customHeight="1" x14ac:dyDescent="0.3">
      <c r="A1113" s="56"/>
      <c r="D1113" s="107"/>
      <c r="E1113" s="107"/>
      <c r="F1113" s="108"/>
      <c r="G1113" s="108"/>
      <c r="H1113" s="109"/>
      <c r="I1113" s="109"/>
      <c r="K1113" s="56"/>
    </row>
    <row r="1114" spans="1:11" ht="12.75" customHeight="1" x14ac:dyDescent="0.3">
      <c r="A1114" s="56"/>
      <c r="D1114" s="107"/>
      <c r="E1114" s="107"/>
      <c r="F1114" s="108"/>
      <c r="G1114" s="108"/>
      <c r="H1114" s="109"/>
      <c r="I1114" s="109"/>
      <c r="K1114" s="56"/>
    </row>
    <row r="1115" spans="1:11" ht="12.75" customHeight="1" x14ac:dyDescent="0.3"/>
    <row r="1116" spans="1:11" ht="12.75" customHeight="1" x14ac:dyDescent="0.3"/>
    <row r="1117" spans="1:11" ht="12.75" customHeight="1" x14ac:dyDescent="0.3"/>
    <row r="1118" spans="1:11" ht="12.75" customHeight="1" x14ac:dyDescent="0.3"/>
    <row r="1119" spans="1:11" ht="12.75" customHeight="1" x14ac:dyDescent="0.3"/>
    <row r="1120" spans="1:11" ht="12.75" customHeight="1" x14ac:dyDescent="0.3"/>
    <row r="1121" ht="12.75" customHeight="1" x14ac:dyDescent="0.3"/>
    <row r="1122" ht="12.75" customHeight="1" x14ac:dyDescent="0.3"/>
    <row r="1123" ht="12.75" customHeight="1" x14ac:dyDescent="0.3"/>
    <row r="1124" ht="12.75" customHeight="1" x14ac:dyDescent="0.3"/>
    <row r="1125" ht="12.75" customHeight="1" x14ac:dyDescent="0.3"/>
    <row r="1126" ht="12.75" customHeight="1" x14ac:dyDescent="0.3"/>
    <row r="1127" ht="12.75" customHeight="1" x14ac:dyDescent="0.3"/>
    <row r="1128" ht="12.75" customHeight="1" x14ac:dyDescent="0.3"/>
    <row r="1129" ht="12.75" customHeight="1" x14ac:dyDescent="0.3"/>
    <row r="1130" ht="12.75" customHeight="1" x14ac:dyDescent="0.3"/>
    <row r="1131" ht="12.75" customHeight="1" x14ac:dyDescent="0.3"/>
    <row r="1132" ht="12.75" customHeight="1" x14ac:dyDescent="0.3"/>
    <row r="1133" ht="12.75" customHeight="1" x14ac:dyDescent="0.3"/>
    <row r="1134" ht="12.75" customHeight="1" x14ac:dyDescent="0.3"/>
    <row r="1135" ht="12.75" customHeight="1" x14ac:dyDescent="0.3"/>
    <row r="1136" ht="12.75" customHeight="1" x14ac:dyDescent="0.3"/>
    <row r="1137" ht="12.75" customHeight="1" x14ac:dyDescent="0.3"/>
    <row r="1138" ht="12.75" customHeight="1" x14ac:dyDescent="0.3"/>
    <row r="1139" ht="12.75" customHeight="1" x14ac:dyDescent="0.3"/>
    <row r="1140" ht="12.75" customHeight="1" x14ac:dyDescent="0.3"/>
    <row r="1141" ht="12.75" customHeight="1" x14ac:dyDescent="0.3"/>
    <row r="1142" ht="12.75" customHeight="1" x14ac:dyDescent="0.3"/>
    <row r="1143" ht="12.75" customHeight="1" x14ac:dyDescent="0.3"/>
    <row r="1144" ht="12.75" customHeight="1" x14ac:dyDescent="0.3"/>
    <row r="1145" ht="12.75" customHeight="1" x14ac:dyDescent="0.3"/>
    <row r="1146" ht="12.75" customHeight="1" x14ac:dyDescent="0.3"/>
    <row r="1147" ht="12.75" customHeight="1" x14ac:dyDescent="0.3"/>
    <row r="1148" ht="12.75" customHeight="1" x14ac:dyDescent="0.3"/>
    <row r="1149" ht="12.75" customHeight="1" x14ac:dyDescent="0.3"/>
    <row r="1150" ht="12.75" customHeight="1" x14ac:dyDescent="0.3"/>
    <row r="1151" ht="12.75" customHeight="1" x14ac:dyDescent="0.3"/>
    <row r="1152" ht="12.75" customHeight="1" x14ac:dyDescent="0.3"/>
    <row r="1153" ht="12.75" customHeight="1" x14ac:dyDescent="0.3"/>
    <row r="1154" ht="12.75" customHeight="1" x14ac:dyDescent="0.3"/>
    <row r="1155" ht="12.75" customHeight="1" x14ac:dyDescent="0.3"/>
    <row r="1156" ht="12.75" customHeight="1" x14ac:dyDescent="0.3"/>
    <row r="1157" ht="12.75" customHeight="1" x14ac:dyDescent="0.3"/>
    <row r="1158" ht="12.75" customHeight="1" x14ac:dyDescent="0.3"/>
    <row r="1159" ht="12.75" customHeight="1" x14ac:dyDescent="0.3"/>
    <row r="1160" ht="12.75" customHeight="1" x14ac:dyDescent="0.3"/>
    <row r="1161" ht="12.75" customHeight="1" x14ac:dyDescent="0.3"/>
    <row r="1162" ht="12.75" customHeight="1" x14ac:dyDescent="0.3"/>
    <row r="1163" ht="12.75" customHeight="1" x14ac:dyDescent="0.3"/>
    <row r="1164" ht="12.75" customHeight="1" x14ac:dyDescent="0.3"/>
    <row r="1165" ht="12.75" customHeight="1" x14ac:dyDescent="0.3"/>
    <row r="1166" ht="12.75" customHeight="1" x14ac:dyDescent="0.3"/>
    <row r="1167" ht="12.75" customHeight="1" x14ac:dyDescent="0.3"/>
    <row r="1168" ht="12.75" customHeight="1" x14ac:dyDescent="0.3"/>
    <row r="1169" ht="12.75" customHeight="1" x14ac:dyDescent="0.3"/>
    <row r="1170" ht="12.75" customHeight="1" x14ac:dyDescent="0.3"/>
    <row r="1171" ht="12.75" customHeight="1" x14ac:dyDescent="0.3"/>
    <row r="1172" ht="12.75" customHeight="1" x14ac:dyDescent="0.3"/>
    <row r="1173" ht="12.75" customHeight="1" x14ac:dyDescent="0.3"/>
    <row r="1174" ht="12.75" customHeight="1" x14ac:dyDescent="0.3"/>
    <row r="1175" ht="12.75" customHeight="1" x14ac:dyDescent="0.3"/>
    <row r="1176" ht="12.75" customHeight="1" x14ac:dyDescent="0.3"/>
    <row r="1177" ht="12.75" customHeight="1" x14ac:dyDescent="0.3"/>
    <row r="1178" ht="12.75" customHeight="1" x14ac:dyDescent="0.3"/>
    <row r="1179" ht="12.75" customHeight="1" x14ac:dyDescent="0.3"/>
    <row r="1180" ht="12.75" customHeight="1" x14ac:dyDescent="0.3"/>
    <row r="1181" ht="12.75" customHeight="1" x14ac:dyDescent="0.3"/>
    <row r="1182" ht="12.75" customHeight="1" x14ac:dyDescent="0.3"/>
    <row r="1183" ht="12.75" customHeight="1" x14ac:dyDescent="0.3"/>
    <row r="1184" ht="12.75" customHeight="1" x14ac:dyDescent="0.3"/>
    <row r="1185" ht="12.75" customHeight="1" x14ac:dyDescent="0.3"/>
    <row r="1186" ht="12.75" customHeight="1" x14ac:dyDescent="0.3"/>
    <row r="1187" ht="12.75" customHeight="1" x14ac:dyDescent="0.3"/>
    <row r="1188" ht="12.75" customHeight="1" x14ac:dyDescent="0.3"/>
    <row r="1189" ht="12.75" customHeight="1" x14ac:dyDescent="0.3"/>
    <row r="1190" ht="12.75" customHeight="1" x14ac:dyDescent="0.3"/>
    <row r="1191" ht="12.75" customHeight="1" x14ac:dyDescent="0.3"/>
    <row r="1192" ht="12.75" customHeight="1" x14ac:dyDescent="0.3"/>
    <row r="1193" ht="12.75" customHeight="1" x14ac:dyDescent="0.3"/>
    <row r="1194" ht="12.75" customHeight="1" x14ac:dyDescent="0.3"/>
    <row r="1195" ht="12.75" customHeight="1" x14ac:dyDescent="0.3"/>
    <row r="1196" ht="12.75" customHeight="1" x14ac:dyDescent="0.3"/>
    <row r="1197" ht="12.75" customHeight="1" x14ac:dyDescent="0.3"/>
    <row r="1198" ht="12.75" customHeight="1" x14ac:dyDescent="0.3"/>
    <row r="1199" ht="12.75" customHeight="1" x14ac:dyDescent="0.3"/>
    <row r="1200" ht="12.75" customHeight="1" x14ac:dyDescent="0.3"/>
    <row r="1201" ht="12.75" customHeight="1" x14ac:dyDescent="0.3"/>
    <row r="1202" ht="12.75" customHeight="1" x14ac:dyDescent="0.3"/>
    <row r="1203" ht="12.75" customHeight="1" x14ac:dyDescent="0.3"/>
    <row r="1204" ht="12.75" customHeight="1" x14ac:dyDescent="0.3"/>
    <row r="1205" ht="12.75" customHeight="1" x14ac:dyDescent="0.3"/>
    <row r="1206" ht="12.75" customHeight="1" x14ac:dyDescent="0.3"/>
    <row r="1207" ht="12.75" customHeight="1" x14ac:dyDescent="0.3"/>
    <row r="1208" ht="12.75" customHeight="1" x14ac:dyDescent="0.3"/>
    <row r="1209" ht="12.75" customHeight="1" x14ac:dyDescent="0.3"/>
    <row r="1210" ht="12.75" customHeight="1" x14ac:dyDescent="0.3"/>
    <row r="1211" ht="12.75" customHeight="1" x14ac:dyDescent="0.3"/>
    <row r="1212" ht="12.75" customHeight="1" x14ac:dyDescent="0.3"/>
    <row r="1213" ht="12.75" customHeight="1" x14ac:dyDescent="0.3"/>
    <row r="1214" ht="12.75" customHeight="1" x14ac:dyDescent="0.3"/>
    <row r="1215" ht="12.75" customHeight="1" x14ac:dyDescent="0.3"/>
    <row r="1216" ht="12.75" customHeight="1" x14ac:dyDescent="0.3"/>
    <row r="1217" ht="12.75" customHeight="1" x14ac:dyDescent="0.3"/>
    <row r="1218" ht="12.75" customHeight="1" x14ac:dyDescent="0.3"/>
    <row r="1219" ht="12.75" customHeight="1" x14ac:dyDescent="0.3"/>
    <row r="1220" ht="12.75" customHeight="1" x14ac:dyDescent="0.3"/>
    <row r="1221" ht="12.75" customHeight="1" x14ac:dyDescent="0.3"/>
    <row r="1222" ht="12.75" customHeight="1" x14ac:dyDescent="0.3"/>
    <row r="1223" ht="12.75" customHeight="1" x14ac:dyDescent="0.3"/>
    <row r="1224" ht="12.75" customHeight="1" x14ac:dyDescent="0.3"/>
    <row r="1225" ht="12.75" customHeight="1" x14ac:dyDescent="0.3"/>
    <row r="1226" ht="12.75" customHeight="1" x14ac:dyDescent="0.3"/>
    <row r="1227" ht="12.75" customHeight="1" x14ac:dyDescent="0.3"/>
    <row r="1228" ht="12.75" customHeight="1" x14ac:dyDescent="0.3"/>
    <row r="1229" ht="12.75" customHeight="1" x14ac:dyDescent="0.3"/>
    <row r="1230" ht="12.75" customHeight="1" x14ac:dyDescent="0.3"/>
    <row r="1231" ht="12.75" customHeight="1" x14ac:dyDescent="0.3"/>
    <row r="1232" ht="12.75" customHeight="1" x14ac:dyDescent="0.3"/>
    <row r="1233" ht="12.75" customHeight="1" x14ac:dyDescent="0.3"/>
    <row r="1234" ht="12.75" customHeight="1" x14ac:dyDescent="0.3"/>
    <row r="1235" ht="12.75" customHeight="1" x14ac:dyDescent="0.3"/>
    <row r="1236" ht="12.75" customHeight="1" x14ac:dyDescent="0.3"/>
    <row r="1237" ht="12.75" customHeight="1" x14ac:dyDescent="0.3"/>
    <row r="1238" ht="12.75" customHeight="1" x14ac:dyDescent="0.3"/>
    <row r="1239" ht="12.75" customHeight="1" x14ac:dyDescent="0.3"/>
    <row r="1240" ht="12.75" customHeight="1" x14ac:dyDescent="0.3"/>
    <row r="1241" ht="12.75" customHeight="1" x14ac:dyDescent="0.3"/>
    <row r="1242" ht="12.75" customHeight="1" x14ac:dyDescent="0.3"/>
    <row r="1243" ht="12.75" customHeight="1" x14ac:dyDescent="0.3"/>
    <row r="1244" ht="12.75" customHeight="1" x14ac:dyDescent="0.3"/>
    <row r="1245" ht="12.75" customHeight="1" x14ac:dyDescent="0.3"/>
    <row r="1246" ht="12.75" customHeight="1" x14ac:dyDescent="0.3"/>
    <row r="1247" ht="12.75" customHeight="1" x14ac:dyDescent="0.3"/>
    <row r="1248" ht="12.75" customHeight="1" x14ac:dyDescent="0.3"/>
    <row r="1249" ht="12.75" customHeight="1" x14ac:dyDescent="0.3"/>
    <row r="1250" ht="12.75" customHeight="1" x14ac:dyDescent="0.3"/>
    <row r="1251" ht="12.75" customHeight="1" x14ac:dyDescent="0.3"/>
    <row r="1252" ht="12.75" customHeight="1" x14ac:dyDescent="0.3"/>
    <row r="1253" ht="12.75" customHeight="1" x14ac:dyDescent="0.3"/>
    <row r="1254" ht="12.75" customHeight="1" x14ac:dyDescent="0.3"/>
    <row r="1255" ht="12.75" customHeight="1" x14ac:dyDescent="0.3"/>
    <row r="1256" ht="12.75" customHeight="1" x14ac:dyDescent="0.3"/>
    <row r="1257" ht="12.75" customHeight="1" x14ac:dyDescent="0.3"/>
    <row r="1258" ht="12.75" customHeight="1" x14ac:dyDescent="0.3"/>
    <row r="1259" ht="12.75" customHeight="1" x14ac:dyDescent="0.3"/>
    <row r="1260" ht="12.75" customHeight="1" x14ac:dyDescent="0.3"/>
    <row r="1261" ht="12.75" customHeight="1" x14ac:dyDescent="0.3"/>
    <row r="1262" ht="12.75" customHeight="1" x14ac:dyDescent="0.3"/>
    <row r="1263" ht="12.75" customHeight="1" x14ac:dyDescent="0.3"/>
    <row r="1264" ht="12.75" customHeight="1" x14ac:dyDescent="0.3"/>
    <row r="1265" ht="12.75" customHeight="1" x14ac:dyDescent="0.3"/>
    <row r="1266" ht="12.75" customHeight="1" x14ac:dyDescent="0.3"/>
    <row r="1267" ht="12.75" customHeight="1" x14ac:dyDescent="0.3"/>
    <row r="1268" ht="12.75" customHeight="1" x14ac:dyDescent="0.3"/>
    <row r="1269" ht="12.75" customHeight="1" x14ac:dyDescent="0.3"/>
    <row r="1270" ht="12.75" customHeight="1" x14ac:dyDescent="0.3"/>
    <row r="1271" ht="12.75" customHeight="1" x14ac:dyDescent="0.3"/>
    <row r="1272" ht="12.75" customHeight="1" x14ac:dyDescent="0.3"/>
    <row r="1273" ht="12.75" customHeight="1" x14ac:dyDescent="0.3"/>
    <row r="1274" ht="12.75" customHeight="1" x14ac:dyDescent="0.3"/>
    <row r="1275" ht="12.75" customHeight="1" x14ac:dyDescent="0.3"/>
    <row r="1276" ht="12.75" customHeight="1" x14ac:dyDescent="0.3"/>
    <row r="1277" ht="12.75" customHeight="1" x14ac:dyDescent="0.3"/>
    <row r="1278" ht="12.75" customHeight="1" x14ac:dyDescent="0.3"/>
    <row r="1279" ht="12.75" customHeight="1" x14ac:dyDescent="0.3"/>
    <row r="1280" ht="12.75" customHeight="1" x14ac:dyDescent="0.3"/>
    <row r="1281" ht="12.75" customHeight="1" x14ac:dyDescent="0.3"/>
    <row r="1282" ht="12.75" customHeight="1" x14ac:dyDescent="0.3"/>
    <row r="1283" ht="12.75" customHeight="1" x14ac:dyDescent="0.3"/>
    <row r="1284" ht="12.75" customHeight="1" x14ac:dyDescent="0.3"/>
    <row r="1285" ht="12.75" customHeight="1" x14ac:dyDescent="0.3"/>
    <row r="1286" ht="12.75" customHeight="1" x14ac:dyDescent="0.3"/>
    <row r="1287" ht="12.75" customHeight="1" x14ac:dyDescent="0.3"/>
    <row r="1288" ht="12.75" customHeight="1" x14ac:dyDescent="0.3"/>
    <row r="1289" ht="12.75" customHeight="1" x14ac:dyDescent="0.3"/>
    <row r="1290" ht="12.75" customHeight="1" x14ac:dyDescent="0.3"/>
    <row r="1291" ht="12.75" customHeight="1" x14ac:dyDescent="0.3"/>
    <row r="1292" ht="12.75" customHeight="1" x14ac:dyDescent="0.3"/>
    <row r="1293" ht="12.75" customHeight="1" x14ac:dyDescent="0.3"/>
    <row r="1294" ht="12.75" customHeight="1" x14ac:dyDescent="0.3"/>
    <row r="1295" ht="12.75" customHeight="1" x14ac:dyDescent="0.3"/>
    <row r="1296" ht="12.75" customHeight="1" x14ac:dyDescent="0.3"/>
    <row r="1297" ht="12.75" customHeight="1" x14ac:dyDescent="0.3"/>
    <row r="1298" ht="12.75" customHeight="1" x14ac:dyDescent="0.3"/>
    <row r="1299" ht="12.75" customHeight="1" x14ac:dyDescent="0.3"/>
    <row r="1300" ht="12.75" customHeight="1" x14ac:dyDescent="0.3"/>
    <row r="1301" ht="12.75" customHeight="1" x14ac:dyDescent="0.3"/>
    <row r="1302" ht="12.75" customHeight="1" x14ac:dyDescent="0.3"/>
    <row r="1303" ht="12.75" customHeight="1" x14ac:dyDescent="0.3"/>
    <row r="1304" ht="12.75" customHeight="1" x14ac:dyDescent="0.3"/>
    <row r="1305" ht="12.75" customHeight="1" x14ac:dyDescent="0.3"/>
    <row r="1306" ht="12.75" customHeight="1" x14ac:dyDescent="0.3"/>
    <row r="1307" ht="12.75" customHeight="1" x14ac:dyDescent="0.3"/>
    <row r="1308" ht="12.75" customHeight="1" x14ac:dyDescent="0.3"/>
    <row r="1309" ht="12.75" customHeight="1" x14ac:dyDescent="0.3"/>
    <row r="1310" ht="12.75" customHeight="1" x14ac:dyDescent="0.3"/>
    <row r="1311" ht="12.75" customHeight="1" x14ac:dyDescent="0.3"/>
    <row r="1312" ht="12.75" customHeight="1" x14ac:dyDescent="0.3"/>
    <row r="1313" ht="12.75" customHeight="1" x14ac:dyDescent="0.3"/>
    <row r="1314" ht="12.75" customHeight="1" x14ac:dyDescent="0.3"/>
    <row r="1315" ht="12.75" customHeight="1" x14ac:dyDescent="0.3"/>
    <row r="1316" ht="12.75" customHeight="1" x14ac:dyDescent="0.3"/>
    <row r="1317" ht="12.75" customHeight="1" x14ac:dyDescent="0.3"/>
    <row r="1318" ht="12.75" customHeight="1" x14ac:dyDescent="0.3"/>
    <row r="1319" ht="12.75" customHeight="1" x14ac:dyDescent="0.3"/>
    <row r="1320" ht="12.75" customHeight="1" x14ac:dyDescent="0.3"/>
    <row r="1321" ht="12.75" customHeight="1" x14ac:dyDescent="0.3"/>
    <row r="1322" ht="12.75" customHeight="1" x14ac:dyDescent="0.3"/>
    <row r="1323" ht="12.75" customHeight="1" x14ac:dyDescent="0.3"/>
    <row r="1324" ht="12.75" customHeight="1" x14ac:dyDescent="0.3"/>
    <row r="1325" ht="12.75" customHeight="1" x14ac:dyDescent="0.3"/>
    <row r="1326" ht="12.75" customHeight="1" x14ac:dyDescent="0.3"/>
    <row r="1327" ht="12.75" customHeight="1" x14ac:dyDescent="0.3"/>
    <row r="1328" ht="12.75" customHeight="1" x14ac:dyDescent="0.3"/>
    <row r="1329" ht="12.75" customHeight="1" x14ac:dyDescent="0.3"/>
    <row r="1330" ht="12.75" customHeight="1" x14ac:dyDescent="0.3"/>
    <row r="1331" ht="12.75" customHeight="1" x14ac:dyDescent="0.3"/>
    <row r="1332" ht="12.75" customHeight="1" x14ac:dyDescent="0.3"/>
    <row r="1333" ht="12.75" customHeight="1" x14ac:dyDescent="0.3"/>
    <row r="1334" ht="12.75" customHeight="1" x14ac:dyDescent="0.3"/>
    <row r="1335" ht="12.75" customHeight="1" x14ac:dyDescent="0.3"/>
    <row r="1336" ht="12.75" customHeight="1" x14ac:dyDescent="0.3"/>
    <row r="1337" ht="12.75" customHeight="1" x14ac:dyDescent="0.3"/>
    <row r="1338" ht="12.75" customHeight="1" x14ac:dyDescent="0.3"/>
    <row r="1339" ht="12.75" customHeight="1" x14ac:dyDescent="0.3"/>
    <row r="1340" ht="12.75" customHeight="1" x14ac:dyDescent="0.3"/>
    <row r="1341" ht="12.75" customHeight="1" x14ac:dyDescent="0.3"/>
    <row r="1342" ht="12.75" customHeight="1" x14ac:dyDescent="0.3"/>
    <row r="1343" ht="12.75" customHeight="1" x14ac:dyDescent="0.3"/>
    <row r="1344" ht="12.75" customHeight="1" x14ac:dyDescent="0.3"/>
    <row r="1345" ht="12.75" customHeight="1" x14ac:dyDescent="0.3"/>
    <row r="1346" ht="12.75" customHeight="1" x14ac:dyDescent="0.3"/>
    <row r="1347" ht="12.75" customHeight="1" x14ac:dyDescent="0.3"/>
    <row r="1348" ht="12.75" customHeight="1" x14ac:dyDescent="0.3"/>
    <row r="1349" ht="12.75" customHeight="1" x14ac:dyDescent="0.3"/>
    <row r="1350" ht="12.75" customHeight="1" x14ac:dyDescent="0.3"/>
    <row r="1351" ht="12.75" customHeight="1" x14ac:dyDescent="0.3"/>
    <row r="1352" ht="12.75" customHeight="1" x14ac:dyDescent="0.3"/>
    <row r="1353" ht="12.75" customHeight="1" x14ac:dyDescent="0.3"/>
    <row r="1354" ht="12.75" customHeight="1" x14ac:dyDescent="0.3"/>
    <row r="1355" ht="12.75" customHeight="1" x14ac:dyDescent="0.3"/>
    <row r="1356" ht="12.75" customHeight="1" x14ac:dyDescent="0.3"/>
    <row r="1357" ht="12.75" customHeight="1" x14ac:dyDescent="0.3"/>
    <row r="1358" ht="12.75" customHeight="1" x14ac:dyDescent="0.3"/>
    <row r="1359" ht="12.75" customHeight="1" x14ac:dyDescent="0.3"/>
    <row r="1360" ht="12.75" customHeight="1" x14ac:dyDescent="0.3"/>
    <row r="1361" ht="12.75" customHeight="1" x14ac:dyDescent="0.3"/>
    <row r="1362" ht="12.75" customHeight="1" x14ac:dyDescent="0.3"/>
    <row r="1363" ht="12.75" customHeight="1" x14ac:dyDescent="0.3"/>
    <row r="1364" ht="12.75" customHeight="1" x14ac:dyDescent="0.3"/>
    <row r="1365" ht="12.75" customHeight="1" x14ac:dyDescent="0.3"/>
    <row r="1366" ht="12.75" customHeight="1" x14ac:dyDescent="0.3"/>
    <row r="1367" ht="12.75" customHeight="1" x14ac:dyDescent="0.3"/>
    <row r="1368" ht="12.75" customHeight="1" x14ac:dyDescent="0.3"/>
    <row r="1369" ht="12.75" customHeight="1" x14ac:dyDescent="0.3"/>
    <row r="1370" ht="12.75" customHeight="1" x14ac:dyDescent="0.3"/>
    <row r="1371" ht="12.75" customHeight="1" x14ac:dyDescent="0.3"/>
    <row r="1372" ht="12.75" customHeight="1" x14ac:dyDescent="0.3"/>
    <row r="1373" ht="12.75" customHeight="1" x14ac:dyDescent="0.3"/>
    <row r="1374" ht="12.75" customHeight="1" x14ac:dyDescent="0.3"/>
    <row r="1375" ht="12.75" customHeight="1" x14ac:dyDescent="0.3"/>
    <row r="1376" ht="12.75" customHeight="1" x14ac:dyDescent="0.3"/>
    <row r="1377" ht="12.75" customHeight="1" x14ac:dyDescent="0.3"/>
    <row r="1378" ht="12.75" customHeight="1" x14ac:dyDescent="0.3"/>
    <row r="1379" ht="12.75" customHeight="1" x14ac:dyDescent="0.3"/>
    <row r="1380" ht="12.75" customHeight="1" x14ac:dyDescent="0.3"/>
    <row r="1381" ht="12.75" customHeight="1" x14ac:dyDescent="0.3"/>
    <row r="1382" ht="12.75" customHeight="1" x14ac:dyDescent="0.3"/>
    <row r="1383" ht="12.75" customHeight="1" x14ac:dyDescent="0.3"/>
    <row r="1384" ht="12.75" customHeight="1" x14ac:dyDescent="0.3"/>
    <row r="1385" ht="12.75" customHeight="1" x14ac:dyDescent="0.3"/>
    <row r="1386" ht="12.75" customHeight="1" x14ac:dyDescent="0.3"/>
    <row r="1387" ht="12.75" customHeight="1" x14ac:dyDescent="0.3"/>
    <row r="1388" ht="12.75" customHeight="1" x14ac:dyDescent="0.3"/>
    <row r="1389" ht="12.75" customHeight="1" x14ac:dyDescent="0.3"/>
    <row r="1390" ht="12.75" customHeight="1" x14ac:dyDescent="0.3"/>
    <row r="1391" ht="12.75" customHeight="1" x14ac:dyDescent="0.3"/>
    <row r="1392" ht="12.75" customHeight="1" x14ac:dyDescent="0.3"/>
    <row r="1393" ht="12.75" customHeight="1" x14ac:dyDescent="0.3"/>
    <row r="1394" ht="12.75" customHeight="1" x14ac:dyDescent="0.3"/>
    <row r="1395" ht="12.75" customHeight="1" x14ac:dyDescent="0.3"/>
    <row r="1396" ht="12.75" customHeight="1" x14ac:dyDescent="0.3"/>
    <row r="1397" ht="12.75" customHeight="1" x14ac:dyDescent="0.3"/>
    <row r="1398" ht="12.75" customHeight="1" x14ac:dyDescent="0.3"/>
    <row r="1399" ht="12.75" customHeight="1" x14ac:dyDescent="0.3"/>
    <row r="1400" ht="12.75" customHeight="1" x14ac:dyDescent="0.3"/>
    <row r="1401" ht="12.75" customHeight="1" x14ac:dyDescent="0.3"/>
    <row r="1402" ht="12.75" customHeight="1" x14ac:dyDescent="0.3"/>
    <row r="1403" ht="12.75" customHeight="1" x14ac:dyDescent="0.3"/>
    <row r="1404" ht="12.75" customHeight="1" x14ac:dyDescent="0.3"/>
    <row r="1405" ht="12.75" customHeight="1" x14ac:dyDescent="0.3"/>
    <row r="1406" ht="12.75" customHeight="1" x14ac:dyDescent="0.3"/>
    <row r="1407" ht="12.75" customHeight="1" x14ac:dyDescent="0.3"/>
    <row r="1408" ht="12.75" customHeight="1" x14ac:dyDescent="0.3"/>
    <row r="1409" ht="12.75" customHeight="1" x14ac:dyDescent="0.3"/>
    <row r="1410" ht="12.75" customHeight="1" x14ac:dyDescent="0.3"/>
    <row r="1411" ht="12.75" customHeight="1" x14ac:dyDescent="0.3"/>
    <row r="1412" ht="12.75" customHeight="1" x14ac:dyDescent="0.3"/>
    <row r="1413" ht="12.75" customHeight="1" x14ac:dyDescent="0.3"/>
    <row r="1414" ht="12.75" customHeight="1" x14ac:dyDescent="0.3"/>
    <row r="1415" ht="12.75" customHeight="1" x14ac:dyDescent="0.3"/>
    <row r="1416" ht="12.75" customHeight="1" x14ac:dyDescent="0.3"/>
    <row r="1417" ht="12.75" customHeight="1" x14ac:dyDescent="0.3"/>
    <row r="1418" ht="12.75" customHeight="1" x14ac:dyDescent="0.3"/>
    <row r="1419" ht="12.75" customHeight="1" x14ac:dyDescent="0.3"/>
    <row r="1420" ht="12.75" customHeight="1" x14ac:dyDescent="0.3"/>
    <row r="1421" ht="12.75" customHeight="1" x14ac:dyDescent="0.3"/>
    <row r="1422" ht="12.75" customHeight="1" x14ac:dyDescent="0.3"/>
    <row r="1423" ht="12.75" customHeight="1" x14ac:dyDescent="0.3"/>
    <row r="1424" ht="12.75" customHeight="1" x14ac:dyDescent="0.3"/>
    <row r="1425" ht="12.75" customHeight="1" x14ac:dyDescent="0.3"/>
    <row r="1426" ht="12.75" customHeight="1" x14ac:dyDescent="0.3"/>
    <row r="1427" ht="12.75" customHeight="1" x14ac:dyDescent="0.3"/>
    <row r="1428" ht="12.75" customHeight="1" x14ac:dyDescent="0.3"/>
    <row r="1429" ht="12.75" customHeight="1" x14ac:dyDescent="0.3"/>
    <row r="1430" ht="12.75" customHeight="1" x14ac:dyDescent="0.3"/>
    <row r="1431" ht="12.75" customHeight="1" x14ac:dyDescent="0.3"/>
    <row r="1432" ht="12.75" customHeight="1" x14ac:dyDescent="0.3"/>
    <row r="1433" ht="12.75" customHeight="1" x14ac:dyDescent="0.3"/>
    <row r="1434" ht="12.75" customHeight="1" x14ac:dyDescent="0.3"/>
    <row r="1435" ht="12.75" customHeight="1" x14ac:dyDescent="0.3"/>
    <row r="1436" ht="12.75" customHeight="1" x14ac:dyDescent="0.3"/>
    <row r="1437" ht="12.75" customHeight="1" x14ac:dyDescent="0.3"/>
    <row r="1438" ht="12.75" customHeight="1" x14ac:dyDescent="0.3"/>
    <row r="1439" ht="12.75" customHeight="1" x14ac:dyDescent="0.3"/>
    <row r="1440" ht="12.75" customHeight="1" x14ac:dyDescent="0.3"/>
    <row r="1441" ht="12.75" customHeight="1" x14ac:dyDescent="0.3"/>
    <row r="1442" ht="12.75" customHeight="1" x14ac:dyDescent="0.3"/>
    <row r="1443" ht="12.75" customHeight="1" x14ac:dyDescent="0.3"/>
    <row r="1444" ht="12.75" customHeight="1" x14ac:dyDescent="0.3"/>
    <row r="1445" ht="12.75" customHeight="1" x14ac:dyDescent="0.3"/>
    <row r="1446" ht="12.75" customHeight="1" x14ac:dyDescent="0.3"/>
    <row r="1447" ht="12.75" customHeight="1" x14ac:dyDescent="0.3"/>
    <row r="1448" ht="12.75" customHeight="1" x14ac:dyDescent="0.3"/>
    <row r="1449" ht="12.75" customHeight="1" x14ac:dyDescent="0.3"/>
    <row r="1450" ht="12.75" customHeight="1" x14ac:dyDescent="0.3"/>
    <row r="1451" ht="12.75" customHeight="1" x14ac:dyDescent="0.3"/>
    <row r="1452" ht="12.75" customHeight="1" x14ac:dyDescent="0.3"/>
    <row r="1453" ht="12.75" customHeight="1" x14ac:dyDescent="0.3"/>
    <row r="1454" ht="12.75" customHeight="1" x14ac:dyDescent="0.3"/>
    <row r="1455" ht="12.75" customHeight="1" x14ac:dyDescent="0.3"/>
    <row r="1456" ht="12.75" customHeight="1" x14ac:dyDescent="0.3"/>
    <row r="1457" ht="12.75" customHeight="1" x14ac:dyDescent="0.3"/>
    <row r="1458" ht="12.75" customHeight="1" x14ac:dyDescent="0.3"/>
    <row r="1459" ht="12.75" customHeight="1" x14ac:dyDescent="0.3"/>
    <row r="1460" ht="12.75" customHeight="1" x14ac:dyDescent="0.3"/>
    <row r="1461" ht="12.75" customHeight="1" x14ac:dyDescent="0.3"/>
    <row r="1462" ht="12.75" customHeight="1" x14ac:dyDescent="0.3"/>
    <row r="1463" ht="12.75" customHeight="1" x14ac:dyDescent="0.3"/>
    <row r="1464" ht="12.75" customHeight="1" x14ac:dyDescent="0.3"/>
    <row r="1465" ht="12.75" customHeight="1" x14ac:dyDescent="0.3"/>
    <row r="1466" ht="12.75" customHeight="1" x14ac:dyDescent="0.3"/>
    <row r="1467" ht="12.75" customHeight="1" x14ac:dyDescent="0.3"/>
    <row r="1468" ht="12.75" customHeight="1" x14ac:dyDescent="0.3"/>
    <row r="1469" ht="12.75" customHeight="1" x14ac:dyDescent="0.3"/>
    <row r="1470" ht="12.75" customHeight="1" x14ac:dyDescent="0.3"/>
    <row r="1471" ht="12.75" customHeight="1" x14ac:dyDescent="0.3"/>
    <row r="1472" ht="12.75" customHeight="1" x14ac:dyDescent="0.3"/>
    <row r="1473" ht="12.75" customHeight="1" x14ac:dyDescent="0.3"/>
    <row r="1474" ht="12.75" customHeight="1" x14ac:dyDescent="0.3"/>
    <row r="1475" ht="12.75" customHeight="1" x14ac:dyDescent="0.3"/>
    <row r="1476" ht="12.75" customHeight="1" x14ac:dyDescent="0.3"/>
    <row r="1477" ht="12.75" customHeight="1" x14ac:dyDescent="0.3"/>
    <row r="1478" ht="12.75" customHeight="1" x14ac:dyDescent="0.3"/>
    <row r="1479" ht="12.75" customHeight="1" x14ac:dyDescent="0.3"/>
    <row r="1480" ht="12.75" customHeight="1" x14ac:dyDescent="0.3"/>
    <row r="1481" ht="12.75" customHeight="1" x14ac:dyDescent="0.3"/>
    <row r="1482" ht="12.75" customHeight="1" x14ac:dyDescent="0.3"/>
    <row r="1483" ht="12.75" customHeight="1" x14ac:dyDescent="0.3"/>
    <row r="1484" ht="12.75" customHeight="1" x14ac:dyDescent="0.3"/>
    <row r="1485" ht="12.75" customHeight="1" x14ac:dyDescent="0.3"/>
    <row r="1486" ht="12.75" customHeight="1" x14ac:dyDescent="0.3"/>
    <row r="1487" ht="12.75" customHeight="1" x14ac:dyDescent="0.3"/>
    <row r="1488" ht="12.75" customHeight="1" x14ac:dyDescent="0.3"/>
    <row r="1489" ht="12.75" customHeight="1" x14ac:dyDescent="0.3"/>
    <row r="1490" ht="12.75" customHeight="1" x14ac:dyDescent="0.3"/>
    <row r="1491" ht="12.75" customHeight="1" x14ac:dyDescent="0.3"/>
    <row r="1492" ht="12.75" customHeight="1" x14ac:dyDescent="0.3"/>
    <row r="1493" ht="12.75" customHeight="1" x14ac:dyDescent="0.3"/>
    <row r="1494" ht="12.75" customHeight="1" x14ac:dyDescent="0.3"/>
    <row r="1495" ht="12.75" customHeight="1" x14ac:dyDescent="0.3"/>
    <row r="1496" ht="12.75" customHeight="1" x14ac:dyDescent="0.3"/>
    <row r="1497" ht="12.75" customHeight="1" x14ac:dyDescent="0.3"/>
    <row r="1498" ht="12.75" customHeight="1" x14ac:dyDescent="0.3"/>
    <row r="1499" ht="12.75" customHeight="1" x14ac:dyDescent="0.3"/>
    <row r="1500" ht="12.75" customHeight="1" x14ac:dyDescent="0.3"/>
    <row r="1501" ht="12.75" customHeight="1" x14ac:dyDescent="0.3"/>
    <row r="1502" ht="12.75" customHeight="1" x14ac:dyDescent="0.3"/>
    <row r="1503" ht="12.75" customHeight="1" x14ac:dyDescent="0.3"/>
    <row r="1504" ht="12.75" customHeight="1" x14ac:dyDescent="0.3"/>
    <row r="1505" ht="12.75" customHeight="1" x14ac:dyDescent="0.3"/>
    <row r="1506" ht="12.75" customHeight="1" x14ac:dyDescent="0.3"/>
    <row r="1507" ht="12.75" customHeight="1" x14ac:dyDescent="0.3"/>
    <row r="1508" ht="12.75" customHeight="1" x14ac:dyDescent="0.3"/>
    <row r="1509" ht="12.75" customHeight="1" x14ac:dyDescent="0.3"/>
    <row r="1510" ht="12.75" customHeight="1" x14ac:dyDescent="0.3"/>
    <row r="1511" ht="12.75" customHeight="1" x14ac:dyDescent="0.3"/>
    <row r="1512" ht="12.75" customHeight="1" x14ac:dyDescent="0.3"/>
    <row r="1513" ht="12.75" customHeight="1" x14ac:dyDescent="0.3"/>
    <row r="1514" ht="12.75" customHeight="1" x14ac:dyDescent="0.3"/>
    <row r="1515" ht="12.75" customHeight="1" x14ac:dyDescent="0.3"/>
    <row r="1516" ht="12.75" customHeight="1" x14ac:dyDescent="0.3"/>
    <row r="1517" ht="12.75" customHeight="1" x14ac:dyDescent="0.3"/>
    <row r="1518" ht="12.75" customHeight="1" x14ac:dyDescent="0.3"/>
    <row r="1519" ht="12.75" customHeight="1" x14ac:dyDescent="0.3"/>
    <row r="1520" ht="12.75" customHeight="1" x14ac:dyDescent="0.3"/>
    <row r="1521" ht="12.75" customHeight="1" x14ac:dyDescent="0.3"/>
    <row r="1522" ht="12.75" customHeight="1" x14ac:dyDescent="0.3"/>
    <row r="1523" ht="12.75" customHeight="1" x14ac:dyDescent="0.3"/>
    <row r="1524" ht="12.75" customHeight="1" x14ac:dyDescent="0.3"/>
    <row r="1525" ht="12.75" customHeight="1" x14ac:dyDescent="0.3"/>
    <row r="1526" ht="12.75" customHeight="1" x14ac:dyDescent="0.3"/>
    <row r="1527" ht="12.75" customHeight="1" x14ac:dyDescent="0.3"/>
    <row r="1528" ht="12.75" customHeight="1" x14ac:dyDescent="0.3"/>
    <row r="1529" ht="12.75" customHeight="1" x14ac:dyDescent="0.3"/>
    <row r="1530" ht="12.75" customHeight="1" x14ac:dyDescent="0.3"/>
    <row r="1531" ht="12.75" customHeight="1" x14ac:dyDescent="0.3"/>
    <row r="1532" ht="12.75" customHeight="1" x14ac:dyDescent="0.3"/>
    <row r="1533" ht="12.75" customHeight="1" x14ac:dyDescent="0.3"/>
    <row r="1534" ht="12.75" customHeight="1" x14ac:dyDescent="0.3"/>
    <row r="1535" ht="12.75" customHeight="1" x14ac:dyDescent="0.3"/>
    <row r="1536" ht="12.75" customHeight="1" x14ac:dyDescent="0.3"/>
    <row r="1537" ht="12.75" customHeight="1" x14ac:dyDescent="0.3"/>
    <row r="1538" ht="12.75" customHeight="1" x14ac:dyDescent="0.3"/>
    <row r="1539" ht="12.75" customHeight="1" x14ac:dyDescent="0.3"/>
    <row r="1540" ht="12.75" customHeight="1" x14ac:dyDescent="0.3"/>
    <row r="1541" ht="12.75" customHeight="1" x14ac:dyDescent="0.3"/>
    <row r="1542" ht="12.75" customHeight="1" x14ac:dyDescent="0.3"/>
    <row r="1543" ht="12.75" customHeight="1" x14ac:dyDescent="0.3"/>
    <row r="1544" ht="12.75" customHeight="1" x14ac:dyDescent="0.3"/>
    <row r="1545" ht="12.75" customHeight="1" x14ac:dyDescent="0.3"/>
    <row r="1546" ht="12.75" customHeight="1" x14ac:dyDescent="0.3"/>
    <row r="1547" ht="12.75" customHeight="1" x14ac:dyDescent="0.3"/>
    <row r="1548" ht="12.75" customHeight="1" x14ac:dyDescent="0.3"/>
    <row r="1549" ht="12.75" customHeight="1" x14ac:dyDescent="0.3"/>
    <row r="1550" ht="12.75" customHeight="1" x14ac:dyDescent="0.3"/>
    <row r="1551" ht="12.75" customHeight="1" x14ac:dyDescent="0.3"/>
    <row r="1552" ht="12.75" customHeight="1" x14ac:dyDescent="0.3"/>
    <row r="1553" ht="12.75" customHeight="1" x14ac:dyDescent="0.3"/>
    <row r="1554" ht="12.75" customHeight="1" x14ac:dyDescent="0.3"/>
    <row r="1555" ht="12.75" customHeight="1" x14ac:dyDescent="0.3"/>
    <row r="1556" ht="12.75" customHeight="1" x14ac:dyDescent="0.3"/>
    <row r="1557" ht="12.75" customHeight="1" x14ac:dyDescent="0.3"/>
    <row r="1558" ht="12.75" customHeight="1" x14ac:dyDescent="0.3"/>
    <row r="1559" ht="12.75" customHeight="1" x14ac:dyDescent="0.3"/>
    <row r="1560" ht="12.75" customHeight="1" x14ac:dyDescent="0.3"/>
    <row r="1561" ht="12.75" customHeight="1" x14ac:dyDescent="0.3"/>
    <row r="1562" ht="12.75" customHeight="1" x14ac:dyDescent="0.3"/>
    <row r="1563" ht="12.75" customHeight="1" x14ac:dyDescent="0.3"/>
    <row r="1564" ht="12.75" customHeight="1" x14ac:dyDescent="0.3"/>
    <row r="1565" ht="12.75" customHeight="1" x14ac:dyDescent="0.3"/>
    <row r="1566" ht="12.75" customHeight="1" x14ac:dyDescent="0.3"/>
    <row r="1567" ht="12.75" customHeight="1" x14ac:dyDescent="0.3"/>
    <row r="1568" ht="12.75" customHeight="1" x14ac:dyDescent="0.3"/>
    <row r="1569" ht="12.75" customHeight="1" x14ac:dyDescent="0.3"/>
    <row r="1570" ht="12.75" customHeight="1" x14ac:dyDescent="0.3"/>
    <row r="1571" ht="12.75" customHeight="1" x14ac:dyDescent="0.3"/>
    <row r="1572" ht="12.75" customHeight="1" x14ac:dyDescent="0.3"/>
    <row r="1573" ht="12.75" customHeight="1" x14ac:dyDescent="0.3"/>
    <row r="1574" ht="12.75" customHeight="1" x14ac:dyDescent="0.3"/>
    <row r="1575" ht="12.75" customHeight="1" x14ac:dyDescent="0.3"/>
    <row r="1576" ht="12.75" customHeight="1" x14ac:dyDescent="0.3"/>
    <row r="1577" ht="12.75" customHeight="1" x14ac:dyDescent="0.3"/>
    <row r="1578" ht="12.75" customHeight="1" x14ac:dyDescent="0.3"/>
    <row r="1579" ht="12.75" customHeight="1" x14ac:dyDescent="0.3"/>
    <row r="1580" ht="12.75" customHeight="1" x14ac:dyDescent="0.3"/>
    <row r="1581" ht="12.75" customHeight="1" x14ac:dyDescent="0.3"/>
    <row r="1582" ht="12.75" customHeight="1" x14ac:dyDescent="0.3"/>
    <row r="1583" ht="12.75" customHeight="1" x14ac:dyDescent="0.3"/>
    <row r="1584" ht="12.75" customHeight="1" x14ac:dyDescent="0.3"/>
    <row r="1585" ht="12.75" customHeight="1" x14ac:dyDescent="0.3"/>
    <row r="1586" ht="12.75" customHeight="1" x14ac:dyDescent="0.3"/>
    <row r="1587" ht="12.75" customHeight="1" x14ac:dyDescent="0.3"/>
    <row r="1588" ht="12.75" customHeight="1" x14ac:dyDescent="0.3"/>
    <row r="1589" ht="12.75" customHeight="1" x14ac:dyDescent="0.3"/>
    <row r="1590" ht="12.75" customHeight="1" x14ac:dyDescent="0.3"/>
    <row r="1591" ht="12.75" customHeight="1" x14ac:dyDescent="0.3"/>
    <row r="1592" ht="12.75" customHeight="1" x14ac:dyDescent="0.3"/>
    <row r="1593" ht="12.75" customHeight="1" x14ac:dyDescent="0.3"/>
    <row r="1594" ht="12.75" customHeight="1" x14ac:dyDescent="0.3"/>
    <row r="1595" ht="12.75" customHeight="1" x14ac:dyDescent="0.3"/>
    <row r="1596" ht="12.75" customHeight="1" x14ac:dyDescent="0.3"/>
    <row r="1597" ht="12.75" customHeight="1" x14ac:dyDescent="0.3"/>
    <row r="1598" ht="12.75" customHeight="1" x14ac:dyDescent="0.3"/>
    <row r="1599" ht="12.75" customHeight="1" x14ac:dyDescent="0.3"/>
    <row r="1600" ht="12.75" customHeight="1" x14ac:dyDescent="0.3"/>
    <row r="1601" ht="12.75" customHeight="1" x14ac:dyDescent="0.3"/>
    <row r="1602" ht="12.75" customHeight="1" x14ac:dyDescent="0.3"/>
    <row r="1603" ht="12.75" customHeight="1" x14ac:dyDescent="0.3"/>
    <row r="1604" ht="12.75" customHeight="1" x14ac:dyDescent="0.3"/>
    <row r="1605" ht="12.75" customHeight="1" x14ac:dyDescent="0.3"/>
    <row r="1606" ht="12.75" customHeight="1" x14ac:dyDescent="0.3"/>
    <row r="1607" ht="12.75" customHeight="1" x14ac:dyDescent="0.3"/>
    <row r="1608" ht="12.75" customHeight="1" x14ac:dyDescent="0.3"/>
    <row r="1609" ht="12.75" customHeight="1" x14ac:dyDescent="0.3"/>
    <row r="1610" ht="12.75" customHeight="1" x14ac:dyDescent="0.3"/>
    <row r="1611" ht="12.75" customHeight="1" x14ac:dyDescent="0.3"/>
    <row r="1612" ht="12.75" customHeight="1" x14ac:dyDescent="0.3"/>
    <row r="1613" ht="12.75" customHeight="1" x14ac:dyDescent="0.3"/>
    <row r="1614" ht="12.75" customHeight="1" x14ac:dyDescent="0.3"/>
    <row r="1615" ht="12.75" customHeight="1" x14ac:dyDescent="0.3"/>
    <row r="1616" ht="12.75" customHeight="1" x14ac:dyDescent="0.3"/>
    <row r="1617" ht="12.75" customHeight="1" x14ac:dyDescent="0.3"/>
    <row r="1618" ht="12.75" customHeight="1" x14ac:dyDescent="0.3"/>
    <row r="1619" ht="12.75" customHeight="1" x14ac:dyDescent="0.3"/>
    <row r="1620" ht="12.75" customHeight="1" x14ac:dyDescent="0.3"/>
    <row r="1621" ht="12.75" customHeight="1" x14ac:dyDescent="0.3"/>
    <row r="1622" ht="12.75" customHeight="1" x14ac:dyDescent="0.3"/>
    <row r="1623" ht="12.75" customHeight="1" x14ac:dyDescent="0.3"/>
    <row r="1624" ht="12.75" customHeight="1" x14ac:dyDescent="0.3"/>
    <row r="1625" ht="12.75" customHeight="1" x14ac:dyDescent="0.3"/>
    <row r="1626" ht="12.75" customHeight="1" x14ac:dyDescent="0.3"/>
    <row r="1627" ht="12.75" customHeight="1" x14ac:dyDescent="0.3"/>
    <row r="1628" ht="12.75" customHeight="1" x14ac:dyDescent="0.3"/>
    <row r="1629" ht="12.75" customHeight="1" x14ac:dyDescent="0.3"/>
    <row r="1630" ht="12.75" customHeight="1" x14ac:dyDescent="0.3"/>
    <row r="1631" ht="12.75" customHeight="1" x14ac:dyDescent="0.3"/>
    <row r="1632" ht="12.75" customHeight="1" x14ac:dyDescent="0.3"/>
    <row r="1633" ht="12.75" customHeight="1" x14ac:dyDescent="0.3"/>
    <row r="1634" ht="12.75" customHeight="1" x14ac:dyDescent="0.3"/>
    <row r="1635" ht="12.75" customHeight="1" x14ac:dyDescent="0.3"/>
    <row r="1636" ht="12.75" customHeight="1" x14ac:dyDescent="0.3"/>
    <row r="1637" ht="12.75" customHeight="1" x14ac:dyDescent="0.3"/>
    <row r="1638" ht="12.75" customHeight="1" x14ac:dyDescent="0.3"/>
    <row r="1639" ht="12.75" customHeight="1" x14ac:dyDescent="0.3"/>
    <row r="1640" ht="12.75" customHeight="1" x14ac:dyDescent="0.3"/>
    <row r="1641" ht="12.75" customHeight="1" x14ac:dyDescent="0.3"/>
    <row r="1642" ht="12.75" customHeight="1" x14ac:dyDescent="0.3"/>
    <row r="1643" ht="12.75" customHeight="1" x14ac:dyDescent="0.3"/>
    <row r="1644" ht="12.75" customHeight="1" x14ac:dyDescent="0.3"/>
    <row r="1645" ht="12.75" customHeight="1" x14ac:dyDescent="0.3"/>
    <row r="1646" ht="12.75" customHeight="1" x14ac:dyDescent="0.3"/>
    <row r="1647" ht="12.75" customHeight="1" x14ac:dyDescent="0.3"/>
    <row r="1648" ht="12.75" customHeight="1" x14ac:dyDescent="0.3"/>
    <row r="1649" ht="12.75" customHeight="1" x14ac:dyDescent="0.3"/>
    <row r="1650" ht="12.75" customHeight="1" x14ac:dyDescent="0.3"/>
    <row r="1651" ht="12.75" customHeight="1" x14ac:dyDescent="0.3"/>
    <row r="1652" ht="12.75" customHeight="1" x14ac:dyDescent="0.3"/>
    <row r="1653" ht="12.75" customHeight="1" x14ac:dyDescent="0.3"/>
    <row r="1654" ht="12.75" customHeight="1" x14ac:dyDescent="0.3"/>
    <row r="1655" ht="12.75" customHeight="1" x14ac:dyDescent="0.3"/>
    <row r="1656" ht="12.75" customHeight="1" x14ac:dyDescent="0.3"/>
    <row r="1657" ht="12.75" customHeight="1" x14ac:dyDescent="0.3"/>
    <row r="1658" ht="12.75" customHeight="1" x14ac:dyDescent="0.3"/>
    <row r="1659" ht="12.75" customHeight="1" x14ac:dyDescent="0.3"/>
    <row r="1660" ht="12.75" customHeight="1" x14ac:dyDescent="0.3"/>
    <row r="1661" ht="12.75" customHeight="1" x14ac:dyDescent="0.3"/>
    <row r="1662" ht="12.75" customHeight="1" x14ac:dyDescent="0.3"/>
    <row r="1663" ht="12.75" customHeight="1" x14ac:dyDescent="0.3"/>
    <row r="1664" ht="12.75" customHeight="1" x14ac:dyDescent="0.3"/>
    <row r="1665" ht="12.75" customHeight="1" x14ac:dyDescent="0.3"/>
    <row r="1666" ht="12.75" customHeight="1" x14ac:dyDescent="0.3"/>
    <row r="1667" ht="12.75" customHeight="1" x14ac:dyDescent="0.3"/>
    <row r="1668" ht="12.75" customHeight="1" x14ac:dyDescent="0.3"/>
    <row r="1669" ht="12.75" customHeight="1" x14ac:dyDescent="0.3"/>
    <row r="1670" ht="12.75" customHeight="1" x14ac:dyDescent="0.3"/>
    <row r="1671" ht="12.75" customHeight="1" x14ac:dyDescent="0.3"/>
    <row r="1672" ht="12.75" customHeight="1" x14ac:dyDescent="0.3"/>
    <row r="1673" ht="12.75" customHeight="1" x14ac:dyDescent="0.3"/>
    <row r="1674" ht="12.75" customHeight="1" x14ac:dyDescent="0.3"/>
    <row r="1675" ht="12.75" customHeight="1" x14ac:dyDescent="0.3"/>
    <row r="1676" ht="12.75" customHeight="1" x14ac:dyDescent="0.3"/>
    <row r="1677" ht="12.75" customHeight="1" x14ac:dyDescent="0.3"/>
    <row r="1678" ht="12.75" customHeight="1" x14ac:dyDescent="0.3"/>
    <row r="1679" ht="12.75" customHeight="1" x14ac:dyDescent="0.3"/>
    <row r="1680" ht="12.75" customHeight="1" x14ac:dyDescent="0.3"/>
    <row r="1681" ht="12.75" customHeight="1" x14ac:dyDescent="0.3"/>
    <row r="1682" ht="12.75" customHeight="1" x14ac:dyDescent="0.3"/>
    <row r="1683" ht="12.75" customHeight="1" x14ac:dyDescent="0.3"/>
    <row r="1684" ht="12.75" customHeight="1" x14ac:dyDescent="0.3"/>
    <row r="1685" ht="12.75" customHeight="1" x14ac:dyDescent="0.3"/>
    <row r="1686" ht="12.75" customHeight="1" x14ac:dyDescent="0.3"/>
    <row r="1687" ht="12.75" customHeight="1" x14ac:dyDescent="0.3"/>
    <row r="1688" ht="12.75" customHeight="1" x14ac:dyDescent="0.3"/>
    <row r="1689" ht="12.75" customHeight="1" x14ac:dyDescent="0.3"/>
    <row r="1690" ht="12.75" customHeight="1" x14ac:dyDescent="0.3"/>
    <row r="1691" ht="12.75" customHeight="1" x14ac:dyDescent="0.3"/>
    <row r="1692" ht="12.75" customHeight="1" x14ac:dyDescent="0.3"/>
    <row r="1693" ht="12.75" customHeight="1" x14ac:dyDescent="0.3"/>
    <row r="1694" ht="12.75" customHeight="1" x14ac:dyDescent="0.3"/>
    <row r="1695" ht="12.75" customHeight="1" x14ac:dyDescent="0.3"/>
    <row r="1696" ht="12.75" customHeight="1" x14ac:dyDescent="0.3"/>
    <row r="1697" ht="12.75" customHeight="1" x14ac:dyDescent="0.3"/>
    <row r="1698" ht="12.75" customHeight="1" x14ac:dyDescent="0.3"/>
    <row r="1699" ht="12.75" customHeight="1" x14ac:dyDescent="0.3"/>
    <row r="1700" ht="12.75" customHeight="1" x14ac:dyDescent="0.3"/>
    <row r="1701" ht="12.75" customHeight="1" x14ac:dyDescent="0.3"/>
    <row r="1702" ht="12.75" customHeight="1" x14ac:dyDescent="0.3"/>
    <row r="1703" ht="12.75" customHeight="1" x14ac:dyDescent="0.3"/>
    <row r="1704" ht="12.75" customHeight="1" x14ac:dyDescent="0.3"/>
    <row r="1705" ht="12.75" customHeight="1" x14ac:dyDescent="0.3"/>
    <row r="1706" ht="12.75" customHeight="1" x14ac:dyDescent="0.3"/>
    <row r="1707" ht="12.75" customHeight="1" x14ac:dyDescent="0.3"/>
    <row r="1708" ht="12.75" customHeight="1" x14ac:dyDescent="0.3"/>
    <row r="1709" ht="12.75" customHeight="1" x14ac:dyDescent="0.3"/>
    <row r="1710" ht="12.75" customHeight="1" x14ac:dyDescent="0.3"/>
    <row r="1711" ht="12.75" customHeight="1" x14ac:dyDescent="0.3"/>
    <row r="1712" ht="12.75" customHeight="1" x14ac:dyDescent="0.3"/>
    <row r="1713" ht="12.75" customHeight="1" x14ac:dyDescent="0.3"/>
    <row r="1714" ht="12.75" customHeight="1" x14ac:dyDescent="0.3"/>
    <row r="1715" ht="12.75" customHeight="1" x14ac:dyDescent="0.3"/>
    <row r="1716" ht="12.75" customHeight="1" x14ac:dyDescent="0.3"/>
    <row r="1717" ht="12.75" customHeight="1" x14ac:dyDescent="0.3"/>
    <row r="1718" ht="12.75" customHeight="1" x14ac:dyDescent="0.3"/>
    <row r="1719" ht="12.75" customHeight="1" x14ac:dyDescent="0.3"/>
    <row r="1720" ht="12.75" customHeight="1" x14ac:dyDescent="0.3"/>
    <row r="1721" ht="12.75" customHeight="1" x14ac:dyDescent="0.3"/>
    <row r="1722" ht="12.75" customHeight="1" x14ac:dyDescent="0.3"/>
    <row r="1723" ht="12.75" customHeight="1" x14ac:dyDescent="0.3"/>
    <row r="1724" ht="12.75" customHeight="1" x14ac:dyDescent="0.3"/>
    <row r="1725" ht="12.75" customHeight="1" x14ac:dyDescent="0.3"/>
    <row r="1726" ht="12.75" customHeight="1" x14ac:dyDescent="0.3"/>
    <row r="1727" ht="12.75" customHeight="1" x14ac:dyDescent="0.3"/>
    <row r="1728" ht="12.75" customHeight="1" x14ac:dyDescent="0.3"/>
    <row r="1729" ht="12.75" customHeight="1" x14ac:dyDescent="0.3"/>
    <row r="1730" ht="12.75" customHeight="1" x14ac:dyDescent="0.3"/>
    <row r="1731" ht="12.75" customHeight="1" x14ac:dyDescent="0.3"/>
    <row r="1732" ht="12.75" customHeight="1" x14ac:dyDescent="0.3"/>
    <row r="1733" ht="12.75" customHeight="1" x14ac:dyDescent="0.3"/>
    <row r="1734" ht="12.75" customHeight="1" x14ac:dyDescent="0.3"/>
    <row r="1735" ht="12.75" customHeight="1" x14ac:dyDescent="0.3"/>
    <row r="1736" ht="12.75" customHeight="1" x14ac:dyDescent="0.3"/>
    <row r="1737" ht="12.75" customHeight="1" x14ac:dyDescent="0.3"/>
    <row r="1738" ht="12.75" customHeight="1" x14ac:dyDescent="0.3"/>
    <row r="1739" ht="12.75" customHeight="1" x14ac:dyDescent="0.3"/>
    <row r="1740" ht="12.75" customHeight="1" x14ac:dyDescent="0.3"/>
    <row r="1741" ht="12.75" customHeight="1" x14ac:dyDescent="0.3"/>
    <row r="1742" ht="12.75" customHeight="1" x14ac:dyDescent="0.3"/>
    <row r="1743" ht="12.75" customHeight="1" x14ac:dyDescent="0.3"/>
    <row r="1744" ht="12.75" customHeight="1" x14ac:dyDescent="0.3"/>
    <row r="1745" ht="12.75" customHeight="1" x14ac:dyDescent="0.3"/>
    <row r="1746" ht="12.75" customHeight="1" x14ac:dyDescent="0.3"/>
    <row r="1747" ht="12.75" customHeight="1" x14ac:dyDescent="0.3"/>
    <row r="1748" ht="12.75" customHeight="1" x14ac:dyDescent="0.3"/>
    <row r="1749" ht="12.75" customHeight="1" x14ac:dyDescent="0.3"/>
    <row r="1750" ht="12.75" customHeight="1" x14ac:dyDescent="0.3"/>
    <row r="1751" ht="12.75" customHeight="1" x14ac:dyDescent="0.3"/>
    <row r="1752" ht="12.75" customHeight="1" x14ac:dyDescent="0.3"/>
    <row r="1753" ht="12.75" customHeight="1" x14ac:dyDescent="0.3"/>
    <row r="1754" ht="12.75" customHeight="1" x14ac:dyDescent="0.3"/>
    <row r="1755" ht="12.75" customHeight="1" x14ac:dyDescent="0.3"/>
    <row r="1756" ht="12.75" customHeight="1" x14ac:dyDescent="0.3"/>
    <row r="1757" ht="12.75" customHeight="1" x14ac:dyDescent="0.3"/>
    <row r="1758" ht="12.75" customHeight="1" x14ac:dyDescent="0.3"/>
    <row r="1759" ht="12.75" customHeight="1" x14ac:dyDescent="0.3"/>
    <row r="1760" ht="12.75" customHeight="1" x14ac:dyDescent="0.3"/>
    <row r="1761" ht="12.75" customHeight="1" x14ac:dyDescent="0.3"/>
    <row r="1762" ht="12.75" customHeight="1" x14ac:dyDescent="0.3"/>
    <row r="1763" ht="12.75" customHeight="1" x14ac:dyDescent="0.3"/>
    <row r="1764" ht="12.75" customHeight="1" x14ac:dyDescent="0.3"/>
    <row r="1765" ht="12.75" customHeight="1" x14ac:dyDescent="0.3"/>
    <row r="1766" ht="12.75" customHeight="1" x14ac:dyDescent="0.3"/>
    <row r="1767" ht="12.75" customHeight="1" x14ac:dyDescent="0.3"/>
    <row r="1768" ht="12.75" customHeight="1" x14ac:dyDescent="0.3"/>
    <row r="1769" ht="12.75" customHeight="1" x14ac:dyDescent="0.3"/>
    <row r="1770" ht="12.75" customHeight="1" x14ac:dyDescent="0.3"/>
    <row r="1771" ht="12.75" customHeight="1" x14ac:dyDescent="0.3"/>
    <row r="1772" ht="12.75" customHeight="1" x14ac:dyDescent="0.3"/>
    <row r="1773" ht="12.75" customHeight="1" x14ac:dyDescent="0.3"/>
    <row r="1774" ht="12.75" customHeight="1" x14ac:dyDescent="0.3"/>
    <row r="1775" ht="12.75" customHeight="1" x14ac:dyDescent="0.3"/>
    <row r="1776" ht="12.75" customHeight="1" x14ac:dyDescent="0.3"/>
    <row r="1777" ht="12.75" customHeight="1" x14ac:dyDescent="0.3"/>
    <row r="1778" ht="12.75" customHeight="1" x14ac:dyDescent="0.3"/>
    <row r="1779" ht="12.75" customHeight="1" x14ac:dyDescent="0.3"/>
    <row r="1780" ht="12.75" customHeight="1" x14ac:dyDescent="0.3"/>
    <row r="1781" ht="12.75" customHeight="1" x14ac:dyDescent="0.3"/>
    <row r="1782" ht="12.75" customHeight="1" x14ac:dyDescent="0.3"/>
    <row r="1783" ht="12.75" customHeight="1" x14ac:dyDescent="0.3"/>
    <row r="1784" ht="12.75" customHeight="1" x14ac:dyDescent="0.3"/>
    <row r="1785" ht="12.75" customHeight="1" x14ac:dyDescent="0.3"/>
    <row r="1786" ht="12.75" customHeight="1" x14ac:dyDescent="0.3"/>
    <row r="1787" ht="12.75" customHeight="1" x14ac:dyDescent="0.3"/>
    <row r="1788" ht="12.75" customHeight="1" x14ac:dyDescent="0.3"/>
    <row r="1789" ht="12.75" customHeight="1" x14ac:dyDescent="0.3"/>
    <row r="1790" ht="12.75" customHeight="1" x14ac:dyDescent="0.3"/>
    <row r="1791" ht="12.75" customHeight="1" x14ac:dyDescent="0.3"/>
    <row r="1792" ht="12.75" customHeight="1" x14ac:dyDescent="0.3"/>
    <row r="1793" ht="12.75" customHeight="1" x14ac:dyDescent="0.3"/>
    <row r="1794" ht="12.75" customHeight="1" x14ac:dyDescent="0.3"/>
    <row r="1795" ht="12.75" customHeight="1" x14ac:dyDescent="0.3"/>
    <row r="1796" ht="12.75" customHeight="1" x14ac:dyDescent="0.3"/>
    <row r="1797" ht="12.75" customHeight="1" x14ac:dyDescent="0.3"/>
    <row r="1798" ht="12.75" customHeight="1" x14ac:dyDescent="0.3"/>
    <row r="1799" ht="12.75" customHeight="1" x14ac:dyDescent="0.3"/>
    <row r="1800" ht="12.75" customHeight="1" x14ac:dyDescent="0.3"/>
    <row r="1801" ht="12.75" customHeight="1" x14ac:dyDescent="0.3"/>
    <row r="1802" ht="12.75" customHeight="1" x14ac:dyDescent="0.3"/>
    <row r="1803" ht="12.75" customHeight="1" x14ac:dyDescent="0.3"/>
    <row r="1804" ht="12.75" customHeight="1" x14ac:dyDescent="0.3"/>
    <row r="1805" ht="12.75" customHeight="1" x14ac:dyDescent="0.3"/>
    <row r="1806" ht="12.75" customHeight="1" x14ac:dyDescent="0.3"/>
    <row r="1807" ht="12.75" customHeight="1" x14ac:dyDescent="0.3"/>
    <row r="1808" ht="12.75" customHeight="1" x14ac:dyDescent="0.3"/>
    <row r="1809" ht="12.75" customHeight="1" x14ac:dyDescent="0.3"/>
    <row r="1810" ht="12.75" customHeight="1" x14ac:dyDescent="0.3"/>
    <row r="1811" ht="12.75" customHeight="1" x14ac:dyDescent="0.3"/>
    <row r="1812" ht="12.75" customHeight="1" x14ac:dyDescent="0.3"/>
    <row r="1813" ht="12.75" customHeight="1" x14ac:dyDescent="0.3"/>
    <row r="1814" ht="12.75" customHeight="1" x14ac:dyDescent="0.3"/>
    <row r="1815" ht="12.75" customHeight="1" x14ac:dyDescent="0.3"/>
    <row r="1816" ht="12.75" customHeight="1" x14ac:dyDescent="0.3"/>
    <row r="1817" ht="12.75" customHeight="1" x14ac:dyDescent="0.3"/>
    <row r="1818" ht="12.75" customHeight="1" x14ac:dyDescent="0.3"/>
    <row r="1819" ht="12.75" customHeight="1" x14ac:dyDescent="0.3"/>
    <row r="1820" ht="12.75" customHeight="1" x14ac:dyDescent="0.3"/>
    <row r="1821" ht="12.75" customHeight="1" x14ac:dyDescent="0.3"/>
    <row r="1822" ht="12.75" customHeight="1" x14ac:dyDescent="0.3"/>
    <row r="1823" ht="12.75" customHeight="1" x14ac:dyDescent="0.3"/>
    <row r="1824" ht="12.75" customHeight="1" x14ac:dyDescent="0.3"/>
    <row r="1825" ht="12.75" customHeight="1" x14ac:dyDescent="0.3"/>
    <row r="1826" ht="12.75" customHeight="1" x14ac:dyDescent="0.3"/>
    <row r="1827" ht="12.75" customHeight="1" x14ac:dyDescent="0.3"/>
    <row r="1828" ht="12.75" customHeight="1" x14ac:dyDescent="0.3"/>
    <row r="1829" ht="12.75" customHeight="1" x14ac:dyDescent="0.3"/>
    <row r="1830" ht="12.75" customHeight="1" x14ac:dyDescent="0.3"/>
    <row r="1831" ht="12.75" customHeight="1" x14ac:dyDescent="0.3"/>
    <row r="1832" ht="12.75" customHeight="1" x14ac:dyDescent="0.3"/>
    <row r="1833" ht="12.75" customHeight="1" x14ac:dyDescent="0.3"/>
    <row r="1834" ht="12.75" customHeight="1" x14ac:dyDescent="0.3"/>
    <row r="1835" ht="12.75" customHeight="1" x14ac:dyDescent="0.3"/>
    <row r="1836" ht="12.75" customHeight="1" x14ac:dyDescent="0.3"/>
    <row r="1837" ht="12.75" customHeight="1" x14ac:dyDescent="0.3"/>
    <row r="1838" ht="12.75" customHeight="1" x14ac:dyDescent="0.3"/>
    <row r="1839" ht="12.75" customHeight="1" x14ac:dyDescent="0.3"/>
    <row r="1840" ht="12.75" customHeight="1" x14ac:dyDescent="0.3"/>
    <row r="1841" ht="12.75" customHeight="1" x14ac:dyDescent="0.3"/>
    <row r="1842" ht="12.75" customHeight="1" x14ac:dyDescent="0.3"/>
    <row r="1843" ht="12.75" customHeight="1" x14ac:dyDescent="0.3"/>
    <row r="1844" ht="12.75" customHeight="1" x14ac:dyDescent="0.3"/>
    <row r="1845" ht="12.75" customHeight="1" x14ac:dyDescent="0.3"/>
    <row r="1846" ht="12.75" customHeight="1" x14ac:dyDescent="0.3"/>
    <row r="1847" ht="12.75" customHeight="1" x14ac:dyDescent="0.3"/>
    <row r="1848" ht="12.75" customHeight="1" x14ac:dyDescent="0.3"/>
    <row r="1849" ht="12.75" customHeight="1" x14ac:dyDescent="0.3"/>
    <row r="1850" ht="12.75" customHeight="1" x14ac:dyDescent="0.3"/>
    <row r="1851" ht="12.75" customHeight="1" x14ac:dyDescent="0.3"/>
    <row r="1852" ht="12.75" customHeight="1" x14ac:dyDescent="0.3"/>
    <row r="1853" ht="12.75" customHeight="1" x14ac:dyDescent="0.3"/>
    <row r="1854" ht="12.75" customHeight="1" x14ac:dyDescent="0.3"/>
    <row r="1855" ht="12.75" customHeight="1" x14ac:dyDescent="0.3"/>
    <row r="1856" ht="12.75" customHeight="1" x14ac:dyDescent="0.3"/>
    <row r="1857" ht="12.75" customHeight="1" x14ac:dyDescent="0.3"/>
    <row r="1858" ht="12.75" customHeight="1" x14ac:dyDescent="0.3"/>
    <row r="1859" ht="12.75" customHeight="1" x14ac:dyDescent="0.3"/>
    <row r="1860" ht="12.75" customHeight="1" x14ac:dyDescent="0.3"/>
    <row r="1861" ht="12.75" customHeight="1" x14ac:dyDescent="0.3"/>
    <row r="1862" ht="12.75" customHeight="1" x14ac:dyDescent="0.3"/>
    <row r="1863" ht="12.75" customHeight="1" x14ac:dyDescent="0.3"/>
    <row r="1864" ht="12.75" customHeight="1" x14ac:dyDescent="0.3"/>
    <row r="1865" ht="12.75" customHeight="1" x14ac:dyDescent="0.3"/>
    <row r="1866" ht="12.75" customHeight="1" x14ac:dyDescent="0.3"/>
    <row r="1867" ht="12.75" customHeight="1" x14ac:dyDescent="0.3"/>
    <row r="1868" ht="12.75" customHeight="1" x14ac:dyDescent="0.3"/>
    <row r="1869" ht="12.75" customHeight="1" x14ac:dyDescent="0.3"/>
    <row r="1870" ht="12.75" customHeight="1" x14ac:dyDescent="0.3"/>
    <row r="1871" ht="12.75" customHeight="1" x14ac:dyDescent="0.3"/>
    <row r="1872" ht="12.75" customHeight="1" x14ac:dyDescent="0.3"/>
    <row r="1873" ht="12.75" customHeight="1" x14ac:dyDescent="0.3"/>
    <row r="1874" ht="12.75" customHeight="1" x14ac:dyDescent="0.3"/>
    <row r="1875" ht="12.75" customHeight="1" x14ac:dyDescent="0.3"/>
    <row r="1876" ht="12.75" customHeight="1" x14ac:dyDescent="0.3"/>
    <row r="1877" ht="12.75" customHeight="1" x14ac:dyDescent="0.3"/>
    <row r="1878" ht="12.75" customHeight="1" x14ac:dyDescent="0.3"/>
    <row r="1879" ht="12.75" customHeight="1" x14ac:dyDescent="0.3"/>
    <row r="1880" ht="12.75" customHeight="1" x14ac:dyDescent="0.3"/>
    <row r="1881" ht="12.75" customHeight="1" x14ac:dyDescent="0.3"/>
    <row r="1882" ht="12.75" customHeight="1" x14ac:dyDescent="0.3"/>
    <row r="1883" ht="12.75" customHeight="1" x14ac:dyDescent="0.3"/>
    <row r="1884" ht="12.75" customHeight="1" x14ac:dyDescent="0.3"/>
    <row r="1885" ht="12.75" customHeight="1" x14ac:dyDescent="0.3"/>
    <row r="1886" ht="12.75" customHeight="1" x14ac:dyDescent="0.3"/>
    <row r="1887" ht="12.75" customHeight="1" x14ac:dyDescent="0.3"/>
    <row r="1888" ht="12.75" customHeight="1" x14ac:dyDescent="0.3"/>
    <row r="1889" ht="12.75" customHeight="1" x14ac:dyDescent="0.3"/>
    <row r="1890" ht="12.75" customHeight="1" x14ac:dyDescent="0.3"/>
    <row r="1891" ht="12.75" customHeight="1" x14ac:dyDescent="0.3"/>
    <row r="1892" ht="12.75" customHeight="1" x14ac:dyDescent="0.3"/>
    <row r="1893" ht="12.75" customHeight="1" x14ac:dyDescent="0.3"/>
    <row r="1894" ht="12.75" customHeight="1" x14ac:dyDescent="0.3"/>
    <row r="1895" ht="12.75" customHeight="1" x14ac:dyDescent="0.3"/>
    <row r="1896" ht="12.75" customHeight="1" x14ac:dyDescent="0.3"/>
    <row r="1897" ht="12.75" customHeight="1" x14ac:dyDescent="0.3"/>
    <row r="1898" ht="12.75" customHeight="1" x14ac:dyDescent="0.3"/>
    <row r="1899" ht="12.75" customHeight="1" x14ac:dyDescent="0.3"/>
    <row r="1900" ht="12.75" customHeight="1" x14ac:dyDescent="0.3"/>
    <row r="1901" ht="12.75" customHeight="1" x14ac:dyDescent="0.3"/>
    <row r="1902" ht="12.75" customHeight="1" x14ac:dyDescent="0.3"/>
    <row r="1903" ht="12.75" customHeight="1" x14ac:dyDescent="0.3"/>
    <row r="1904" ht="12.75" customHeight="1" x14ac:dyDescent="0.3"/>
    <row r="1905" ht="12.75" customHeight="1" x14ac:dyDescent="0.3"/>
    <row r="1906" ht="12.75" customHeight="1" x14ac:dyDescent="0.3"/>
    <row r="1907" ht="12.75" customHeight="1" x14ac:dyDescent="0.3"/>
    <row r="1908" ht="12.75" customHeight="1" x14ac:dyDescent="0.3"/>
    <row r="1909" ht="12.75" customHeight="1" x14ac:dyDescent="0.3"/>
    <row r="1910" ht="12.75" customHeight="1" x14ac:dyDescent="0.3"/>
    <row r="1911" ht="12.75" customHeight="1" x14ac:dyDescent="0.3"/>
    <row r="1912" ht="12.75" customHeight="1" x14ac:dyDescent="0.3"/>
    <row r="1913" ht="12.75" customHeight="1" x14ac:dyDescent="0.3"/>
    <row r="1914" ht="12.75" customHeight="1" x14ac:dyDescent="0.3"/>
    <row r="1915" ht="12.75" customHeight="1" x14ac:dyDescent="0.3"/>
    <row r="1916" ht="12.75" customHeight="1" x14ac:dyDescent="0.3"/>
    <row r="1917" ht="12.75" customHeight="1" x14ac:dyDescent="0.3"/>
    <row r="1918" ht="12.75" customHeight="1" x14ac:dyDescent="0.3"/>
    <row r="1919" ht="12.75" customHeight="1" x14ac:dyDescent="0.3"/>
    <row r="1920" ht="12.75" customHeight="1" x14ac:dyDescent="0.3"/>
    <row r="1921" ht="12.75" customHeight="1" x14ac:dyDescent="0.3"/>
    <row r="1922" ht="12.75" customHeight="1" x14ac:dyDescent="0.3"/>
    <row r="1923" ht="12.75" customHeight="1" x14ac:dyDescent="0.3"/>
    <row r="1924" ht="12.75" customHeight="1" x14ac:dyDescent="0.3"/>
    <row r="1925" ht="12.75" customHeight="1" x14ac:dyDescent="0.3"/>
    <row r="1926" ht="12.75" customHeight="1" x14ac:dyDescent="0.3"/>
    <row r="1927" ht="12.75" customHeight="1" x14ac:dyDescent="0.3"/>
    <row r="1928" ht="12.75" customHeight="1" x14ac:dyDescent="0.3"/>
    <row r="1929" ht="12.75" customHeight="1" x14ac:dyDescent="0.3"/>
    <row r="1930" ht="12.75" customHeight="1" x14ac:dyDescent="0.3"/>
    <row r="1931" ht="12.75" customHeight="1" x14ac:dyDescent="0.3"/>
    <row r="1932" ht="12.75" customHeight="1" x14ac:dyDescent="0.3"/>
    <row r="1933" ht="12.75" customHeight="1" x14ac:dyDescent="0.3"/>
    <row r="1934" ht="12.75" customHeight="1" x14ac:dyDescent="0.3"/>
    <row r="1935" ht="12.75" customHeight="1" x14ac:dyDescent="0.3"/>
    <row r="1936" ht="12.75" customHeight="1" x14ac:dyDescent="0.3"/>
    <row r="1937" ht="12.75" customHeight="1" x14ac:dyDescent="0.3"/>
    <row r="1938" ht="12.75" customHeight="1" x14ac:dyDescent="0.3"/>
    <row r="1939" ht="12.75" customHeight="1" x14ac:dyDescent="0.3"/>
    <row r="1940" ht="12.75" customHeight="1" x14ac:dyDescent="0.3"/>
    <row r="1941" ht="12.75" customHeight="1" x14ac:dyDescent="0.3"/>
    <row r="1942" ht="12.75" customHeight="1" x14ac:dyDescent="0.3"/>
    <row r="1943" ht="12.75" customHeight="1" x14ac:dyDescent="0.3"/>
    <row r="1944" ht="12.75" customHeight="1" x14ac:dyDescent="0.3"/>
    <row r="1945" ht="12.75" customHeight="1" x14ac:dyDescent="0.3"/>
    <row r="1946" ht="12.75" customHeight="1" x14ac:dyDescent="0.3"/>
    <row r="1947" ht="12.75" customHeight="1" x14ac:dyDescent="0.3"/>
    <row r="1948" ht="12.75" customHeight="1" x14ac:dyDescent="0.3"/>
    <row r="1949" ht="12.75" customHeight="1" x14ac:dyDescent="0.3"/>
    <row r="1950" ht="12.75" customHeight="1" x14ac:dyDescent="0.3"/>
    <row r="1951" ht="12.75" customHeight="1" x14ac:dyDescent="0.3"/>
    <row r="1952" ht="12.75" customHeight="1" x14ac:dyDescent="0.3"/>
    <row r="1953" ht="12.75" customHeight="1" x14ac:dyDescent="0.3"/>
    <row r="1954" ht="12.75" customHeight="1" x14ac:dyDescent="0.3"/>
    <row r="1955" ht="12.75" customHeight="1" x14ac:dyDescent="0.3"/>
    <row r="1956" ht="12.75" customHeight="1" x14ac:dyDescent="0.3"/>
    <row r="1957" ht="12.75" customHeight="1" x14ac:dyDescent="0.3"/>
    <row r="1958" ht="12.75" customHeight="1" x14ac:dyDescent="0.3"/>
    <row r="1959" ht="12.75" customHeight="1" x14ac:dyDescent="0.3"/>
    <row r="1960" ht="12.75" customHeight="1" x14ac:dyDescent="0.3"/>
    <row r="1961" ht="12.75" customHeight="1" x14ac:dyDescent="0.3"/>
    <row r="1962" ht="12.75" customHeight="1" x14ac:dyDescent="0.3"/>
    <row r="1963" ht="12.75" customHeight="1" x14ac:dyDescent="0.3"/>
    <row r="1964" ht="12.75" customHeight="1" x14ac:dyDescent="0.3"/>
    <row r="1965" ht="12.75" customHeight="1" x14ac:dyDescent="0.3"/>
    <row r="1966" ht="12.75" customHeight="1" x14ac:dyDescent="0.3"/>
    <row r="1967" ht="12.75" customHeight="1" x14ac:dyDescent="0.3"/>
    <row r="1968" ht="12.75" customHeight="1" x14ac:dyDescent="0.3"/>
    <row r="1969" ht="12.75" customHeight="1" x14ac:dyDescent="0.3"/>
    <row r="1970" ht="12.75" customHeight="1" x14ac:dyDescent="0.3"/>
    <row r="1971" ht="12.75" customHeight="1" x14ac:dyDescent="0.3"/>
    <row r="1972" ht="12.75" customHeight="1" x14ac:dyDescent="0.3"/>
    <row r="1973" ht="12.75" customHeight="1" x14ac:dyDescent="0.3"/>
    <row r="1974" ht="12.75" customHeight="1" x14ac:dyDescent="0.3"/>
    <row r="1975" ht="12.75" customHeight="1" x14ac:dyDescent="0.3"/>
    <row r="1976" ht="12.75" customHeight="1" x14ac:dyDescent="0.3"/>
    <row r="1977" ht="12.75" customHeight="1" x14ac:dyDescent="0.3"/>
    <row r="1978" ht="12.75" customHeight="1" x14ac:dyDescent="0.3"/>
    <row r="1979" ht="12.75" customHeight="1" x14ac:dyDescent="0.3"/>
    <row r="1980" ht="12.75" customHeight="1" x14ac:dyDescent="0.3"/>
    <row r="1981" ht="12.75" customHeight="1" x14ac:dyDescent="0.3"/>
    <row r="1982" ht="12.75" customHeight="1" x14ac:dyDescent="0.3"/>
    <row r="1983" ht="12.75" customHeight="1" x14ac:dyDescent="0.3"/>
    <row r="1984" ht="12.75" customHeight="1" x14ac:dyDescent="0.3"/>
    <row r="1985" ht="12.75" customHeight="1" x14ac:dyDescent="0.3"/>
    <row r="1986" ht="12.75" customHeight="1" x14ac:dyDescent="0.3"/>
    <row r="1987" ht="12.75" customHeight="1" x14ac:dyDescent="0.3"/>
    <row r="1988" ht="12.75" customHeight="1" x14ac:dyDescent="0.3"/>
    <row r="1989" ht="12.75" customHeight="1" x14ac:dyDescent="0.3"/>
    <row r="1990" ht="12.75" customHeight="1" x14ac:dyDescent="0.3"/>
    <row r="1991" ht="12.75" customHeight="1" x14ac:dyDescent="0.3"/>
    <row r="1992" ht="12.75" customHeight="1" x14ac:dyDescent="0.3"/>
    <row r="1993" ht="12.75" customHeight="1" x14ac:dyDescent="0.3"/>
    <row r="1994" ht="12.75" customHeight="1" x14ac:dyDescent="0.3"/>
    <row r="1995" ht="12.75" customHeight="1" x14ac:dyDescent="0.3"/>
    <row r="1996" ht="12.75" customHeight="1" x14ac:dyDescent="0.3"/>
    <row r="1997" ht="12.75" customHeight="1" x14ac:dyDescent="0.3"/>
    <row r="1998" ht="12.75" customHeight="1" x14ac:dyDescent="0.3"/>
    <row r="1999" ht="12.75" customHeight="1" x14ac:dyDescent="0.3"/>
    <row r="2000" ht="12.75" customHeight="1" x14ac:dyDescent="0.3"/>
    <row r="2001" ht="12.75" customHeight="1" x14ac:dyDescent="0.3"/>
    <row r="2002" ht="12.75" customHeight="1" x14ac:dyDescent="0.3"/>
    <row r="2003" ht="12.75" customHeight="1" x14ac:dyDescent="0.3"/>
    <row r="2004" ht="12.75" customHeight="1" x14ac:dyDescent="0.3"/>
    <row r="2005" ht="12.75" customHeight="1" x14ac:dyDescent="0.3"/>
    <row r="2006" ht="12.75" customHeight="1" x14ac:dyDescent="0.3"/>
    <row r="2007" ht="12.75" customHeight="1" x14ac:dyDescent="0.3"/>
    <row r="2008" ht="12.75" customHeight="1" x14ac:dyDescent="0.3"/>
    <row r="2009" ht="12.75" customHeight="1" x14ac:dyDescent="0.3"/>
    <row r="2010" ht="12.75" customHeight="1" x14ac:dyDescent="0.3"/>
    <row r="2011" ht="12.75" customHeight="1" x14ac:dyDescent="0.3"/>
    <row r="2012" ht="12.75" customHeight="1" x14ac:dyDescent="0.3"/>
    <row r="2013" ht="12.75" customHeight="1" x14ac:dyDescent="0.3"/>
    <row r="2014" ht="12.75" customHeight="1" x14ac:dyDescent="0.3"/>
    <row r="2015" ht="12.75" customHeight="1" x14ac:dyDescent="0.3"/>
    <row r="2016" ht="12.75" customHeight="1" x14ac:dyDescent="0.3"/>
    <row r="2017" ht="12.75" customHeight="1" x14ac:dyDescent="0.3"/>
    <row r="2018" ht="12.75" customHeight="1" x14ac:dyDescent="0.3"/>
    <row r="2019" ht="12.75" customHeight="1" x14ac:dyDescent="0.3"/>
    <row r="2020" ht="12.75" customHeight="1" x14ac:dyDescent="0.3"/>
    <row r="2021" ht="12.75" customHeight="1" x14ac:dyDescent="0.3"/>
    <row r="2022" ht="12.75" customHeight="1" x14ac:dyDescent="0.3"/>
    <row r="2023" ht="12.75" customHeight="1" x14ac:dyDescent="0.3"/>
    <row r="2024" ht="12.75" customHeight="1" x14ac:dyDescent="0.3"/>
    <row r="2025" ht="12.75" customHeight="1" x14ac:dyDescent="0.3"/>
    <row r="2026" ht="12.75" customHeight="1" x14ac:dyDescent="0.3"/>
    <row r="2027" ht="12.75" customHeight="1" x14ac:dyDescent="0.3"/>
    <row r="2028" ht="12.75" customHeight="1" x14ac:dyDescent="0.3"/>
    <row r="2029" ht="12.75" customHeight="1" x14ac:dyDescent="0.3"/>
    <row r="2030" ht="12.75" customHeight="1" x14ac:dyDescent="0.3"/>
    <row r="2031" ht="12.75" customHeight="1" x14ac:dyDescent="0.3"/>
    <row r="2032" ht="12.75" customHeight="1" x14ac:dyDescent="0.3"/>
    <row r="2033" ht="12.75" customHeight="1" x14ac:dyDescent="0.3"/>
    <row r="2034" ht="12.75" customHeight="1" x14ac:dyDescent="0.3"/>
    <row r="2035" ht="12.75" customHeight="1" x14ac:dyDescent="0.3"/>
    <row r="2036" ht="12.75" customHeight="1" x14ac:dyDescent="0.3"/>
    <row r="2037" ht="12.75" customHeight="1" x14ac:dyDescent="0.3"/>
    <row r="2038" ht="12.75" customHeight="1" x14ac:dyDescent="0.3"/>
    <row r="2039" ht="12.75" customHeight="1" x14ac:dyDescent="0.3"/>
    <row r="2040" ht="12.75" customHeight="1" x14ac:dyDescent="0.3"/>
    <row r="2041" ht="12.75" customHeight="1" x14ac:dyDescent="0.3"/>
    <row r="2042" ht="12.75" customHeight="1" x14ac:dyDescent="0.3"/>
    <row r="2043" ht="12.75" customHeight="1" x14ac:dyDescent="0.3"/>
    <row r="2044" ht="12.75" customHeight="1" x14ac:dyDescent="0.3"/>
    <row r="2045" ht="12.75" customHeight="1" x14ac:dyDescent="0.3"/>
    <row r="2046" ht="12.75" customHeight="1" x14ac:dyDescent="0.3"/>
    <row r="2047" ht="12.75" customHeight="1" x14ac:dyDescent="0.3"/>
    <row r="2048" ht="12.75" customHeight="1" x14ac:dyDescent="0.3"/>
    <row r="2049" ht="12.75" customHeight="1" x14ac:dyDescent="0.3"/>
    <row r="2050" ht="12.75" customHeight="1" x14ac:dyDescent="0.3"/>
    <row r="2051" ht="12.75" customHeight="1" x14ac:dyDescent="0.3"/>
    <row r="2052" ht="12.75" customHeight="1" x14ac:dyDescent="0.3"/>
    <row r="2053" ht="12.75" customHeight="1" x14ac:dyDescent="0.3"/>
    <row r="2054" ht="12.75" customHeight="1" x14ac:dyDescent="0.3"/>
    <row r="2055" ht="12.75" customHeight="1" x14ac:dyDescent="0.3"/>
    <row r="2056" ht="12.75" customHeight="1" x14ac:dyDescent="0.3"/>
    <row r="2057" ht="12.75" customHeight="1" x14ac:dyDescent="0.3"/>
    <row r="2058" ht="12.75" customHeight="1" x14ac:dyDescent="0.3"/>
    <row r="2059" ht="12.75" customHeight="1" x14ac:dyDescent="0.3"/>
    <row r="2060" ht="12.75" customHeight="1" x14ac:dyDescent="0.3"/>
    <row r="2061" ht="12.75" customHeight="1" x14ac:dyDescent="0.3"/>
    <row r="2062" ht="12.75" customHeight="1" x14ac:dyDescent="0.3"/>
    <row r="2063" ht="12.75" customHeight="1" x14ac:dyDescent="0.3"/>
    <row r="2064" ht="12.75" customHeight="1" x14ac:dyDescent="0.3"/>
    <row r="2065" ht="12.75" customHeight="1" x14ac:dyDescent="0.3"/>
    <row r="2066" ht="12.75" customHeight="1" x14ac:dyDescent="0.3"/>
    <row r="2067" ht="12.75" customHeight="1" x14ac:dyDescent="0.3"/>
    <row r="2068" ht="12.75" customHeight="1" x14ac:dyDescent="0.3"/>
    <row r="2069" ht="12.75" customHeight="1" x14ac:dyDescent="0.3"/>
    <row r="2070" ht="12.75" customHeight="1" x14ac:dyDescent="0.3"/>
    <row r="2071" ht="12.75" customHeight="1" x14ac:dyDescent="0.3"/>
    <row r="2072" ht="12.75" customHeight="1" x14ac:dyDescent="0.3"/>
    <row r="2073" ht="12.75" customHeight="1" x14ac:dyDescent="0.3"/>
    <row r="2074" ht="12.75" customHeight="1" x14ac:dyDescent="0.3"/>
    <row r="2075" ht="12.75" customHeight="1" x14ac:dyDescent="0.3"/>
    <row r="2076" ht="12.75" customHeight="1" x14ac:dyDescent="0.3"/>
    <row r="2077" ht="12.75" customHeight="1" x14ac:dyDescent="0.3"/>
    <row r="2078" ht="12.75" customHeight="1" x14ac:dyDescent="0.3"/>
    <row r="2079" ht="12.75" customHeight="1" x14ac:dyDescent="0.3"/>
    <row r="2080" ht="12.75" customHeight="1" x14ac:dyDescent="0.3"/>
    <row r="2081" ht="12.75" customHeight="1" x14ac:dyDescent="0.3"/>
    <row r="2082" ht="12.75" customHeight="1" x14ac:dyDescent="0.3"/>
    <row r="2083" ht="12.75" customHeight="1" x14ac:dyDescent="0.3"/>
    <row r="2084" ht="12.75" customHeight="1" x14ac:dyDescent="0.3"/>
    <row r="2085" ht="12.75" customHeight="1" x14ac:dyDescent="0.3"/>
    <row r="2086" ht="12.75" customHeight="1" x14ac:dyDescent="0.3"/>
    <row r="2087" ht="12.75" customHeight="1" x14ac:dyDescent="0.3"/>
    <row r="2088" ht="12.75" customHeight="1" x14ac:dyDescent="0.3"/>
    <row r="2089" ht="12.75" customHeight="1" x14ac:dyDescent="0.3"/>
    <row r="2090" ht="12.75" customHeight="1" x14ac:dyDescent="0.3"/>
    <row r="2091" ht="12.75" customHeight="1" x14ac:dyDescent="0.3"/>
    <row r="2092" ht="12.75" customHeight="1" x14ac:dyDescent="0.3"/>
    <row r="2093" ht="12.75" customHeight="1" x14ac:dyDescent="0.3"/>
    <row r="2094" ht="12.75" customHeight="1" x14ac:dyDescent="0.3"/>
    <row r="2095" ht="12.75" customHeight="1" x14ac:dyDescent="0.3"/>
    <row r="2096" ht="12.75" customHeight="1" x14ac:dyDescent="0.3"/>
    <row r="2097" ht="12.75" customHeight="1" x14ac:dyDescent="0.3"/>
    <row r="2098" ht="12.75" customHeight="1" x14ac:dyDescent="0.3"/>
    <row r="2099" ht="12.75" customHeight="1" x14ac:dyDescent="0.3"/>
    <row r="2100" ht="12.75" customHeight="1" x14ac:dyDescent="0.3"/>
    <row r="2101" ht="12.75" customHeight="1" x14ac:dyDescent="0.3"/>
    <row r="2102" ht="12.75" customHeight="1" x14ac:dyDescent="0.3"/>
    <row r="2103" ht="12.75" customHeight="1" x14ac:dyDescent="0.3"/>
    <row r="2104" ht="12.75" customHeight="1" x14ac:dyDescent="0.3"/>
    <row r="2105" ht="12.75" customHeight="1" x14ac:dyDescent="0.3"/>
    <row r="2106" ht="12.75" customHeight="1" x14ac:dyDescent="0.3"/>
    <row r="2107" ht="12.75" customHeight="1" x14ac:dyDescent="0.3"/>
    <row r="2108" ht="12.75" customHeight="1" x14ac:dyDescent="0.3"/>
    <row r="2109" ht="12.75" customHeight="1" x14ac:dyDescent="0.3"/>
    <row r="2110" ht="12.75" customHeight="1" x14ac:dyDescent="0.3"/>
    <row r="2111" ht="12.75" customHeight="1" x14ac:dyDescent="0.3"/>
    <row r="2112" ht="12.75" customHeight="1" x14ac:dyDescent="0.3"/>
    <row r="2113" ht="12.75" customHeight="1" x14ac:dyDescent="0.3"/>
    <row r="2114" ht="12.75" customHeight="1" x14ac:dyDescent="0.3"/>
    <row r="2115" ht="12.75" customHeight="1" x14ac:dyDescent="0.3"/>
    <row r="2116" ht="12.75" customHeight="1" x14ac:dyDescent="0.3"/>
    <row r="2117" ht="12.75" customHeight="1" x14ac:dyDescent="0.3"/>
    <row r="2118" ht="12.75" customHeight="1" x14ac:dyDescent="0.3"/>
    <row r="2119" ht="12.75" customHeight="1" x14ac:dyDescent="0.3"/>
    <row r="2120" ht="12.75" customHeight="1" x14ac:dyDescent="0.3"/>
    <row r="2121" ht="12.75" customHeight="1" x14ac:dyDescent="0.3"/>
    <row r="2122" ht="12.75" customHeight="1" x14ac:dyDescent="0.3"/>
    <row r="2123" ht="12.75" customHeight="1" x14ac:dyDescent="0.3"/>
    <row r="2124" ht="12.75" customHeight="1" x14ac:dyDescent="0.3"/>
    <row r="2125" ht="12.75" customHeight="1" x14ac:dyDescent="0.3"/>
    <row r="2126" ht="12.75" customHeight="1" x14ac:dyDescent="0.3"/>
    <row r="2127" ht="12.75" customHeight="1" x14ac:dyDescent="0.3"/>
    <row r="2128" ht="12.75" customHeight="1" x14ac:dyDescent="0.3"/>
    <row r="2129" ht="12.75" customHeight="1" x14ac:dyDescent="0.3"/>
    <row r="2130" ht="12.75" customHeight="1" x14ac:dyDescent="0.3"/>
    <row r="2131" ht="12.75" customHeight="1" x14ac:dyDescent="0.3"/>
    <row r="2132" ht="12.75" customHeight="1" x14ac:dyDescent="0.3"/>
    <row r="2133" ht="12.75" customHeight="1" x14ac:dyDescent="0.3"/>
    <row r="2134" ht="12.75" customHeight="1" x14ac:dyDescent="0.3"/>
    <row r="2135" ht="12.75" customHeight="1" x14ac:dyDescent="0.3"/>
    <row r="2136" ht="12.75" customHeight="1" x14ac:dyDescent="0.3"/>
    <row r="2137" ht="12.75" customHeight="1" x14ac:dyDescent="0.3"/>
    <row r="2138" ht="12.75" customHeight="1" x14ac:dyDescent="0.3"/>
    <row r="2139" ht="12.75" customHeight="1" x14ac:dyDescent="0.3"/>
    <row r="2140" ht="12.75" customHeight="1" x14ac:dyDescent="0.3"/>
    <row r="2141" ht="12.75" customHeight="1" x14ac:dyDescent="0.3"/>
    <row r="2142" ht="12.75" customHeight="1" x14ac:dyDescent="0.3"/>
    <row r="2143" ht="12.75" customHeight="1" x14ac:dyDescent="0.3"/>
    <row r="2144" ht="12.75" customHeight="1" x14ac:dyDescent="0.3"/>
    <row r="2145" ht="12.75" customHeight="1" x14ac:dyDescent="0.3"/>
    <row r="2146" ht="12.75" customHeight="1" x14ac:dyDescent="0.3"/>
    <row r="2147" ht="12.75" customHeight="1" x14ac:dyDescent="0.3"/>
    <row r="2148" ht="12.75" customHeight="1" x14ac:dyDescent="0.3"/>
    <row r="2149" ht="12.75" customHeight="1" x14ac:dyDescent="0.3"/>
    <row r="2150" ht="12.75" customHeight="1" x14ac:dyDescent="0.3"/>
    <row r="2151" ht="12.75" customHeight="1" x14ac:dyDescent="0.3"/>
    <row r="2152" ht="12.75" customHeight="1" x14ac:dyDescent="0.3"/>
    <row r="2153" ht="12.75" customHeight="1" x14ac:dyDescent="0.3"/>
    <row r="2154" ht="12.75" customHeight="1" x14ac:dyDescent="0.3"/>
    <row r="2155" ht="12.75" customHeight="1" x14ac:dyDescent="0.3"/>
    <row r="2156" ht="12.75" customHeight="1" x14ac:dyDescent="0.3"/>
    <row r="2157" ht="12.75" customHeight="1" x14ac:dyDescent="0.3"/>
    <row r="2158" ht="12.75" customHeight="1" x14ac:dyDescent="0.3"/>
    <row r="2159" ht="12.75" customHeight="1" x14ac:dyDescent="0.3"/>
    <row r="2160" ht="12.75" customHeight="1" x14ac:dyDescent="0.3"/>
    <row r="2161" ht="12.75" customHeight="1" x14ac:dyDescent="0.3"/>
    <row r="2162" ht="12.75" customHeight="1" x14ac:dyDescent="0.3"/>
    <row r="2163" ht="12.75" customHeight="1" x14ac:dyDescent="0.3"/>
    <row r="2164" ht="12.75" customHeight="1" x14ac:dyDescent="0.3"/>
    <row r="2165" ht="12.75" customHeight="1" x14ac:dyDescent="0.3"/>
    <row r="2166" ht="12.75" customHeight="1" x14ac:dyDescent="0.3"/>
    <row r="2167" ht="12.75" customHeight="1" x14ac:dyDescent="0.3"/>
    <row r="2168" ht="12.75" customHeight="1" x14ac:dyDescent="0.3"/>
    <row r="2169" ht="12.75" customHeight="1" x14ac:dyDescent="0.3"/>
    <row r="2170" ht="12.75" customHeight="1" x14ac:dyDescent="0.3"/>
    <row r="2171" ht="12.75" customHeight="1" x14ac:dyDescent="0.3"/>
    <row r="2172" ht="12.75" customHeight="1" x14ac:dyDescent="0.3"/>
    <row r="2173" ht="12.75" customHeight="1" x14ac:dyDescent="0.3"/>
    <row r="2174" ht="12.75" customHeight="1" x14ac:dyDescent="0.3"/>
    <row r="2175" ht="12.75" customHeight="1" x14ac:dyDescent="0.3"/>
    <row r="2176" ht="12.75" customHeight="1" x14ac:dyDescent="0.3"/>
    <row r="2177" ht="12.75" customHeight="1" x14ac:dyDescent="0.3"/>
    <row r="2178" ht="12.75" customHeight="1" x14ac:dyDescent="0.3"/>
    <row r="2179" ht="12.75" customHeight="1" x14ac:dyDescent="0.3"/>
    <row r="2180" ht="12.75" customHeight="1" x14ac:dyDescent="0.3"/>
    <row r="2181" ht="12.75" customHeight="1" x14ac:dyDescent="0.3"/>
    <row r="2182" ht="12.75" customHeight="1" x14ac:dyDescent="0.3"/>
    <row r="2183" ht="12.75" customHeight="1" x14ac:dyDescent="0.3"/>
    <row r="2184" ht="12.75" customHeight="1" x14ac:dyDescent="0.3"/>
    <row r="2185" ht="12.75" customHeight="1" x14ac:dyDescent="0.3"/>
    <row r="2186" ht="12.75" customHeight="1" x14ac:dyDescent="0.3"/>
    <row r="2187" ht="12.75" customHeight="1" x14ac:dyDescent="0.3"/>
    <row r="2188" ht="12.75" customHeight="1" x14ac:dyDescent="0.3"/>
    <row r="2189" ht="12.75" customHeight="1" x14ac:dyDescent="0.3"/>
    <row r="2190" ht="12.75" customHeight="1" x14ac:dyDescent="0.3"/>
    <row r="2191" ht="12.75" customHeight="1" x14ac:dyDescent="0.3"/>
    <row r="2192" ht="12.75" customHeight="1" x14ac:dyDescent="0.3"/>
    <row r="2193" ht="12.75" customHeight="1" x14ac:dyDescent="0.3"/>
    <row r="2194" ht="12.75" customHeight="1" x14ac:dyDescent="0.3"/>
    <row r="2195" ht="12.75" customHeight="1" x14ac:dyDescent="0.3"/>
    <row r="2196" ht="12.75" customHeight="1" x14ac:dyDescent="0.3"/>
    <row r="2197" ht="12.75" customHeight="1" x14ac:dyDescent="0.3"/>
    <row r="2198" ht="12.75" customHeight="1" x14ac:dyDescent="0.3"/>
    <row r="2199" ht="12.75" customHeight="1" x14ac:dyDescent="0.3"/>
    <row r="2200" ht="12.75" customHeight="1" x14ac:dyDescent="0.3"/>
    <row r="2201" ht="12.75" customHeight="1" x14ac:dyDescent="0.3"/>
    <row r="2202" ht="12.75" customHeight="1" x14ac:dyDescent="0.3"/>
    <row r="2203" ht="12.75" customHeight="1" x14ac:dyDescent="0.3"/>
    <row r="2204" ht="12.75" customHeight="1" x14ac:dyDescent="0.3"/>
    <row r="2205" ht="12.75" customHeight="1" x14ac:dyDescent="0.3"/>
    <row r="2206" ht="12.75" customHeight="1" x14ac:dyDescent="0.3"/>
    <row r="2207" ht="12.75" customHeight="1" x14ac:dyDescent="0.3"/>
    <row r="2208" ht="12.75" customHeight="1" x14ac:dyDescent="0.3"/>
    <row r="2209" ht="12.75" customHeight="1" x14ac:dyDescent="0.3"/>
    <row r="2210" ht="12.75" customHeight="1" x14ac:dyDescent="0.3"/>
    <row r="2211" ht="12.75" customHeight="1" x14ac:dyDescent="0.3"/>
    <row r="2212" ht="12.75" customHeight="1" x14ac:dyDescent="0.3"/>
    <row r="2213" ht="12.75" customHeight="1" x14ac:dyDescent="0.3"/>
    <row r="2214" ht="12.75" customHeight="1" x14ac:dyDescent="0.3"/>
    <row r="2215" ht="12.75" customHeight="1" x14ac:dyDescent="0.3"/>
    <row r="2216" ht="12.75" customHeight="1" x14ac:dyDescent="0.3"/>
    <row r="2217" ht="12.75" customHeight="1" x14ac:dyDescent="0.3"/>
    <row r="2218" ht="12.75" customHeight="1" x14ac:dyDescent="0.3"/>
    <row r="2219" ht="12.75" customHeight="1" x14ac:dyDescent="0.3"/>
    <row r="2220" ht="12.75" customHeight="1" x14ac:dyDescent="0.3"/>
    <row r="2221" ht="12.75" customHeight="1" x14ac:dyDescent="0.3"/>
    <row r="2222" ht="12.75" customHeight="1" x14ac:dyDescent="0.3"/>
    <row r="2223" ht="12.75" customHeight="1" x14ac:dyDescent="0.3"/>
    <row r="2224" ht="12.75" customHeight="1" x14ac:dyDescent="0.3"/>
    <row r="2225" ht="12.75" customHeight="1" x14ac:dyDescent="0.3"/>
    <row r="2226" ht="12.75" customHeight="1" x14ac:dyDescent="0.3"/>
    <row r="2227" ht="12.75" customHeight="1" x14ac:dyDescent="0.3"/>
    <row r="2228" ht="12.75" customHeight="1" x14ac:dyDescent="0.3"/>
    <row r="2229" ht="12.75" customHeight="1" x14ac:dyDescent="0.3"/>
    <row r="2230" ht="12.75" customHeight="1" x14ac:dyDescent="0.3"/>
    <row r="2231" ht="12.75" customHeight="1" x14ac:dyDescent="0.3"/>
    <row r="2232" ht="12.75" customHeight="1" x14ac:dyDescent="0.3"/>
    <row r="2233" ht="12.75" customHeight="1" x14ac:dyDescent="0.3"/>
    <row r="2234" ht="12.75" customHeight="1" x14ac:dyDescent="0.3"/>
    <row r="2235" ht="12.75" customHeight="1" x14ac:dyDescent="0.3"/>
    <row r="2236" ht="12.75" customHeight="1" x14ac:dyDescent="0.3"/>
    <row r="2237" ht="12.75" customHeight="1" x14ac:dyDescent="0.3"/>
    <row r="2238" ht="12.75" customHeight="1" x14ac:dyDescent="0.3"/>
    <row r="2239" ht="12.75" customHeight="1" x14ac:dyDescent="0.3"/>
    <row r="2240" ht="12.75" customHeight="1" x14ac:dyDescent="0.3"/>
    <row r="2241" ht="12.75" customHeight="1" x14ac:dyDescent="0.3"/>
    <row r="2242" ht="12.75" customHeight="1" x14ac:dyDescent="0.3"/>
    <row r="2243" ht="12.75" customHeight="1" x14ac:dyDescent="0.3"/>
    <row r="2244" ht="12.75" customHeight="1" x14ac:dyDescent="0.3"/>
    <row r="2245" ht="12.75" customHeight="1" x14ac:dyDescent="0.3"/>
    <row r="2246" ht="12.75" customHeight="1" x14ac:dyDescent="0.3"/>
    <row r="2247" ht="12.75" customHeight="1" x14ac:dyDescent="0.3"/>
    <row r="2248" ht="12.75" customHeight="1" x14ac:dyDescent="0.3"/>
    <row r="2249" ht="12.75" customHeight="1" x14ac:dyDescent="0.3"/>
    <row r="2250" ht="12.75" customHeight="1" x14ac:dyDescent="0.3"/>
    <row r="2251" ht="12.75" customHeight="1" x14ac:dyDescent="0.3"/>
    <row r="2252" ht="12.75" customHeight="1" x14ac:dyDescent="0.3"/>
    <row r="2253" ht="12.75" customHeight="1" x14ac:dyDescent="0.3"/>
    <row r="2254" ht="12.75" customHeight="1" x14ac:dyDescent="0.3"/>
    <row r="2255" ht="12.75" customHeight="1" x14ac:dyDescent="0.3"/>
    <row r="2256" ht="12.75" customHeight="1" x14ac:dyDescent="0.3"/>
    <row r="2257" ht="12.75" customHeight="1" x14ac:dyDescent="0.3"/>
    <row r="2258" ht="12.75" customHeight="1" x14ac:dyDescent="0.3"/>
    <row r="2259" ht="12.75" customHeight="1" x14ac:dyDescent="0.3"/>
    <row r="2260" ht="12.75" customHeight="1" x14ac:dyDescent="0.3"/>
    <row r="2261" ht="12.75" customHeight="1" x14ac:dyDescent="0.3"/>
    <row r="2262" ht="12.75" customHeight="1" x14ac:dyDescent="0.3"/>
    <row r="2263" ht="12.75" customHeight="1" x14ac:dyDescent="0.3"/>
    <row r="2264" ht="12.75" customHeight="1" x14ac:dyDescent="0.3"/>
    <row r="2265" ht="12.75" customHeight="1" x14ac:dyDescent="0.3"/>
    <row r="2266" ht="12.75" customHeight="1" x14ac:dyDescent="0.3"/>
    <row r="2267" ht="12.75" customHeight="1" x14ac:dyDescent="0.3"/>
    <row r="2268" ht="12.75" customHeight="1" x14ac:dyDescent="0.3"/>
    <row r="2269" ht="12.75" customHeight="1" x14ac:dyDescent="0.3"/>
    <row r="2270" ht="12.75" customHeight="1" x14ac:dyDescent="0.3"/>
    <row r="2271" ht="12.75" customHeight="1" x14ac:dyDescent="0.3"/>
    <row r="2272" ht="12.75" customHeight="1" x14ac:dyDescent="0.3"/>
    <row r="2273" ht="12.75" customHeight="1" x14ac:dyDescent="0.3"/>
    <row r="2274" ht="12.75" customHeight="1" x14ac:dyDescent="0.3"/>
    <row r="2275" ht="12.75" customHeight="1" x14ac:dyDescent="0.3"/>
    <row r="2276" ht="12.75" customHeight="1" x14ac:dyDescent="0.3"/>
    <row r="2277" ht="12.75" customHeight="1" x14ac:dyDescent="0.3"/>
    <row r="2278" ht="12.75" customHeight="1" x14ac:dyDescent="0.3"/>
    <row r="2279" ht="12.75" customHeight="1" x14ac:dyDescent="0.3"/>
    <row r="2280" ht="12.75" customHeight="1" x14ac:dyDescent="0.3"/>
    <row r="2281" ht="12.75" customHeight="1" x14ac:dyDescent="0.3"/>
    <row r="2282" ht="12.75" customHeight="1" x14ac:dyDescent="0.3"/>
    <row r="2283" ht="12.75" customHeight="1" x14ac:dyDescent="0.3"/>
    <row r="2284" ht="12.75" customHeight="1" x14ac:dyDescent="0.3"/>
    <row r="2285" ht="12.75" customHeight="1" x14ac:dyDescent="0.3"/>
    <row r="2286" ht="12.75" customHeight="1" x14ac:dyDescent="0.3"/>
    <row r="2287" ht="12.75" customHeight="1" x14ac:dyDescent="0.3"/>
    <row r="2288" ht="12.75" customHeight="1" x14ac:dyDescent="0.3"/>
    <row r="2289" ht="12.75" customHeight="1" x14ac:dyDescent="0.3"/>
    <row r="2290" ht="12.75" customHeight="1" x14ac:dyDescent="0.3"/>
    <row r="2291" ht="12.75" customHeight="1" x14ac:dyDescent="0.3"/>
    <row r="2292" ht="12.75" customHeight="1" x14ac:dyDescent="0.3"/>
    <row r="2293" ht="12.75" customHeight="1" x14ac:dyDescent="0.3"/>
    <row r="2294" ht="12.75" customHeight="1" x14ac:dyDescent="0.3"/>
    <row r="2295" ht="12.75" customHeight="1" x14ac:dyDescent="0.3"/>
    <row r="2296" ht="12.75" customHeight="1" x14ac:dyDescent="0.3"/>
    <row r="2297" ht="12.75" customHeight="1" x14ac:dyDescent="0.3"/>
    <row r="2298" ht="12.75" customHeight="1" x14ac:dyDescent="0.3"/>
    <row r="2299" ht="12.75" customHeight="1" x14ac:dyDescent="0.3"/>
    <row r="2300" ht="12.75" customHeight="1" x14ac:dyDescent="0.3"/>
    <row r="2301" ht="12.75" customHeight="1" x14ac:dyDescent="0.3"/>
    <row r="2302" ht="12.75" customHeight="1" x14ac:dyDescent="0.3"/>
    <row r="2303" ht="12.75" customHeight="1" x14ac:dyDescent="0.3"/>
    <row r="2304" ht="12.75" customHeight="1" x14ac:dyDescent="0.3"/>
    <row r="2305" ht="12.75" customHeight="1" x14ac:dyDescent="0.3"/>
    <row r="2306" ht="12.75" customHeight="1" x14ac:dyDescent="0.3"/>
    <row r="2307" ht="12.75" customHeight="1" x14ac:dyDescent="0.3"/>
    <row r="2308" ht="12.75" customHeight="1" x14ac:dyDescent="0.3"/>
    <row r="2309" ht="12.75" customHeight="1" x14ac:dyDescent="0.3"/>
    <row r="2310" ht="12.75" customHeight="1" x14ac:dyDescent="0.3"/>
    <row r="2311" ht="12.75" customHeight="1" x14ac:dyDescent="0.3"/>
    <row r="2312" ht="12.75" customHeight="1" x14ac:dyDescent="0.3"/>
    <row r="2313" ht="12.75" customHeight="1" x14ac:dyDescent="0.3"/>
    <row r="2314" ht="12.75" customHeight="1" x14ac:dyDescent="0.3"/>
    <row r="2315" ht="12.75" customHeight="1" x14ac:dyDescent="0.3"/>
    <row r="2316" ht="12.75" customHeight="1" x14ac:dyDescent="0.3"/>
    <row r="2317" ht="12.75" customHeight="1" x14ac:dyDescent="0.3"/>
    <row r="2318" ht="12.75" customHeight="1" x14ac:dyDescent="0.3"/>
    <row r="2319" ht="12.75" customHeight="1" x14ac:dyDescent="0.3"/>
    <row r="2320" ht="12.75" customHeight="1" x14ac:dyDescent="0.3"/>
    <row r="2321" ht="12.75" customHeight="1" x14ac:dyDescent="0.3"/>
    <row r="2322" ht="12.75" customHeight="1" x14ac:dyDescent="0.3"/>
    <row r="2323" ht="12.75" customHeight="1" x14ac:dyDescent="0.3"/>
    <row r="2324" ht="12.75" customHeight="1" x14ac:dyDescent="0.3"/>
    <row r="2325" ht="12.75" customHeight="1" x14ac:dyDescent="0.3"/>
    <row r="2326" ht="12.75" customHeight="1" x14ac:dyDescent="0.3"/>
    <row r="2327" ht="12.75" customHeight="1" x14ac:dyDescent="0.3"/>
    <row r="2328" ht="12.75" customHeight="1" x14ac:dyDescent="0.3"/>
    <row r="2329" ht="12.75" customHeight="1" x14ac:dyDescent="0.3"/>
    <row r="2330" ht="12.75" customHeight="1" x14ac:dyDescent="0.3"/>
    <row r="2331" ht="12.75" customHeight="1" x14ac:dyDescent="0.3"/>
    <row r="2332" ht="12.75" customHeight="1" x14ac:dyDescent="0.3"/>
    <row r="2333" ht="12.75" customHeight="1" x14ac:dyDescent="0.3"/>
    <row r="2334" ht="12.75" customHeight="1" x14ac:dyDescent="0.3"/>
    <row r="2335" ht="12.75" customHeight="1" x14ac:dyDescent="0.3"/>
    <row r="2336" ht="12.75" customHeight="1" x14ac:dyDescent="0.3"/>
    <row r="2337" ht="12.75" customHeight="1" x14ac:dyDescent="0.3"/>
    <row r="2338" ht="12.75" customHeight="1" x14ac:dyDescent="0.3"/>
    <row r="2339" ht="12.75" customHeight="1" x14ac:dyDescent="0.3"/>
    <row r="2340" ht="12.75" customHeight="1" x14ac:dyDescent="0.3"/>
    <row r="2341" ht="12.75" customHeight="1" x14ac:dyDescent="0.3"/>
    <row r="2342" ht="12.75" customHeight="1" x14ac:dyDescent="0.3"/>
    <row r="2343" ht="12.75" customHeight="1" x14ac:dyDescent="0.3"/>
    <row r="2344" ht="12.75" customHeight="1" x14ac:dyDescent="0.3"/>
    <row r="2345" ht="12.75" customHeight="1" x14ac:dyDescent="0.3"/>
    <row r="2346" ht="12.75" customHeight="1" x14ac:dyDescent="0.3"/>
    <row r="2347" ht="12.75" customHeight="1" x14ac:dyDescent="0.3"/>
    <row r="2348" ht="12.75" customHeight="1" x14ac:dyDescent="0.3"/>
    <row r="2349" ht="12.75" customHeight="1" x14ac:dyDescent="0.3"/>
    <row r="2350" ht="12.75" customHeight="1" x14ac:dyDescent="0.3"/>
    <row r="2351" ht="12.75" customHeight="1" x14ac:dyDescent="0.3"/>
    <row r="2352" ht="12.75" customHeight="1" x14ac:dyDescent="0.3"/>
    <row r="2353" ht="12.75" customHeight="1" x14ac:dyDescent="0.3"/>
    <row r="2354" ht="12.75" customHeight="1" x14ac:dyDescent="0.3"/>
    <row r="2355" ht="12.75" customHeight="1" x14ac:dyDescent="0.3"/>
    <row r="2356" ht="12.75" customHeight="1" x14ac:dyDescent="0.3"/>
    <row r="2357" ht="12.75" customHeight="1" x14ac:dyDescent="0.3"/>
    <row r="2358" ht="12.75" customHeight="1" x14ac:dyDescent="0.3"/>
    <row r="2359" ht="12.75" customHeight="1" x14ac:dyDescent="0.3"/>
    <row r="2360" ht="12.75" customHeight="1" x14ac:dyDescent="0.3"/>
    <row r="2361" ht="12.75" customHeight="1" x14ac:dyDescent="0.3"/>
    <row r="2362" ht="12.75" customHeight="1" x14ac:dyDescent="0.3"/>
    <row r="2363" ht="12.75" customHeight="1" x14ac:dyDescent="0.3"/>
    <row r="2364" ht="12.75" customHeight="1" x14ac:dyDescent="0.3"/>
    <row r="2365" ht="12.75" customHeight="1" x14ac:dyDescent="0.3"/>
    <row r="2366" ht="12.75" customHeight="1" x14ac:dyDescent="0.3"/>
    <row r="2367" ht="12.75" customHeight="1" x14ac:dyDescent="0.3"/>
    <row r="2368" ht="12.75" customHeight="1" x14ac:dyDescent="0.3"/>
    <row r="2369" ht="12.75" customHeight="1" x14ac:dyDescent="0.3"/>
    <row r="2370" ht="12.75" customHeight="1" x14ac:dyDescent="0.3"/>
    <row r="2371" ht="12.75" customHeight="1" x14ac:dyDescent="0.3"/>
    <row r="2372" ht="12.75" customHeight="1" x14ac:dyDescent="0.3"/>
    <row r="2373" ht="12.75" customHeight="1" x14ac:dyDescent="0.3"/>
    <row r="2374" ht="12.75" customHeight="1" x14ac:dyDescent="0.3"/>
    <row r="2375" ht="12.75" customHeight="1" x14ac:dyDescent="0.3"/>
    <row r="2376" ht="12.75" customHeight="1" x14ac:dyDescent="0.3"/>
    <row r="2377" ht="12.75" customHeight="1" x14ac:dyDescent="0.3"/>
    <row r="2378" ht="12.75" customHeight="1" x14ac:dyDescent="0.3"/>
    <row r="2379" ht="12.75" customHeight="1" x14ac:dyDescent="0.3"/>
    <row r="2380" ht="12.75" customHeight="1" x14ac:dyDescent="0.3"/>
    <row r="2381" ht="12.75" customHeight="1" x14ac:dyDescent="0.3"/>
    <row r="2382" ht="12.75" customHeight="1" x14ac:dyDescent="0.3"/>
    <row r="2383" ht="12.75" customHeight="1" x14ac:dyDescent="0.3"/>
    <row r="2384" ht="12.75" customHeight="1" x14ac:dyDescent="0.3"/>
    <row r="2385" ht="12.75" customHeight="1" x14ac:dyDescent="0.3"/>
    <row r="2386" ht="12.75" customHeight="1" x14ac:dyDescent="0.3"/>
    <row r="2387" ht="12.75" customHeight="1" x14ac:dyDescent="0.3"/>
    <row r="2388" ht="12.75" customHeight="1" x14ac:dyDescent="0.3"/>
    <row r="2389" ht="12.75" customHeight="1" x14ac:dyDescent="0.3"/>
    <row r="2390" ht="12.75" customHeight="1" x14ac:dyDescent="0.3"/>
    <row r="2391" ht="12.75" customHeight="1" x14ac:dyDescent="0.3"/>
    <row r="2392" ht="12.75" customHeight="1" x14ac:dyDescent="0.3"/>
    <row r="2393" ht="12.75" customHeight="1" x14ac:dyDescent="0.3"/>
    <row r="2394" ht="12.75" customHeight="1" x14ac:dyDescent="0.3"/>
    <row r="2395" ht="12.75" customHeight="1" x14ac:dyDescent="0.3"/>
    <row r="2396" ht="12.75" customHeight="1" x14ac:dyDescent="0.3"/>
    <row r="2397" ht="12.75" customHeight="1" x14ac:dyDescent="0.3"/>
    <row r="2398" ht="12.75" customHeight="1" x14ac:dyDescent="0.3"/>
    <row r="2399" ht="12.75" customHeight="1" x14ac:dyDescent="0.3"/>
    <row r="2400" ht="12.75" customHeight="1" x14ac:dyDescent="0.3"/>
    <row r="2401" ht="12.75" customHeight="1" x14ac:dyDescent="0.3"/>
    <row r="2402" ht="12.75" customHeight="1" x14ac:dyDescent="0.3"/>
    <row r="2403" ht="12.75" customHeight="1" x14ac:dyDescent="0.3"/>
    <row r="2404" ht="12.75" customHeight="1" x14ac:dyDescent="0.3"/>
    <row r="2405" ht="12.75" customHeight="1" x14ac:dyDescent="0.3"/>
    <row r="2406" ht="12.75" customHeight="1" x14ac:dyDescent="0.3"/>
    <row r="2407" ht="12.75" customHeight="1" x14ac:dyDescent="0.3"/>
    <row r="2408" ht="12.75" customHeight="1" x14ac:dyDescent="0.3"/>
    <row r="2409" ht="12.75" customHeight="1" x14ac:dyDescent="0.3"/>
    <row r="2410" ht="12.75" customHeight="1" x14ac:dyDescent="0.3"/>
    <row r="2411" ht="12.75" customHeight="1" x14ac:dyDescent="0.3"/>
    <row r="2412" ht="12.75" customHeight="1" x14ac:dyDescent="0.3"/>
    <row r="2413" ht="12.75" customHeight="1" x14ac:dyDescent="0.3"/>
    <row r="2414" ht="12.75" customHeight="1" x14ac:dyDescent="0.3"/>
    <row r="2415" ht="12.75" customHeight="1" x14ac:dyDescent="0.3"/>
    <row r="2416" ht="12.75" customHeight="1" x14ac:dyDescent="0.3"/>
    <row r="2417" ht="12.75" customHeight="1" x14ac:dyDescent="0.3"/>
    <row r="2418" ht="12.75" customHeight="1" x14ac:dyDescent="0.3"/>
    <row r="2419" ht="12.75" customHeight="1" x14ac:dyDescent="0.3"/>
    <row r="2420" ht="12.75" customHeight="1" x14ac:dyDescent="0.3"/>
    <row r="2421" ht="12.75" customHeight="1" x14ac:dyDescent="0.3"/>
    <row r="2422" ht="12.75" customHeight="1" x14ac:dyDescent="0.3"/>
    <row r="2423" ht="12.75" customHeight="1" x14ac:dyDescent="0.3"/>
    <row r="2424" ht="12.75" customHeight="1" x14ac:dyDescent="0.3"/>
    <row r="2425" ht="12.75" customHeight="1" x14ac:dyDescent="0.3"/>
    <row r="2426" ht="12.75" customHeight="1" x14ac:dyDescent="0.3"/>
    <row r="2427" ht="12.75" customHeight="1" x14ac:dyDescent="0.3"/>
    <row r="2428" ht="12.75" customHeight="1" x14ac:dyDescent="0.3"/>
    <row r="2429" ht="12.75" customHeight="1" x14ac:dyDescent="0.3"/>
    <row r="2430" ht="12.75" customHeight="1" x14ac:dyDescent="0.3"/>
    <row r="2431" ht="12.75" customHeight="1" x14ac:dyDescent="0.3"/>
    <row r="2432" ht="12.75" customHeight="1" x14ac:dyDescent="0.3"/>
    <row r="2433" ht="12.75" customHeight="1" x14ac:dyDescent="0.3"/>
    <row r="2434" ht="12.75" customHeight="1" x14ac:dyDescent="0.3"/>
    <row r="2435" ht="12.75" customHeight="1" x14ac:dyDescent="0.3"/>
    <row r="2436" ht="12.75" customHeight="1" x14ac:dyDescent="0.3"/>
    <row r="2437" ht="12.75" customHeight="1" x14ac:dyDescent="0.3"/>
    <row r="2438" ht="12.75" customHeight="1" x14ac:dyDescent="0.3"/>
    <row r="2439" ht="12.75" customHeight="1" x14ac:dyDescent="0.3"/>
    <row r="2440" ht="12.75" customHeight="1" x14ac:dyDescent="0.3"/>
    <row r="2441" ht="12.75" customHeight="1" x14ac:dyDescent="0.3"/>
    <row r="2442" ht="12.75" customHeight="1" x14ac:dyDescent="0.3"/>
    <row r="2443" ht="12.75" customHeight="1" x14ac:dyDescent="0.3"/>
    <row r="2444" ht="12.75" customHeight="1" x14ac:dyDescent="0.3"/>
    <row r="2445" ht="12.75" customHeight="1" x14ac:dyDescent="0.3"/>
    <row r="2446" ht="12.75" customHeight="1" x14ac:dyDescent="0.3"/>
    <row r="2447" ht="12.75" customHeight="1" x14ac:dyDescent="0.3"/>
    <row r="2448" ht="12.75" customHeight="1" x14ac:dyDescent="0.3"/>
    <row r="2449" ht="12.75" customHeight="1" x14ac:dyDescent="0.3"/>
    <row r="2450" ht="12.75" customHeight="1" x14ac:dyDescent="0.3"/>
    <row r="2451" ht="12.75" customHeight="1" x14ac:dyDescent="0.3"/>
    <row r="2452" ht="12.75" customHeight="1" x14ac:dyDescent="0.3"/>
    <row r="2453" ht="12.75" customHeight="1" x14ac:dyDescent="0.3"/>
    <row r="2454" ht="12.75" customHeight="1" x14ac:dyDescent="0.3"/>
    <row r="2455" ht="12.75" customHeight="1" x14ac:dyDescent="0.3"/>
    <row r="2456" ht="12.75" customHeight="1" x14ac:dyDescent="0.3"/>
    <row r="2457" ht="12.75" customHeight="1" x14ac:dyDescent="0.3"/>
    <row r="2458" ht="12.75" customHeight="1" x14ac:dyDescent="0.3"/>
    <row r="2459" ht="12.75" customHeight="1" x14ac:dyDescent="0.3"/>
    <row r="2460" ht="12.75" customHeight="1" x14ac:dyDescent="0.3"/>
    <row r="2461" ht="12.75" customHeight="1" x14ac:dyDescent="0.3"/>
    <row r="2462" ht="12.75" customHeight="1" x14ac:dyDescent="0.3"/>
    <row r="2463" ht="12.75" customHeight="1" x14ac:dyDescent="0.3"/>
    <row r="2464" ht="12.75" customHeight="1" x14ac:dyDescent="0.3"/>
    <row r="2465" ht="12.75" customHeight="1" x14ac:dyDescent="0.3"/>
    <row r="2466" ht="12.75" customHeight="1" x14ac:dyDescent="0.3"/>
    <row r="2467" ht="12.75" customHeight="1" x14ac:dyDescent="0.3"/>
    <row r="2468" ht="12.75" customHeight="1" x14ac:dyDescent="0.3"/>
    <row r="2469" ht="12.75" customHeight="1" x14ac:dyDescent="0.3"/>
    <row r="2470" ht="12.75" customHeight="1" x14ac:dyDescent="0.3"/>
    <row r="2471" ht="12.75" customHeight="1" x14ac:dyDescent="0.3"/>
    <row r="2472" ht="12.75" customHeight="1" x14ac:dyDescent="0.3"/>
    <row r="2473" ht="12.75" customHeight="1" x14ac:dyDescent="0.3"/>
    <row r="2474" ht="12.75" customHeight="1" x14ac:dyDescent="0.3"/>
    <row r="2475" ht="12.75" customHeight="1" x14ac:dyDescent="0.3"/>
    <row r="2476" ht="12.75" customHeight="1" x14ac:dyDescent="0.3"/>
    <row r="2477" ht="12.75" customHeight="1" x14ac:dyDescent="0.3"/>
    <row r="2478" ht="12.75" customHeight="1" x14ac:dyDescent="0.3"/>
    <row r="2479" ht="12.75" customHeight="1" x14ac:dyDescent="0.3"/>
    <row r="2480" ht="12.75" customHeight="1" x14ac:dyDescent="0.3"/>
    <row r="2481" ht="12.75" customHeight="1" x14ac:dyDescent="0.3"/>
    <row r="2482" ht="12.75" customHeight="1" x14ac:dyDescent="0.3"/>
    <row r="2483" ht="12.75" customHeight="1" x14ac:dyDescent="0.3"/>
    <row r="2484" ht="12.75" customHeight="1" x14ac:dyDescent="0.3"/>
    <row r="2485" ht="12.75" customHeight="1" x14ac:dyDescent="0.3"/>
    <row r="2486" ht="12.75" customHeight="1" x14ac:dyDescent="0.3"/>
    <row r="2487" ht="12.75" customHeight="1" x14ac:dyDescent="0.3"/>
    <row r="2488" ht="12.75" customHeight="1" x14ac:dyDescent="0.3"/>
    <row r="2489" ht="12.75" customHeight="1" x14ac:dyDescent="0.3"/>
    <row r="2490" ht="12.75" customHeight="1" x14ac:dyDescent="0.3"/>
    <row r="2491" ht="12.75" customHeight="1" x14ac:dyDescent="0.3"/>
    <row r="2492" ht="12.75" customHeight="1" x14ac:dyDescent="0.3"/>
    <row r="2493" ht="12.75" customHeight="1" x14ac:dyDescent="0.3"/>
    <row r="2494" ht="12.75" customHeight="1" x14ac:dyDescent="0.3"/>
    <row r="2495" ht="12.75" customHeight="1" x14ac:dyDescent="0.3"/>
    <row r="2496" ht="12.75" customHeight="1" x14ac:dyDescent="0.3"/>
    <row r="2497" ht="12.75" customHeight="1" x14ac:dyDescent="0.3"/>
    <row r="2498" ht="12.75" customHeight="1" x14ac:dyDescent="0.3"/>
    <row r="2499" ht="12.75" customHeight="1" x14ac:dyDescent="0.3"/>
    <row r="2500" ht="12.75" customHeight="1" x14ac:dyDescent="0.3"/>
    <row r="2501" ht="12.75" customHeight="1" x14ac:dyDescent="0.3"/>
    <row r="2502" ht="12.75" customHeight="1" x14ac:dyDescent="0.3"/>
    <row r="2503" ht="12.75" customHeight="1" x14ac:dyDescent="0.3"/>
    <row r="2504" ht="12.75" customHeight="1" x14ac:dyDescent="0.3"/>
    <row r="2505" ht="12.75" customHeight="1" x14ac:dyDescent="0.3"/>
    <row r="2506" ht="12.75" customHeight="1" x14ac:dyDescent="0.3"/>
    <row r="2507" ht="12.75" customHeight="1" x14ac:dyDescent="0.3"/>
    <row r="2508" ht="12.75" customHeight="1" x14ac:dyDescent="0.3"/>
    <row r="2509" ht="12.75" customHeight="1" x14ac:dyDescent="0.3"/>
    <row r="2510" ht="12.75" customHeight="1" x14ac:dyDescent="0.3"/>
    <row r="2511" ht="12.75" customHeight="1" x14ac:dyDescent="0.3"/>
    <row r="2512" ht="12.75" customHeight="1" x14ac:dyDescent="0.3"/>
    <row r="2513" ht="12.75" customHeight="1" x14ac:dyDescent="0.3"/>
    <row r="2514" ht="12.75" customHeight="1" x14ac:dyDescent="0.3"/>
    <row r="2515" ht="12.75" customHeight="1" x14ac:dyDescent="0.3"/>
    <row r="2516" ht="12.75" customHeight="1" x14ac:dyDescent="0.3"/>
    <row r="2517" ht="12.75" customHeight="1" x14ac:dyDescent="0.3"/>
    <row r="2518" ht="12.75" customHeight="1" x14ac:dyDescent="0.3"/>
    <row r="2519" ht="12.75" customHeight="1" x14ac:dyDescent="0.3"/>
    <row r="2520" ht="12.75" customHeight="1" x14ac:dyDescent="0.3"/>
    <row r="2521" ht="12.75" customHeight="1" x14ac:dyDescent="0.3"/>
    <row r="2522" ht="12.75" customHeight="1" x14ac:dyDescent="0.3"/>
    <row r="2523" ht="12.75" customHeight="1" x14ac:dyDescent="0.3"/>
    <row r="2524" ht="12.75" customHeight="1" x14ac:dyDescent="0.3"/>
    <row r="2525" ht="12.75" customHeight="1" x14ac:dyDescent="0.3"/>
    <row r="2526" ht="12.75" customHeight="1" x14ac:dyDescent="0.3"/>
    <row r="2527" ht="12.75" customHeight="1" x14ac:dyDescent="0.3"/>
    <row r="2528" ht="12.75" customHeight="1" x14ac:dyDescent="0.3"/>
    <row r="2529" ht="12.75" customHeight="1" x14ac:dyDescent="0.3"/>
    <row r="2530" ht="12.75" customHeight="1" x14ac:dyDescent="0.3"/>
    <row r="2531" ht="12.75" customHeight="1" x14ac:dyDescent="0.3"/>
    <row r="2532" ht="12.75" customHeight="1" x14ac:dyDescent="0.3"/>
    <row r="2533" ht="12.75" customHeight="1" x14ac:dyDescent="0.3"/>
    <row r="2534" ht="12.75" customHeight="1" x14ac:dyDescent="0.3"/>
    <row r="2535" ht="12.75" customHeight="1" x14ac:dyDescent="0.3"/>
    <row r="2536" ht="12.75" customHeight="1" x14ac:dyDescent="0.3"/>
    <row r="2537" ht="12.75" customHeight="1" x14ac:dyDescent="0.3"/>
    <row r="2538" ht="12.75" customHeight="1" x14ac:dyDescent="0.3"/>
    <row r="2539" ht="12.75" customHeight="1" x14ac:dyDescent="0.3"/>
    <row r="2540" ht="12.75" customHeight="1" x14ac:dyDescent="0.3"/>
    <row r="2541" ht="12.75" customHeight="1" x14ac:dyDescent="0.3"/>
    <row r="2542" ht="12.75" customHeight="1" x14ac:dyDescent="0.3"/>
    <row r="2543" ht="12.75" customHeight="1" x14ac:dyDescent="0.3"/>
    <row r="2544" ht="12.75" customHeight="1" x14ac:dyDescent="0.3"/>
    <row r="2545" ht="12.75" customHeight="1" x14ac:dyDescent="0.3"/>
    <row r="2546" ht="12.75" customHeight="1" x14ac:dyDescent="0.3"/>
    <row r="2547" ht="12.75" customHeight="1" x14ac:dyDescent="0.3"/>
    <row r="2548" ht="12.75" customHeight="1" x14ac:dyDescent="0.3"/>
    <row r="2549" ht="12.75" customHeight="1" x14ac:dyDescent="0.3"/>
    <row r="2550" ht="12.75" customHeight="1" x14ac:dyDescent="0.3"/>
    <row r="2551" ht="12.75" customHeight="1" x14ac:dyDescent="0.3"/>
    <row r="2552" ht="12.75" customHeight="1" x14ac:dyDescent="0.3"/>
    <row r="2553" ht="12.75" customHeight="1" x14ac:dyDescent="0.3"/>
    <row r="2554" ht="12.75" customHeight="1" x14ac:dyDescent="0.3"/>
    <row r="2555" ht="12.75" customHeight="1" x14ac:dyDescent="0.3"/>
    <row r="2556" ht="12.75" customHeight="1" x14ac:dyDescent="0.3"/>
    <row r="2557" ht="12.75" customHeight="1" x14ac:dyDescent="0.3"/>
    <row r="2558" ht="12.75" customHeight="1" x14ac:dyDescent="0.3"/>
    <row r="2559" ht="12.75" customHeight="1" x14ac:dyDescent="0.3"/>
    <row r="2560" ht="12.75" customHeight="1" x14ac:dyDescent="0.3"/>
    <row r="2561" ht="12.75" customHeight="1" x14ac:dyDescent="0.3"/>
    <row r="2562" ht="12.75" customHeight="1" x14ac:dyDescent="0.3"/>
    <row r="2563" ht="12.75" customHeight="1" x14ac:dyDescent="0.3"/>
    <row r="2564" ht="12.75" customHeight="1" x14ac:dyDescent="0.3"/>
    <row r="2565" ht="12.75" customHeight="1" x14ac:dyDescent="0.3"/>
    <row r="2566" ht="12.75" customHeight="1" x14ac:dyDescent="0.3"/>
    <row r="2567" ht="12.75" customHeight="1" x14ac:dyDescent="0.3"/>
    <row r="2568" ht="12.75" customHeight="1" x14ac:dyDescent="0.3"/>
    <row r="2569" ht="12.75" customHeight="1" x14ac:dyDescent="0.3"/>
    <row r="2570" ht="12.75" customHeight="1" x14ac:dyDescent="0.3"/>
    <row r="2571" ht="12.75" customHeight="1" x14ac:dyDescent="0.3"/>
    <row r="2572" ht="12.75" customHeight="1" x14ac:dyDescent="0.3"/>
    <row r="2573" ht="12.75" customHeight="1" x14ac:dyDescent="0.3"/>
    <row r="2574" ht="12.75" customHeight="1" x14ac:dyDescent="0.3"/>
    <row r="2575" ht="12.75" customHeight="1" x14ac:dyDescent="0.3"/>
    <row r="2576" ht="12.75" customHeight="1" x14ac:dyDescent="0.3"/>
    <row r="2577" ht="12.75" customHeight="1" x14ac:dyDescent="0.3"/>
    <row r="2578" ht="12.75" customHeight="1" x14ac:dyDescent="0.3"/>
    <row r="2579" ht="12.75" customHeight="1" x14ac:dyDescent="0.3"/>
    <row r="2580" ht="12.75" customHeight="1" x14ac:dyDescent="0.3"/>
    <row r="2581" ht="12.75" customHeight="1" x14ac:dyDescent="0.3"/>
    <row r="2582" ht="12.75" customHeight="1" x14ac:dyDescent="0.3"/>
    <row r="2583" ht="12.75" customHeight="1" x14ac:dyDescent="0.3"/>
    <row r="2584" ht="12.75" customHeight="1" x14ac:dyDescent="0.3"/>
    <row r="2585" ht="12.75" customHeight="1" x14ac:dyDescent="0.3"/>
    <row r="2586" ht="12.75" customHeight="1" x14ac:dyDescent="0.3"/>
    <row r="2587" ht="12.75" customHeight="1" x14ac:dyDescent="0.3"/>
    <row r="2588" ht="12.75" customHeight="1" x14ac:dyDescent="0.3"/>
    <row r="2589" ht="12.75" customHeight="1" x14ac:dyDescent="0.3"/>
    <row r="2590" ht="12.75" customHeight="1" x14ac:dyDescent="0.3"/>
    <row r="2591" ht="12.75" customHeight="1" x14ac:dyDescent="0.3"/>
    <row r="2592" ht="12.75" customHeight="1" x14ac:dyDescent="0.3"/>
    <row r="2593" ht="12.75" customHeight="1" x14ac:dyDescent="0.3"/>
    <row r="2594" ht="12.75" customHeight="1" x14ac:dyDescent="0.3"/>
    <row r="2595" ht="12.75" customHeight="1" x14ac:dyDescent="0.3"/>
    <row r="2596" ht="12.75" customHeight="1" x14ac:dyDescent="0.3"/>
    <row r="2597" ht="12.75" customHeight="1" x14ac:dyDescent="0.3"/>
    <row r="2598" ht="12.75" customHeight="1" x14ac:dyDescent="0.3"/>
    <row r="2599" ht="12.75" customHeight="1" x14ac:dyDescent="0.3"/>
    <row r="2600" ht="12.75" customHeight="1" x14ac:dyDescent="0.3"/>
    <row r="2601" ht="12.75" customHeight="1" x14ac:dyDescent="0.3"/>
    <row r="2602" ht="12.75" customHeight="1" x14ac:dyDescent="0.3"/>
    <row r="2603" ht="12.75" customHeight="1" x14ac:dyDescent="0.3"/>
    <row r="2604" ht="12.75" customHeight="1" x14ac:dyDescent="0.3"/>
    <row r="2605" ht="12.75" customHeight="1" x14ac:dyDescent="0.3"/>
    <row r="2606" ht="12.75" customHeight="1" x14ac:dyDescent="0.3"/>
    <row r="2607" ht="12.75" customHeight="1" x14ac:dyDescent="0.3"/>
    <row r="2608" ht="12.75" customHeight="1" x14ac:dyDescent="0.3"/>
    <row r="2609" ht="12.75" customHeight="1" x14ac:dyDescent="0.3"/>
    <row r="2610" ht="12.75" customHeight="1" x14ac:dyDescent="0.3"/>
    <row r="2611" ht="12.75" customHeight="1" x14ac:dyDescent="0.3"/>
    <row r="2612" ht="12.75" customHeight="1" x14ac:dyDescent="0.3"/>
    <row r="2613" ht="12.75" customHeight="1" x14ac:dyDescent="0.3"/>
    <row r="2614" ht="12.75" customHeight="1" x14ac:dyDescent="0.3"/>
    <row r="2615" ht="12.75" customHeight="1" x14ac:dyDescent="0.3"/>
    <row r="2616" ht="12.75" customHeight="1" x14ac:dyDescent="0.3"/>
    <row r="2617" ht="12.75" customHeight="1" x14ac:dyDescent="0.3"/>
    <row r="2618" ht="12.75" customHeight="1" x14ac:dyDescent="0.3"/>
    <row r="2619" ht="12.75" customHeight="1" x14ac:dyDescent="0.3"/>
    <row r="2620" ht="12.75" customHeight="1" x14ac:dyDescent="0.3"/>
    <row r="2621" ht="12.75" customHeight="1" x14ac:dyDescent="0.3"/>
    <row r="2622" ht="12.75" customHeight="1" x14ac:dyDescent="0.3"/>
    <row r="2623" ht="12.75" customHeight="1" x14ac:dyDescent="0.3"/>
    <row r="2624" ht="12.75" customHeight="1" x14ac:dyDescent="0.3"/>
    <row r="2625" ht="12.75" customHeight="1" x14ac:dyDescent="0.3"/>
    <row r="2626" ht="12.75" customHeight="1" x14ac:dyDescent="0.3"/>
    <row r="2627" ht="12.75" customHeight="1" x14ac:dyDescent="0.3"/>
    <row r="2628" ht="12.75" customHeight="1" x14ac:dyDescent="0.3"/>
    <row r="2629" ht="12.75" customHeight="1" x14ac:dyDescent="0.3"/>
    <row r="2630" ht="12.75" customHeight="1" x14ac:dyDescent="0.3"/>
    <row r="2631" ht="12.75" customHeight="1" x14ac:dyDescent="0.3"/>
    <row r="2632" ht="12.75" customHeight="1" x14ac:dyDescent="0.3"/>
    <row r="2633" ht="12.75" customHeight="1" x14ac:dyDescent="0.3"/>
    <row r="2634" ht="12.75" customHeight="1" x14ac:dyDescent="0.3"/>
    <row r="2635" ht="12.75" customHeight="1" x14ac:dyDescent="0.3"/>
    <row r="2636" ht="12.75" customHeight="1" x14ac:dyDescent="0.3"/>
    <row r="2637" ht="12.75" customHeight="1" x14ac:dyDescent="0.3"/>
    <row r="2638" ht="12.75" customHeight="1" x14ac:dyDescent="0.3"/>
    <row r="2639" ht="12.75" customHeight="1" x14ac:dyDescent="0.3"/>
    <row r="2640" ht="12.75" customHeight="1" x14ac:dyDescent="0.3"/>
    <row r="2641" ht="12.75" customHeight="1" x14ac:dyDescent="0.3"/>
    <row r="2642" ht="12.75" customHeight="1" x14ac:dyDescent="0.3"/>
    <row r="2643" ht="12.75" customHeight="1" x14ac:dyDescent="0.3"/>
    <row r="2644" ht="12.75" customHeight="1" x14ac:dyDescent="0.3"/>
    <row r="2645" ht="12.75" customHeight="1" x14ac:dyDescent="0.3"/>
    <row r="2646" ht="12.75" customHeight="1" x14ac:dyDescent="0.3"/>
    <row r="2647" ht="12.75" customHeight="1" x14ac:dyDescent="0.3"/>
    <row r="2648" ht="12.75" customHeight="1" x14ac:dyDescent="0.3"/>
    <row r="2649" ht="12.75" customHeight="1" x14ac:dyDescent="0.3"/>
    <row r="2650" ht="12.75" customHeight="1" x14ac:dyDescent="0.3"/>
    <row r="2651" ht="12.75" customHeight="1" x14ac:dyDescent="0.3"/>
    <row r="2652" ht="12.75" customHeight="1" x14ac:dyDescent="0.3"/>
    <row r="2653" ht="12.75" customHeight="1" x14ac:dyDescent="0.3"/>
    <row r="2654" ht="12.75" customHeight="1" x14ac:dyDescent="0.3"/>
    <row r="2655" ht="12.75" customHeight="1" x14ac:dyDescent="0.3"/>
    <row r="2656" ht="12.75" customHeight="1" x14ac:dyDescent="0.3"/>
    <row r="2657" ht="12.75" customHeight="1" x14ac:dyDescent="0.3"/>
    <row r="2658" ht="12.75" customHeight="1" x14ac:dyDescent="0.3"/>
    <row r="2659" ht="12.75" customHeight="1" x14ac:dyDescent="0.3"/>
    <row r="2660" ht="12.75" customHeight="1" x14ac:dyDescent="0.3"/>
    <row r="2661" ht="12.75" customHeight="1" x14ac:dyDescent="0.3"/>
    <row r="2662" ht="12.75" customHeight="1" x14ac:dyDescent="0.3"/>
    <row r="2663" ht="12.75" customHeight="1" x14ac:dyDescent="0.3"/>
    <row r="2664" ht="12.75" customHeight="1" x14ac:dyDescent="0.3"/>
    <row r="2665" ht="12.75" customHeight="1" x14ac:dyDescent="0.3"/>
    <row r="2666" ht="12.75" customHeight="1" x14ac:dyDescent="0.3"/>
    <row r="2667" ht="12.75" customHeight="1" x14ac:dyDescent="0.3"/>
    <row r="2668" ht="12.75" customHeight="1" x14ac:dyDescent="0.3"/>
    <row r="2669" ht="12.75" customHeight="1" x14ac:dyDescent="0.3"/>
    <row r="2670" ht="12.75" customHeight="1" x14ac:dyDescent="0.3"/>
    <row r="2671" ht="12.75" customHeight="1" x14ac:dyDescent="0.3"/>
    <row r="2672" ht="12.75" customHeight="1" x14ac:dyDescent="0.3"/>
    <row r="2673" ht="12.75" customHeight="1" x14ac:dyDescent="0.3"/>
    <row r="2674" ht="12.75" customHeight="1" x14ac:dyDescent="0.3"/>
    <row r="2675" ht="12.75" customHeight="1" x14ac:dyDescent="0.3"/>
    <row r="2676" ht="12.75" customHeight="1" x14ac:dyDescent="0.3"/>
    <row r="2677" ht="12.75" customHeight="1" x14ac:dyDescent="0.3"/>
    <row r="2678" ht="12.75" customHeight="1" x14ac:dyDescent="0.3"/>
    <row r="2679" ht="12.75" customHeight="1" x14ac:dyDescent="0.3"/>
    <row r="2680" ht="12.75" customHeight="1" x14ac:dyDescent="0.3"/>
    <row r="2681" ht="12.75" customHeight="1" x14ac:dyDescent="0.3"/>
    <row r="2682" ht="12.75" customHeight="1" x14ac:dyDescent="0.3"/>
    <row r="2683" ht="12.75" customHeight="1" x14ac:dyDescent="0.3"/>
    <row r="2684" ht="12.75" customHeight="1" x14ac:dyDescent="0.3"/>
    <row r="2685" ht="12.75" customHeight="1" x14ac:dyDescent="0.3"/>
    <row r="2686" ht="12.75" customHeight="1" x14ac:dyDescent="0.3"/>
    <row r="2687" ht="12.75" customHeight="1" x14ac:dyDescent="0.3"/>
    <row r="2688" ht="12.75" customHeight="1" x14ac:dyDescent="0.3"/>
    <row r="2689" ht="12.75" customHeight="1" x14ac:dyDescent="0.3"/>
    <row r="2690" ht="12.75" customHeight="1" x14ac:dyDescent="0.3"/>
    <row r="2691" ht="12.75" customHeight="1" x14ac:dyDescent="0.3"/>
    <row r="2692" ht="12.75" customHeight="1" x14ac:dyDescent="0.3"/>
    <row r="2693" ht="12.75" customHeight="1" x14ac:dyDescent="0.3"/>
    <row r="2694" ht="12.75" customHeight="1" x14ac:dyDescent="0.3"/>
    <row r="2695" ht="12.75" customHeight="1" x14ac:dyDescent="0.3"/>
    <row r="2696" ht="12.75" customHeight="1" x14ac:dyDescent="0.3"/>
    <row r="2697" ht="12.75" customHeight="1" x14ac:dyDescent="0.3"/>
    <row r="2698" ht="12.75" customHeight="1" x14ac:dyDescent="0.3"/>
    <row r="2699" ht="12.75" customHeight="1" x14ac:dyDescent="0.3"/>
    <row r="2700" ht="12.75" customHeight="1" x14ac:dyDescent="0.3"/>
    <row r="2701" ht="12.75" customHeight="1" x14ac:dyDescent="0.3"/>
    <row r="2702" ht="12.75" customHeight="1" x14ac:dyDescent="0.3"/>
    <row r="2703" ht="12.75" customHeight="1" x14ac:dyDescent="0.3"/>
    <row r="2704" ht="12.75" customHeight="1" x14ac:dyDescent="0.3"/>
    <row r="2705" ht="12.75" customHeight="1" x14ac:dyDescent="0.3"/>
    <row r="2706" ht="12.75" customHeight="1" x14ac:dyDescent="0.3"/>
    <row r="2707" ht="12.75" customHeight="1" x14ac:dyDescent="0.3"/>
    <row r="2708" ht="12.75" customHeight="1" x14ac:dyDescent="0.3"/>
    <row r="2709" ht="12.75" customHeight="1" x14ac:dyDescent="0.3"/>
    <row r="2710" ht="12.75" customHeight="1" x14ac:dyDescent="0.3"/>
    <row r="2711" ht="12.75" customHeight="1" x14ac:dyDescent="0.3"/>
    <row r="2712" ht="12.75" customHeight="1" x14ac:dyDescent="0.3"/>
    <row r="2713" ht="12.75" customHeight="1" x14ac:dyDescent="0.3"/>
    <row r="2714" ht="12.75" customHeight="1" x14ac:dyDescent="0.3"/>
    <row r="2715" ht="12.75" customHeight="1" x14ac:dyDescent="0.3"/>
    <row r="2716" ht="12.75" customHeight="1" x14ac:dyDescent="0.3"/>
    <row r="2717" ht="12.75" customHeight="1" x14ac:dyDescent="0.3"/>
    <row r="2718" ht="12.75" customHeight="1" x14ac:dyDescent="0.3"/>
    <row r="2719" ht="12.75" customHeight="1" x14ac:dyDescent="0.3"/>
    <row r="2720" ht="12.75" customHeight="1" x14ac:dyDescent="0.3"/>
    <row r="2721" ht="12.75" customHeight="1" x14ac:dyDescent="0.3"/>
    <row r="2722" ht="12.75" customHeight="1" x14ac:dyDescent="0.3"/>
    <row r="2723" ht="12.75" customHeight="1" x14ac:dyDescent="0.3"/>
    <row r="2724" ht="12.75" customHeight="1" x14ac:dyDescent="0.3"/>
    <row r="2725" ht="12.75" customHeight="1" x14ac:dyDescent="0.3"/>
    <row r="2726" ht="12.75" customHeight="1" x14ac:dyDescent="0.3"/>
    <row r="2727" ht="12.75" customHeight="1" x14ac:dyDescent="0.3"/>
    <row r="2728" ht="12.75" customHeight="1" x14ac:dyDescent="0.3"/>
    <row r="2729" ht="12.75" customHeight="1" x14ac:dyDescent="0.3"/>
    <row r="2730" ht="12.75" customHeight="1" x14ac:dyDescent="0.3"/>
    <row r="2731" ht="12.75" customHeight="1" x14ac:dyDescent="0.3"/>
    <row r="2732" ht="12.75" customHeight="1" x14ac:dyDescent="0.3"/>
    <row r="2733" ht="12.75" customHeight="1" x14ac:dyDescent="0.3"/>
    <row r="2734" ht="12.75" customHeight="1" x14ac:dyDescent="0.3"/>
    <row r="2735" ht="12.75" customHeight="1" x14ac:dyDescent="0.3"/>
    <row r="2736" ht="12.75" customHeight="1" x14ac:dyDescent="0.3"/>
    <row r="2737" ht="12.75" customHeight="1" x14ac:dyDescent="0.3"/>
    <row r="2738" ht="12.75" customHeight="1" x14ac:dyDescent="0.3"/>
    <row r="2739" ht="12.75" customHeight="1" x14ac:dyDescent="0.3"/>
    <row r="2740" ht="12.75" customHeight="1" x14ac:dyDescent="0.3"/>
    <row r="2741" ht="12.75" customHeight="1" x14ac:dyDescent="0.3"/>
    <row r="2742" ht="12.75" customHeight="1" x14ac:dyDescent="0.3"/>
    <row r="2743" ht="12.75" customHeight="1" x14ac:dyDescent="0.3"/>
    <row r="2744" ht="12.75" customHeight="1" x14ac:dyDescent="0.3"/>
    <row r="2745" ht="12.75" customHeight="1" x14ac:dyDescent="0.3"/>
    <row r="2746" ht="12.75" customHeight="1" x14ac:dyDescent="0.3"/>
    <row r="2747" ht="12.75" customHeight="1" x14ac:dyDescent="0.3"/>
    <row r="2748" ht="12.75" customHeight="1" x14ac:dyDescent="0.3"/>
    <row r="2749" ht="12.75" customHeight="1" x14ac:dyDescent="0.3"/>
    <row r="2750" ht="12.75" customHeight="1" x14ac:dyDescent="0.3"/>
    <row r="2751" ht="12.75" customHeight="1" x14ac:dyDescent="0.3"/>
    <row r="2752" ht="12.75" customHeight="1" x14ac:dyDescent="0.3"/>
    <row r="2753" ht="12.75" customHeight="1" x14ac:dyDescent="0.3"/>
    <row r="2754" ht="12.75" customHeight="1" x14ac:dyDescent="0.3"/>
    <row r="2755" ht="12.75" customHeight="1" x14ac:dyDescent="0.3"/>
    <row r="2756" ht="12.75" customHeight="1" x14ac:dyDescent="0.3"/>
    <row r="2757" ht="12.75" customHeight="1" x14ac:dyDescent="0.3"/>
    <row r="2758" ht="12.75" customHeight="1" x14ac:dyDescent="0.3"/>
    <row r="2759" ht="12.75" customHeight="1" x14ac:dyDescent="0.3"/>
    <row r="2760" ht="12.75" customHeight="1" x14ac:dyDescent="0.3"/>
    <row r="2761" ht="12.75" customHeight="1" x14ac:dyDescent="0.3"/>
    <row r="2762" ht="12.75" customHeight="1" x14ac:dyDescent="0.3"/>
    <row r="2763" ht="12.75" customHeight="1" x14ac:dyDescent="0.3"/>
    <row r="2764" ht="12.75" customHeight="1" x14ac:dyDescent="0.3"/>
    <row r="2765" ht="12.75" customHeight="1" x14ac:dyDescent="0.3"/>
    <row r="2766" ht="12.75" customHeight="1" x14ac:dyDescent="0.3"/>
    <row r="2767" ht="12.75" customHeight="1" x14ac:dyDescent="0.3"/>
    <row r="2768" ht="12.75" customHeight="1" x14ac:dyDescent="0.3"/>
    <row r="2769" ht="12.75" customHeight="1" x14ac:dyDescent="0.3"/>
    <row r="2770" ht="12.75" customHeight="1" x14ac:dyDescent="0.3"/>
    <row r="2771" ht="12.75" customHeight="1" x14ac:dyDescent="0.3"/>
    <row r="2772" ht="12.75" customHeight="1" x14ac:dyDescent="0.3"/>
    <row r="2773" ht="12.75" customHeight="1" x14ac:dyDescent="0.3"/>
    <row r="2774" ht="12.75" customHeight="1" x14ac:dyDescent="0.3"/>
    <row r="2775" ht="12.75" customHeight="1" x14ac:dyDescent="0.3"/>
    <row r="2776" ht="12.75" customHeight="1" x14ac:dyDescent="0.3"/>
    <row r="2777" ht="12.75" customHeight="1" x14ac:dyDescent="0.3"/>
    <row r="2778" ht="12.75" customHeight="1" x14ac:dyDescent="0.3"/>
    <row r="2779" ht="12.75" customHeight="1" x14ac:dyDescent="0.3"/>
    <row r="2780" ht="12.75" customHeight="1" x14ac:dyDescent="0.3"/>
    <row r="2781" ht="12.75" customHeight="1" x14ac:dyDescent="0.3"/>
    <row r="2782" ht="12.75" customHeight="1" x14ac:dyDescent="0.3"/>
    <row r="2783" ht="12.75" customHeight="1" x14ac:dyDescent="0.3"/>
    <row r="2784" ht="12.75" customHeight="1" x14ac:dyDescent="0.3"/>
    <row r="2785" ht="12.75" customHeight="1" x14ac:dyDescent="0.3"/>
    <row r="2786" ht="12.75" customHeight="1" x14ac:dyDescent="0.3"/>
    <row r="2787" ht="12.75" customHeight="1" x14ac:dyDescent="0.3"/>
    <row r="2788" ht="12.75" customHeight="1" x14ac:dyDescent="0.3"/>
    <row r="2789" ht="12.75" customHeight="1" x14ac:dyDescent="0.3"/>
    <row r="2790" ht="12.75" customHeight="1" x14ac:dyDescent="0.3"/>
    <row r="2791" ht="12.75" customHeight="1" x14ac:dyDescent="0.3"/>
    <row r="2792" ht="12.75" customHeight="1" x14ac:dyDescent="0.3"/>
    <row r="2793" ht="12.75" customHeight="1" x14ac:dyDescent="0.3"/>
    <row r="2794" ht="12.75" customHeight="1" x14ac:dyDescent="0.3"/>
    <row r="2795" ht="12.75" customHeight="1" x14ac:dyDescent="0.3"/>
    <row r="2796" ht="12.75" customHeight="1" x14ac:dyDescent="0.3"/>
    <row r="2797" ht="12.75" customHeight="1" x14ac:dyDescent="0.3"/>
    <row r="2798" ht="12.75" customHeight="1" x14ac:dyDescent="0.3"/>
    <row r="2799" ht="12.75" customHeight="1" x14ac:dyDescent="0.3"/>
    <row r="2800" ht="12.75" customHeight="1" x14ac:dyDescent="0.3"/>
    <row r="2801" ht="12.75" customHeight="1" x14ac:dyDescent="0.3"/>
    <row r="2802" ht="12.75" customHeight="1" x14ac:dyDescent="0.3"/>
    <row r="2803" ht="12.75" customHeight="1" x14ac:dyDescent="0.3"/>
    <row r="2804" ht="12.75" customHeight="1" x14ac:dyDescent="0.3"/>
    <row r="2805" ht="12.75" customHeight="1" x14ac:dyDescent="0.3"/>
    <row r="2806" ht="12.75" customHeight="1" x14ac:dyDescent="0.3"/>
    <row r="2807" ht="12.75" customHeight="1" x14ac:dyDescent="0.3"/>
    <row r="2808" ht="12.75" customHeight="1" x14ac:dyDescent="0.3"/>
    <row r="2809" ht="12.75" customHeight="1" x14ac:dyDescent="0.3"/>
    <row r="2810" ht="12.75" customHeight="1" x14ac:dyDescent="0.3"/>
    <row r="2811" ht="12.75" customHeight="1" x14ac:dyDescent="0.3"/>
    <row r="2812" ht="12.75" customHeight="1" x14ac:dyDescent="0.3"/>
    <row r="2813" ht="12.75" customHeight="1" x14ac:dyDescent="0.3"/>
    <row r="2814" ht="12.75" customHeight="1" x14ac:dyDescent="0.3"/>
    <row r="2815" ht="12.75" customHeight="1" x14ac:dyDescent="0.3"/>
    <row r="2816" ht="12.75" customHeight="1" x14ac:dyDescent="0.3"/>
    <row r="2817" ht="12.75" customHeight="1" x14ac:dyDescent="0.3"/>
    <row r="2818" ht="12.75" customHeight="1" x14ac:dyDescent="0.3"/>
    <row r="2819" ht="12.75" customHeight="1" x14ac:dyDescent="0.3"/>
    <row r="2820" ht="12.75" customHeight="1" x14ac:dyDescent="0.3"/>
    <row r="2821" ht="12.75" customHeight="1" x14ac:dyDescent="0.3"/>
    <row r="2822" ht="12.75" customHeight="1" x14ac:dyDescent="0.3"/>
    <row r="2823" ht="12.75" customHeight="1" x14ac:dyDescent="0.3"/>
    <row r="2824" ht="12.75" customHeight="1" x14ac:dyDescent="0.3"/>
    <row r="2825" ht="12.75" customHeight="1" x14ac:dyDescent="0.3"/>
    <row r="2826" ht="12.75" customHeight="1" x14ac:dyDescent="0.3"/>
    <row r="2827" ht="12.75" customHeight="1" x14ac:dyDescent="0.3"/>
    <row r="2828" ht="12.75" customHeight="1" x14ac:dyDescent="0.3"/>
    <row r="2829" ht="12.75" customHeight="1" x14ac:dyDescent="0.3"/>
    <row r="2830" ht="12.75" customHeight="1" x14ac:dyDescent="0.3"/>
    <row r="2831" ht="12.75" customHeight="1" x14ac:dyDescent="0.3"/>
    <row r="2832" ht="12.75" customHeight="1" x14ac:dyDescent="0.3"/>
    <row r="2833" ht="12.75" customHeight="1" x14ac:dyDescent="0.3"/>
    <row r="2834" ht="12.75" customHeight="1" x14ac:dyDescent="0.3"/>
    <row r="2835" ht="12.75" customHeight="1" x14ac:dyDescent="0.3"/>
    <row r="2836" ht="12.75" customHeight="1" x14ac:dyDescent="0.3"/>
    <row r="2837" ht="12.75" customHeight="1" x14ac:dyDescent="0.3"/>
    <row r="2838" ht="12.75" customHeight="1" x14ac:dyDescent="0.3"/>
    <row r="2839" ht="12.75" customHeight="1" x14ac:dyDescent="0.3"/>
    <row r="2840" ht="12.75" customHeight="1" x14ac:dyDescent="0.3"/>
    <row r="2841" ht="12.75" customHeight="1" x14ac:dyDescent="0.3"/>
    <row r="2842" ht="12.75" customHeight="1" x14ac:dyDescent="0.3"/>
    <row r="2843" ht="12.75" customHeight="1" x14ac:dyDescent="0.3"/>
    <row r="2844" ht="12.75" customHeight="1" x14ac:dyDescent="0.3"/>
    <row r="2845" ht="12.75" customHeight="1" x14ac:dyDescent="0.3"/>
    <row r="2846" ht="12.75" customHeight="1" x14ac:dyDescent="0.3"/>
    <row r="2847" ht="12.75" customHeight="1" x14ac:dyDescent="0.3"/>
    <row r="2848" ht="12.75" customHeight="1" x14ac:dyDescent="0.3"/>
    <row r="2849" ht="12.75" customHeight="1" x14ac:dyDescent="0.3"/>
    <row r="2850" ht="12.75" customHeight="1" x14ac:dyDescent="0.3"/>
    <row r="2851" ht="12.75" customHeight="1" x14ac:dyDescent="0.3"/>
    <row r="2852" ht="12.75" customHeight="1" x14ac:dyDescent="0.3"/>
    <row r="2853" ht="12.75" customHeight="1" x14ac:dyDescent="0.3"/>
    <row r="2854" ht="12.75" customHeight="1" x14ac:dyDescent="0.3"/>
    <row r="2855" ht="12.75" customHeight="1" x14ac:dyDescent="0.3"/>
    <row r="2856" ht="12.75" customHeight="1" x14ac:dyDescent="0.3"/>
    <row r="2857" ht="12.75" customHeight="1" x14ac:dyDescent="0.3"/>
    <row r="2858" ht="12.75" customHeight="1" x14ac:dyDescent="0.3"/>
    <row r="2859" ht="12.75" customHeight="1" x14ac:dyDescent="0.3"/>
    <row r="2860" ht="12.75" customHeight="1" x14ac:dyDescent="0.3"/>
    <row r="2861" ht="12.75" customHeight="1" x14ac:dyDescent="0.3"/>
    <row r="2862" ht="12.75" customHeight="1" x14ac:dyDescent="0.3"/>
    <row r="2863" ht="12.75" customHeight="1" x14ac:dyDescent="0.3"/>
    <row r="2864" ht="12.75" customHeight="1" x14ac:dyDescent="0.3"/>
    <row r="2865" ht="12.75" customHeight="1" x14ac:dyDescent="0.3"/>
    <row r="2866" ht="12.75" customHeight="1" x14ac:dyDescent="0.3"/>
    <row r="2867" ht="12.75" customHeight="1" x14ac:dyDescent="0.3"/>
    <row r="2868" ht="12.75" customHeight="1" x14ac:dyDescent="0.3"/>
    <row r="2869" ht="12.75" customHeight="1" x14ac:dyDescent="0.3"/>
    <row r="2870" ht="12.75" customHeight="1" x14ac:dyDescent="0.3"/>
    <row r="2871" ht="12.75" customHeight="1" x14ac:dyDescent="0.3"/>
    <row r="2872" ht="12.75" customHeight="1" x14ac:dyDescent="0.3"/>
    <row r="2873" ht="12.75" customHeight="1" x14ac:dyDescent="0.3"/>
    <row r="2874" ht="12.75" customHeight="1" x14ac:dyDescent="0.3"/>
    <row r="2875" ht="12.75" customHeight="1" x14ac:dyDescent="0.3"/>
    <row r="2876" ht="12.75" customHeight="1" x14ac:dyDescent="0.3"/>
    <row r="2877" ht="12.75" customHeight="1" x14ac:dyDescent="0.3"/>
    <row r="2878" ht="12.75" customHeight="1" x14ac:dyDescent="0.3"/>
    <row r="2879" ht="12.75" customHeight="1" x14ac:dyDescent="0.3"/>
    <row r="2880" ht="12.75" customHeight="1" x14ac:dyDescent="0.3"/>
    <row r="2881" ht="12.75" customHeight="1" x14ac:dyDescent="0.3"/>
    <row r="2882" ht="12.75" customHeight="1" x14ac:dyDescent="0.3"/>
    <row r="2883" ht="12.75" customHeight="1" x14ac:dyDescent="0.3"/>
    <row r="2884" ht="12.75" customHeight="1" x14ac:dyDescent="0.3"/>
    <row r="2885" ht="12.75" customHeight="1" x14ac:dyDescent="0.3"/>
    <row r="2886" ht="12.75" customHeight="1" x14ac:dyDescent="0.3"/>
    <row r="2887" ht="12.75" customHeight="1" x14ac:dyDescent="0.3"/>
    <row r="2888" ht="12.75" customHeight="1" x14ac:dyDescent="0.3"/>
    <row r="2889" ht="12.75" customHeight="1" x14ac:dyDescent="0.3"/>
    <row r="2890" ht="12.75" customHeight="1" x14ac:dyDescent="0.3"/>
    <row r="2891" ht="12.75" customHeight="1" x14ac:dyDescent="0.3"/>
    <row r="2892" ht="12.75" customHeight="1" x14ac:dyDescent="0.3"/>
    <row r="2893" ht="12.75" customHeight="1" x14ac:dyDescent="0.3"/>
    <row r="2894" ht="12.75" customHeight="1" x14ac:dyDescent="0.3"/>
    <row r="2895" ht="12.75" customHeight="1" x14ac:dyDescent="0.3"/>
    <row r="2896" ht="12.75" customHeight="1" x14ac:dyDescent="0.3"/>
    <row r="2897" ht="12.75" customHeight="1" x14ac:dyDescent="0.3"/>
    <row r="2898" ht="12.75" customHeight="1" x14ac:dyDescent="0.3"/>
    <row r="2899" ht="12.75" customHeight="1" x14ac:dyDescent="0.3"/>
    <row r="2900" ht="12.75" customHeight="1" x14ac:dyDescent="0.3"/>
    <row r="2901" ht="12.75" customHeight="1" x14ac:dyDescent="0.3"/>
    <row r="2902" ht="12.75" customHeight="1" x14ac:dyDescent="0.3"/>
    <row r="2903" ht="12.75" customHeight="1" x14ac:dyDescent="0.3"/>
    <row r="2904" ht="12.75" customHeight="1" x14ac:dyDescent="0.3"/>
    <row r="2905" ht="12.75" customHeight="1" x14ac:dyDescent="0.3"/>
    <row r="2906" ht="12.75" customHeight="1" x14ac:dyDescent="0.3"/>
    <row r="2907" ht="12.75" customHeight="1" x14ac:dyDescent="0.3"/>
    <row r="2908" ht="12.75" customHeight="1" x14ac:dyDescent="0.3"/>
    <row r="2909" ht="12.75" customHeight="1" x14ac:dyDescent="0.3"/>
    <row r="2910" ht="12.75" customHeight="1" x14ac:dyDescent="0.3"/>
    <row r="2911" ht="12.75" customHeight="1" x14ac:dyDescent="0.3"/>
    <row r="2912" ht="12.75" customHeight="1" x14ac:dyDescent="0.3"/>
    <row r="2913" ht="12.75" customHeight="1" x14ac:dyDescent="0.3"/>
    <row r="2914" ht="12.75" customHeight="1" x14ac:dyDescent="0.3"/>
    <row r="2915" ht="12.75" customHeight="1" x14ac:dyDescent="0.3"/>
    <row r="2916" ht="12.75" customHeight="1" x14ac:dyDescent="0.3"/>
    <row r="2917" ht="12.75" customHeight="1" x14ac:dyDescent="0.3"/>
    <row r="2918" ht="12.75" customHeight="1" x14ac:dyDescent="0.3"/>
    <row r="2919" ht="12.75" customHeight="1" x14ac:dyDescent="0.3"/>
    <row r="2920" ht="12.75" customHeight="1" x14ac:dyDescent="0.3"/>
    <row r="2921" ht="12.75" customHeight="1" x14ac:dyDescent="0.3"/>
    <row r="2922" ht="12.75" customHeight="1" x14ac:dyDescent="0.3"/>
    <row r="2923" ht="12.75" customHeight="1" x14ac:dyDescent="0.3"/>
    <row r="2924" ht="12.75" customHeight="1" x14ac:dyDescent="0.3"/>
    <row r="2925" ht="12.75" customHeight="1" x14ac:dyDescent="0.3"/>
    <row r="2926" ht="12.75" customHeight="1" x14ac:dyDescent="0.3"/>
    <row r="2927" ht="12.75" customHeight="1" x14ac:dyDescent="0.3"/>
    <row r="2928" ht="12.75" customHeight="1" x14ac:dyDescent="0.3"/>
    <row r="2929" ht="12.75" customHeight="1" x14ac:dyDescent="0.3"/>
    <row r="2930" ht="12.75" customHeight="1" x14ac:dyDescent="0.3"/>
    <row r="2931" ht="12.75" customHeight="1" x14ac:dyDescent="0.3"/>
    <row r="2932" ht="12.75" customHeight="1" x14ac:dyDescent="0.3"/>
    <row r="2933" ht="12.75" customHeight="1" x14ac:dyDescent="0.3"/>
    <row r="2934" ht="12.75" customHeight="1" x14ac:dyDescent="0.3"/>
    <row r="2935" ht="12.75" customHeight="1" x14ac:dyDescent="0.3"/>
    <row r="2936" ht="12.75" customHeight="1" x14ac:dyDescent="0.3"/>
    <row r="2937" ht="12.75" customHeight="1" x14ac:dyDescent="0.3"/>
    <row r="2938" ht="12.75" customHeight="1" x14ac:dyDescent="0.3"/>
    <row r="2939" ht="12.75" customHeight="1" x14ac:dyDescent="0.3"/>
    <row r="2940" ht="12.75" customHeight="1" x14ac:dyDescent="0.3"/>
    <row r="2941" ht="12.75" customHeight="1" x14ac:dyDescent="0.3"/>
    <row r="2942" ht="12.75" customHeight="1" x14ac:dyDescent="0.3"/>
    <row r="2943" ht="12.75" customHeight="1" x14ac:dyDescent="0.3"/>
    <row r="2944" ht="12.75" customHeight="1" x14ac:dyDescent="0.3"/>
    <row r="2945" ht="12.75" customHeight="1" x14ac:dyDescent="0.3"/>
    <row r="2946" ht="12.75" customHeight="1" x14ac:dyDescent="0.3"/>
    <row r="2947" ht="12.75" customHeight="1" x14ac:dyDescent="0.3"/>
    <row r="2948" ht="12.75" customHeight="1" x14ac:dyDescent="0.3"/>
    <row r="2949" ht="12.75" customHeight="1" x14ac:dyDescent="0.3"/>
    <row r="2950" ht="12.75" customHeight="1" x14ac:dyDescent="0.3"/>
    <row r="2951" ht="12.75" customHeight="1" x14ac:dyDescent="0.3"/>
    <row r="2952" ht="12.75" customHeight="1" x14ac:dyDescent="0.3"/>
    <row r="2953" ht="12.75" customHeight="1" x14ac:dyDescent="0.3"/>
    <row r="2954" ht="12.75" customHeight="1" x14ac:dyDescent="0.3"/>
    <row r="2955" ht="12.75" customHeight="1" x14ac:dyDescent="0.3"/>
    <row r="2956" ht="12.75" customHeight="1" x14ac:dyDescent="0.3"/>
    <row r="2957" ht="12.75" customHeight="1" x14ac:dyDescent="0.3"/>
    <row r="2958" ht="12.75" customHeight="1" x14ac:dyDescent="0.3"/>
    <row r="2959" ht="12.75" customHeight="1" x14ac:dyDescent="0.3"/>
    <row r="2960" ht="12.75" customHeight="1" x14ac:dyDescent="0.3"/>
    <row r="2961" ht="12.75" customHeight="1" x14ac:dyDescent="0.3"/>
    <row r="2962" ht="12.75" customHeight="1" x14ac:dyDescent="0.3"/>
    <row r="2963" ht="12.75" customHeight="1" x14ac:dyDescent="0.3"/>
    <row r="2964" ht="12.75" customHeight="1" x14ac:dyDescent="0.3"/>
    <row r="2965" ht="12.75" customHeight="1" x14ac:dyDescent="0.3"/>
    <row r="2966" ht="12.75" customHeight="1" x14ac:dyDescent="0.3"/>
    <row r="2967" ht="12.75" customHeight="1" x14ac:dyDescent="0.3"/>
    <row r="2968" ht="12.75" customHeight="1" x14ac:dyDescent="0.3"/>
    <row r="2969" ht="12.75" customHeight="1" x14ac:dyDescent="0.3"/>
    <row r="2970" ht="12.75" customHeight="1" x14ac:dyDescent="0.3"/>
    <row r="2971" ht="12.75" customHeight="1" x14ac:dyDescent="0.3"/>
    <row r="2972" ht="12.75" customHeight="1" x14ac:dyDescent="0.3"/>
    <row r="2973" ht="12.75" customHeight="1" x14ac:dyDescent="0.3"/>
    <row r="2974" ht="12.75" customHeight="1" x14ac:dyDescent="0.3"/>
    <row r="2975" ht="12.75" customHeight="1" x14ac:dyDescent="0.3"/>
    <row r="2976" ht="12.75" customHeight="1" x14ac:dyDescent="0.3"/>
    <row r="2977" ht="12.75" customHeight="1" x14ac:dyDescent="0.3"/>
    <row r="2978" ht="12.75" customHeight="1" x14ac:dyDescent="0.3"/>
    <row r="2979" ht="12.75" customHeight="1" x14ac:dyDescent="0.3"/>
    <row r="2980" ht="12.75" customHeight="1" x14ac:dyDescent="0.3"/>
    <row r="2981" ht="12.75" customHeight="1" x14ac:dyDescent="0.3"/>
    <row r="2982" ht="12.75" customHeight="1" x14ac:dyDescent="0.3"/>
    <row r="2983" ht="12.75" customHeight="1" x14ac:dyDescent="0.3"/>
    <row r="2984" ht="12.75" customHeight="1" x14ac:dyDescent="0.3"/>
    <row r="2985" ht="12.75" customHeight="1" x14ac:dyDescent="0.3"/>
    <row r="2986" ht="12.75" customHeight="1" x14ac:dyDescent="0.3"/>
    <row r="2987" ht="12.75" customHeight="1" x14ac:dyDescent="0.3"/>
    <row r="2988" ht="12.75" customHeight="1" x14ac:dyDescent="0.3"/>
    <row r="2989" ht="12.75" customHeight="1" x14ac:dyDescent="0.3"/>
    <row r="2990" ht="12.75" customHeight="1" x14ac:dyDescent="0.3"/>
    <row r="2991" ht="12.75" customHeight="1" x14ac:dyDescent="0.3"/>
    <row r="2992" ht="12.75" customHeight="1" x14ac:dyDescent="0.3"/>
    <row r="2993" ht="12.75" customHeight="1" x14ac:dyDescent="0.3"/>
    <row r="2994" ht="12.75" customHeight="1" x14ac:dyDescent="0.3"/>
    <row r="2995" ht="12.75" customHeight="1" x14ac:dyDescent="0.3"/>
    <row r="2996" ht="12.75" customHeight="1" x14ac:dyDescent="0.3"/>
    <row r="2997" ht="12.75" customHeight="1" x14ac:dyDescent="0.3"/>
    <row r="2998" ht="12.75" customHeight="1" x14ac:dyDescent="0.3"/>
    <row r="2999" ht="12.75" customHeight="1" x14ac:dyDescent="0.3"/>
    <row r="3000" ht="12.75" customHeight="1" x14ac:dyDescent="0.3"/>
    <row r="3001" ht="12.75" customHeight="1" x14ac:dyDescent="0.3"/>
    <row r="3002" ht="12.75" customHeight="1" x14ac:dyDescent="0.3"/>
    <row r="3003" ht="12.75" customHeight="1" x14ac:dyDescent="0.3"/>
    <row r="3004" ht="12.75" customHeight="1" x14ac:dyDescent="0.3"/>
    <row r="3005" ht="12.75" customHeight="1" x14ac:dyDescent="0.3"/>
    <row r="3006" ht="12.75" customHeight="1" x14ac:dyDescent="0.3"/>
    <row r="3007" ht="12.75" customHeight="1" x14ac:dyDescent="0.3"/>
    <row r="3008" ht="12.75" customHeight="1" x14ac:dyDescent="0.3"/>
    <row r="3009" ht="12.75" customHeight="1" x14ac:dyDescent="0.3"/>
    <row r="3010" ht="12.75" customHeight="1" x14ac:dyDescent="0.3"/>
    <row r="3011" ht="12.75" customHeight="1" x14ac:dyDescent="0.3"/>
    <row r="3012" ht="12.75" customHeight="1" x14ac:dyDescent="0.3"/>
    <row r="3013" ht="12.75" customHeight="1" x14ac:dyDescent="0.3"/>
    <row r="3014" ht="12.75" customHeight="1" x14ac:dyDescent="0.3"/>
    <row r="3015" ht="12.75" customHeight="1" x14ac:dyDescent="0.3"/>
    <row r="3016" ht="12.75" customHeight="1" x14ac:dyDescent="0.3"/>
    <row r="3017" ht="12.75" customHeight="1" x14ac:dyDescent="0.3"/>
    <row r="3018" ht="12.75" customHeight="1" x14ac:dyDescent="0.3"/>
    <row r="3019" ht="12.75" customHeight="1" x14ac:dyDescent="0.3"/>
    <row r="3020" ht="12.75" customHeight="1" x14ac:dyDescent="0.3"/>
    <row r="3021" ht="12.75" customHeight="1" x14ac:dyDescent="0.3"/>
    <row r="3022" ht="12.75" customHeight="1" x14ac:dyDescent="0.3"/>
    <row r="3023" ht="12.75" customHeight="1" x14ac:dyDescent="0.3"/>
    <row r="3024" ht="12.75" customHeight="1" x14ac:dyDescent="0.3"/>
    <row r="3025" ht="12.75" customHeight="1" x14ac:dyDescent="0.3"/>
    <row r="3026" ht="12.75" customHeight="1" x14ac:dyDescent="0.3"/>
    <row r="3027" ht="12.75" customHeight="1" x14ac:dyDescent="0.3"/>
    <row r="3028" ht="12.75" customHeight="1" x14ac:dyDescent="0.3"/>
    <row r="3029" ht="12.75" customHeight="1" x14ac:dyDescent="0.3"/>
    <row r="3030" ht="12.75" customHeight="1" x14ac:dyDescent="0.3"/>
    <row r="3031" ht="12.75" customHeight="1" x14ac:dyDescent="0.3"/>
    <row r="3032" ht="12.75" customHeight="1" x14ac:dyDescent="0.3"/>
    <row r="3033" ht="12.75" customHeight="1" x14ac:dyDescent="0.3"/>
    <row r="3034" ht="12.75" customHeight="1" x14ac:dyDescent="0.3"/>
    <row r="3035" ht="12.75" customHeight="1" x14ac:dyDescent="0.3"/>
    <row r="3036" ht="12.75" customHeight="1" x14ac:dyDescent="0.3"/>
    <row r="3037" ht="12.75" customHeight="1" x14ac:dyDescent="0.3"/>
    <row r="3038" ht="12.75" customHeight="1" x14ac:dyDescent="0.3"/>
    <row r="3039" ht="12.75" customHeight="1" x14ac:dyDescent="0.3"/>
    <row r="3040" ht="12.75" customHeight="1" x14ac:dyDescent="0.3"/>
    <row r="3041" ht="12.75" customHeight="1" x14ac:dyDescent="0.3"/>
    <row r="3042" ht="12.75" customHeight="1" x14ac:dyDescent="0.3"/>
    <row r="3043" ht="12.75" customHeight="1" x14ac:dyDescent="0.3"/>
    <row r="3044" ht="12.75" customHeight="1" x14ac:dyDescent="0.3"/>
    <row r="3045" ht="12.75" customHeight="1" x14ac:dyDescent="0.3"/>
    <row r="3046" ht="12.75" customHeight="1" x14ac:dyDescent="0.3"/>
    <row r="3047" ht="12.75" customHeight="1" x14ac:dyDescent="0.3"/>
    <row r="3048" ht="12.75" customHeight="1" x14ac:dyDescent="0.3"/>
    <row r="3049" ht="12.75" customHeight="1" x14ac:dyDescent="0.3"/>
    <row r="3050" ht="12.75" customHeight="1" x14ac:dyDescent="0.3"/>
    <row r="3051" ht="12.75" customHeight="1" x14ac:dyDescent="0.3"/>
    <row r="3052" ht="12.75" customHeight="1" x14ac:dyDescent="0.3"/>
    <row r="3053" ht="12.75" customHeight="1" x14ac:dyDescent="0.3"/>
    <row r="3054" ht="12.75" customHeight="1" x14ac:dyDescent="0.3"/>
    <row r="3055" ht="12.75" customHeight="1" x14ac:dyDescent="0.3"/>
    <row r="3056" ht="12.75" customHeight="1" x14ac:dyDescent="0.3"/>
    <row r="3057" ht="12.75" customHeight="1" x14ac:dyDescent="0.3"/>
    <row r="3058" ht="12.75" customHeight="1" x14ac:dyDescent="0.3"/>
    <row r="3059" ht="12.75" customHeight="1" x14ac:dyDescent="0.3"/>
    <row r="3060" ht="12.75" customHeight="1" x14ac:dyDescent="0.3"/>
    <row r="3061" ht="12.75" customHeight="1" x14ac:dyDescent="0.3"/>
    <row r="3062" ht="12.75" customHeight="1" x14ac:dyDescent="0.3"/>
    <row r="3063" ht="12.75" customHeight="1" x14ac:dyDescent="0.3"/>
    <row r="3064" ht="12.75" customHeight="1" x14ac:dyDescent="0.3"/>
    <row r="3065" ht="12.75" customHeight="1" x14ac:dyDescent="0.3"/>
    <row r="3066" ht="12.75" customHeight="1" x14ac:dyDescent="0.3"/>
    <row r="3067" ht="12.75" customHeight="1" x14ac:dyDescent="0.3"/>
    <row r="3068" ht="12.75" customHeight="1" x14ac:dyDescent="0.3"/>
    <row r="3069" ht="12.75" customHeight="1" x14ac:dyDescent="0.3"/>
    <row r="3070" ht="12.75" customHeight="1" x14ac:dyDescent="0.3"/>
    <row r="3071" ht="12.75" customHeight="1" x14ac:dyDescent="0.3"/>
    <row r="3072" ht="12.75" customHeight="1" x14ac:dyDescent="0.3"/>
    <row r="3073" ht="12.75" customHeight="1" x14ac:dyDescent="0.3"/>
    <row r="3074" ht="12.75" customHeight="1" x14ac:dyDescent="0.3"/>
    <row r="3075" ht="12.75" customHeight="1" x14ac:dyDescent="0.3"/>
    <row r="3076" ht="12.75" customHeight="1" x14ac:dyDescent="0.3"/>
    <row r="3077" ht="12.75" customHeight="1" x14ac:dyDescent="0.3"/>
    <row r="3078" ht="12.75" customHeight="1" x14ac:dyDescent="0.3"/>
    <row r="3079" ht="12.75" customHeight="1" x14ac:dyDescent="0.3"/>
    <row r="3080" ht="12.75" customHeight="1" x14ac:dyDescent="0.3"/>
    <row r="3081" ht="12.75" customHeight="1" x14ac:dyDescent="0.3"/>
    <row r="3082" ht="12.75" customHeight="1" x14ac:dyDescent="0.3"/>
    <row r="3083" ht="12.75" customHeight="1" x14ac:dyDescent="0.3"/>
    <row r="3084" ht="12.75" customHeight="1" x14ac:dyDescent="0.3"/>
    <row r="3085" ht="12.75" customHeight="1" x14ac:dyDescent="0.3"/>
    <row r="3086" ht="12.75" customHeight="1" x14ac:dyDescent="0.3"/>
    <row r="3087" ht="12.75" customHeight="1" x14ac:dyDescent="0.3"/>
    <row r="3088" ht="12.75" customHeight="1" x14ac:dyDescent="0.3"/>
    <row r="3089" ht="12.75" customHeight="1" x14ac:dyDescent="0.3"/>
    <row r="3090" ht="12.75" customHeight="1" x14ac:dyDescent="0.3"/>
    <row r="3091" ht="12.75" customHeight="1" x14ac:dyDescent="0.3"/>
    <row r="3092" ht="12.75" customHeight="1" x14ac:dyDescent="0.3"/>
    <row r="3093" ht="12.75" customHeight="1" x14ac:dyDescent="0.3"/>
    <row r="3094" ht="12.75" customHeight="1" x14ac:dyDescent="0.3"/>
    <row r="3095" ht="12.75" customHeight="1" x14ac:dyDescent="0.3"/>
    <row r="3096" ht="12.75" customHeight="1" x14ac:dyDescent="0.3"/>
    <row r="3097" ht="12.75" customHeight="1" x14ac:dyDescent="0.3"/>
    <row r="3098" ht="12.75" customHeight="1" x14ac:dyDescent="0.3"/>
    <row r="3099" ht="12.75" customHeight="1" x14ac:dyDescent="0.3"/>
    <row r="3100" ht="12.75" customHeight="1" x14ac:dyDescent="0.3"/>
    <row r="3101" ht="12.75" customHeight="1" x14ac:dyDescent="0.3"/>
    <row r="3102" ht="12.75" customHeight="1" x14ac:dyDescent="0.3"/>
    <row r="3103" ht="12.75" customHeight="1" x14ac:dyDescent="0.3"/>
    <row r="3104" ht="12.75" customHeight="1" x14ac:dyDescent="0.3"/>
    <row r="3105" ht="12.75" customHeight="1" x14ac:dyDescent="0.3"/>
    <row r="3106" ht="12.75" customHeight="1" x14ac:dyDescent="0.3"/>
    <row r="3107" ht="12.75" customHeight="1" x14ac:dyDescent="0.3"/>
    <row r="3108" ht="12.75" customHeight="1" x14ac:dyDescent="0.3"/>
    <row r="3109" ht="12.75" customHeight="1" x14ac:dyDescent="0.3"/>
    <row r="3110" ht="12.75" customHeight="1" x14ac:dyDescent="0.3"/>
    <row r="3111" ht="12.75" customHeight="1" x14ac:dyDescent="0.3"/>
    <row r="3112" ht="12.75" customHeight="1" x14ac:dyDescent="0.3"/>
    <row r="3113" ht="12.75" customHeight="1" x14ac:dyDescent="0.3"/>
    <row r="3114" ht="12.75" customHeight="1" x14ac:dyDescent="0.3"/>
    <row r="3115" ht="12.75" customHeight="1" x14ac:dyDescent="0.3"/>
    <row r="3116" ht="12.75" customHeight="1" x14ac:dyDescent="0.3"/>
    <row r="3117" ht="12.75" customHeight="1" x14ac:dyDescent="0.3"/>
    <row r="3118" ht="12.75" customHeight="1" x14ac:dyDescent="0.3"/>
    <row r="3119" ht="12.75" customHeight="1" x14ac:dyDescent="0.3"/>
    <row r="3120" ht="12.75" customHeight="1" x14ac:dyDescent="0.3"/>
    <row r="3121" ht="12.75" customHeight="1" x14ac:dyDescent="0.3"/>
    <row r="3122" ht="12.75" customHeight="1" x14ac:dyDescent="0.3"/>
    <row r="3123" ht="12.75" customHeight="1" x14ac:dyDescent="0.3"/>
    <row r="3124" ht="12.75" customHeight="1" x14ac:dyDescent="0.3"/>
    <row r="3125" ht="12.75" customHeight="1" x14ac:dyDescent="0.3"/>
    <row r="3126" ht="12.75" customHeight="1" x14ac:dyDescent="0.3"/>
    <row r="3127" ht="12.75" customHeight="1" x14ac:dyDescent="0.3"/>
    <row r="3128" ht="12.75" customHeight="1" x14ac:dyDescent="0.3"/>
    <row r="3129" ht="12.75" customHeight="1" x14ac:dyDescent="0.3"/>
    <row r="3130" ht="12.75" customHeight="1" x14ac:dyDescent="0.3"/>
    <row r="3131" ht="12.75" customHeight="1" x14ac:dyDescent="0.3"/>
    <row r="3132" ht="12.75" customHeight="1" x14ac:dyDescent="0.3"/>
    <row r="3133" ht="12.75" customHeight="1" x14ac:dyDescent="0.3"/>
    <row r="3134" ht="12.75" customHeight="1" x14ac:dyDescent="0.3"/>
    <row r="3135" ht="12.75" customHeight="1" x14ac:dyDescent="0.3"/>
    <row r="3136" ht="12.75" customHeight="1" x14ac:dyDescent="0.3"/>
    <row r="3137" ht="12.75" customHeight="1" x14ac:dyDescent="0.3"/>
    <row r="3138" ht="12.75" customHeight="1" x14ac:dyDescent="0.3"/>
    <row r="3139" ht="12.75" customHeight="1" x14ac:dyDescent="0.3"/>
    <row r="3140" ht="12.75" customHeight="1" x14ac:dyDescent="0.3"/>
    <row r="3141" ht="12.75" customHeight="1" x14ac:dyDescent="0.3"/>
    <row r="3142" ht="12.75" customHeight="1" x14ac:dyDescent="0.3"/>
    <row r="3143" ht="12.75" customHeight="1" x14ac:dyDescent="0.3"/>
    <row r="3144" ht="12.75" customHeight="1" x14ac:dyDescent="0.3"/>
    <row r="3145" ht="12.75" customHeight="1" x14ac:dyDescent="0.3"/>
    <row r="3146" ht="12.75" customHeight="1" x14ac:dyDescent="0.3"/>
    <row r="3147" ht="12.75" customHeight="1" x14ac:dyDescent="0.3"/>
    <row r="3148" ht="12.75" customHeight="1" x14ac:dyDescent="0.3"/>
    <row r="3149" ht="12.75" customHeight="1" x14ac:dyDescent="0.3"/>
    <row r="3150" ht="12.75" customHeight="1" x14ac:dyDescent="0.3"/>
    <row r="3151" ht="12.75" customHeight="1" x14ac:dyDescent="0.3"/>
    <row r="3152" ht="12.75" customHeight="1" x14ac:dyDescent="0.3"/>
    <row r="3153" ht="12.75" customHeight="1" x14ac:dyDescent="0.3"/>
    <row r="3154" ht="12.75" customHeight="1" x14ac:dyDescent="0.3"/>
    <row r="3155" ht="12.75" customHeight="1" x14ac:dyDescent="0.3"/>
    <row r="3156" ht="12.75" customHeight="1" x14ac:dyDescent="0.3"/>
    <row r="3157" ht="12.75" customHeight="1" x14ac:dyDescent="0.3"/>
    <row r="3158" ht="12.75" customHeight="1" x14ac:dyDescent="0.3"/>
    <row r="3159" ht="12.75" customHeight="1" x14ac:dyDescent="0.3"/>
    <row r="3160" ht="12.75" customHeight="1" x14ac:dyDescent="0.3"/>
    <row r="3161" ht="12.75" customHeight="1" x14ac:dyDescent="0.3"/>
    <row r="3162" ht="12.75" customHeight="1" x14ac:dyDescent="0.3"/>
    <row r="3163" ht="12.75" customHeight="1" x14ac:dyDescent="0.3"/>
    <row r="3164" ht="12.75" customHeight="1" x14ac:dyDescent="0.3"/>
    <row r="3165" ht="12.75" customHeight="1" x14ac:dyDescent="0.3"/>
    <row r="3166" ht="12.75" customHeight="1" x14ac:dyDescent="0.3"/>
    <row r="3167" ht="12.75" customHeight="1" x14ac:dyDescent="0.3"/>
    <row r="3168" ht="12.75" customHeight="1" x14ac:dyDescent="0.3"/>
    <row r="3169" ht="12.75" customHeight="1" x14ac:dyDescent="0.3"/>
    <row r="3170" ht="12.75" customHeight="1" x14ac:dyDescent="0.3"/>
    <row r="3171" ht="12.75" customHeight="1" x14ac:dyDescent="0.3"/>
    <row r="3172" ht="12.75" customHeight="1" x14ac:dyDescent="0.3"/>
    <row r="3173" ht="12.75" customHeight="1" x14ac:dyDescent="0.3"/>
    <row r="3174" ht="12.75" customHeight="1" x14ac:dyDescent="0.3"/>
    <row r="3175" ht="12.75" customHeight="1" x14ac:dyDescent="0.3"/>
    <row r="3176" ht="12.75" customHeight="1" x14ac:dyDescent="0.3"/>
    <row r="3177" ht="12.75" customHeight="1" x14ac:dyDescent="0.3"/>
    <row r="3178" ht="12.75" customHeight="1" x14ac:dyDescent="0.3"/>
    <row r="3179" ht="12.75" customHeight="1" x14ac:dyDescent="0.3"/>
    <row r="3180" ht="12.75" customHeight="1" x14ac:dyDescent="0.3"/>
    <row r="3181" ht="12.75" customHeight="1" x14ac:dyDescent="0.3"/>
    <row r="3182" ht="12.75" customHeight="1" x14ac:dyDescent="0.3"/>
    <row r="3183" ht="12.75" customHeight="1" x14ac:dyDescent="0.3"/>
    <row r="3184" ht="12.75" customHeight="1" x14ac:dyDescent="0.3"/>
    <row r="3185" ht="12.75" customHeight="1" x14ac:dyDescent="0.3"/>
    <row r="3186" ht="12.75" customHeight="1" x14ac:dyDescent="0.3"/>
    <row r="3187" ht="12.75" customHeight="1" x14ac:dyDescent="0.3"/>
    <row r="3188" ht="12.75" customHeight="1" x14ac:dyDescent="0.3"/>
    <row r="3189" ht="12.75" customHeight="1" x14ac:dyDescent="0.3"/>
    <row r="3190" ht="12.75" customHeight="1" x14ac:dyDescent="0.3"/>
    <row r="3191" ht="12.75" customHeight="1" x14ac:dyDescent="0.3"/>
    <row r="3192" ht="12.75" customHeight="1" x14ac:dyDescent="0.3"/>
    <row r="3193" ht="12.75" customHeight="1" x14ac:dyDescent="0.3"/>
    <row r="3194" ht="12.75" customHeight="1" x14ac:dyDescent="0.3"/>
    <row r="3195" ht="12.75" customHeight="1" x14ac:dyDescent="0.3"/>
    <row r="3196" ht="12.75" customHeight="1" x14ac:dyDescent="0.3"/>
    <row r="3197" ht="12.75" customHeight="1" x14ac:dyDescent="0.3"/>
    <row r="3198" ht="12.75" customHeight="1" x14ac:dyDescent="0.3"/>
    <row r="3199" ht="12.75" customHeight="1" x14ac:dyDescent="0.3"/>
    <row r="3200" ht="12.75" customHeight="1" x14ac:dyDescent="0.3"/>
    <row r="3201" ht="12.75" customHeight="1" x14ac:dyDescent="0.3"/>
    <row r="3202" ht="12.75" customHeight="1" x14ac:dyDescent="0.3"/>
    <row r="3203" ht="12.75" customHeight="1" x14ac:dyDescent="0.3"/>
    <row r="3204" ht="12.75" customHeight="1" x14ac:dyDescent="0.3"/>
    <row r="3205" ht="12.75" customHeight="1" x14ac:dyDescent="0.3"/>
    <row r="3206" ht="12.75" customHeight="1" x14ac:dyDescent="0.3"/>
    <row r="3207" ht="12.75" customHeight="1" x14ac:dyDescent="0.3"/>
    <row r="3208" ht="12.75" customHeight="1" x14ac:dyDescent="0.3"/>
    <row r="3209" ht="12.75" customHeight="1" x14ac:dyDescent="0.3"/>
    <row r="3210" ht="12.75" customHeight="1" x14ac:dyDescent="0.3"/>
    <row r="3211" ht="12.75" customHeight="1" x14ac:dyDescent="0.3"/>
    <row r="3212" ht="12.75" customHeight="1" x14ac:dyDescent="0.3"/>
    <row r="3213" ht="12.75" customHeight="1" x14ac:dyDescent="0.3"/>
    <row r="3214" ht="12.75" customHeight="1" x14ac:dyDescent="0.3"/>
    <row r="3215" ht="12.75" customHeight="1" x14ac:dyDescent="0.3"/>
    <row r="3216" ht="12.75" customHeight="1" x14ac:dyDescent="0.3"/>
    <row r="3217" ht="12.75" customHeight="1" x14ac:dyDescent="0.3"/>
    <row r="3218" ht="12.75" customHeight="1" x14ac:dyDescent="0.3"/>
    <row r="3219" ht="12.75" customHeight="1" x14ac:dyDescent="0.3"/>
    <row r="3220" ht="12.75" customHeight="1" x14ac:dyDescent="0.3"/>
    <row r="3221" ht="12.75" customHeight="1" x14ac:dyDescent="0.3"/>
    <row r="3222" ht="12.75" customHeight="1" x14ac:dyDescent="0.3"/>
    <row r="3223" ht="12.75" customHeight="1" x14ac:dyDescent="0.3"/>
    <row r="3224" ht="12.75" customHeight="1" x14ac:dyDescent="0.3"/>
    <row r="3225" ht="12.75" customHeight="1" x14ac:dyDescent="0.3"/>
    <row r="3226" ht="12.75" customHeight="1" x14ac:dyDescent="0.3"/>
    <row r="3227" ht="12.75" customHeight="1" x14ac:dyDescent="0.3"/>
    <row r="3228" ht="12.75" customHeight="1" x14ac:dyDescent="0.3"/>
    <row r="3229" ht="12.75" customHeight="1" x14ac:dyDescent="0.3"/>
    <row r="3230" ht="12.75" customHeight="1" x14ac:dyDescent="0.3"/>
    <row r="3231" ht="12.75" customHeight="1" x14ac:dyDescent="0.3"/>
    <row r="3232" ht="12.75" customHeight="1" x14ac:dyDescent="0.3"/>
    <row r="3233" ht="12.75" customHeight="1" x14ac:dyDescent="0.3"/>
    <row r="3234" ht="12.75" customHeight="1" x14ac:dyDescent="0.3"/>
    <row r="3235" ht="12.75" customHeight="1" x14ac:dyDescent="0.3"/>
    <row r="3236" ht="12.75" customHeight="1" x14ac:dyDescent="0.3"/>
    <row r="3237" ht="12.75" customHeight="1" x14ac:dyDescent="0.3"/>
    <row r="3238" ht="12.75" customHeight="1" x14ac:dyDescent="0.3"/>
    <row r="3239" ht="12.75" customHeight="1" x14ac:dyDescent="0.3"/>
    <row r="3240" ht="12.75" customHeight="1" x14ac:dyDescent="0.3"/>
    <row r="3241" ht="12.75" customHeight="1" x14ac:dyDescent="0.3"/>
    <row r="3242" ht="12.75" customHeight="1" x14ac:dyDescent="0.3"/>
    <row r="3243" ht="12.75" customHeight="1" x14ac:dyDescent="0.3"/>
    <row r="3244" ht="12.75" customHeight="1" x14ac:dyDescent="0.3"/>
    <row r="3245" ht="12.75" customHeight="1" x14ac:dyDescent="0.3"/>
    <row r="3246" ht="12.75" customHeight="1" x14ac:dyDescent="0.3"/>
    <row r="3247" ht="12.75" customHeight="1" x14ac:dyDescent="0.3"/>
    <row r="3248" ht="12.75" customHeight="1" x14ac:dyDescent="0.3"/>
    <row r="3249" ht="12.75" customHeight="1" x14ac:dyDescent="0.3"/>
    <row r="3250" ht="12.75" customHeight="1" x14ac:dyDescent="0.3"/>
    <row r="3251" ht="12.75" customHeight="1" x14ac:dyDescent="0.3"/>
    <row r="3252" ht="12.75" customHeight="1" x14ac:dyDescent="0.3"/>
    <row r="3253" ht="12.75" customHeight="1" x14ac:dyDescent="0.3"/>
    <row r="3254" ht="12.75" customHeight="1" x14ac:dyDescent="0.3"/>
    <row r="3255" ht="12.75" customHeight="1" x14ac:dyDescent="0.3"/>
    <row r="3256" ht="12.75" customHeight="1" x14ac:dyDescent="0.3"/>
    <row r="3257" ht="12.75" customHeight="1" x14ac:dyDescent="0.3"/>
    <row r="3258" ht="12.75" customHeight="1" x14ac:dyDescent="0.3"/>
    <row r="3259" ht="12.75" customHeight="1" x14ac:dyDescent="0.3"/>
    <row r="3260" ht="12.75" customHeight="1" x14ac:dyDescent="0.3"/>
    <row r="3261" ht="12.75" customHeight="1" x14ac:dyDescent="0.3"/>
    <row r="3262" ht="12.75" customHeight="1" x14ac:dyDescent="0.3"/>
    <row r="3263" ht="12.75" customHeight="1" x14ac:dyDescent="0.3"/>
    <row r="3264" ht="12.75" customHeight="1" x14ac:dyDescent="0.3"/>
    <row r="3265" ht="12.75" customHeight="1" x14ac:dyDescent="0.3"/>
    <row r="3266" ht="12.75" customHeight="1" x14ac:dyDescent="0.3"/>
    <row r="3267" ht="12.75" customHeight="1" x14ac:dyDescent="0.3"/>
    <row r="3268" ht="12.75" customHeight="1" x14ac:dyDescent="0.3"/>
    <row r="3269" ht="12.75" customHeight="1" x14ac:dyDescent="0.3"/>
    <row r="3270" ht="12.75" customHeight="1" x14ac:dyDescent="0.3"/>
    <row r="3271" ht="12.75" customHeight="1" x14ac:dyDescent="0.3"/>
    <row r="3272" ht="12.75" customHeight="1" x14ac:dyDescent="0.3"/>
    <row r="3273" ht="12.75" customHeight="1" x14ac:dyDescent="0.3"/>
    <row r="3274" ht="12.75" customHeight="1" x14ac:dyDescent="0.3"/>
    <row r="3275" ht="12.75" customHeight="1" x14ac:dyDescent="0.3"/>
    <row r="3276" ht="12.75" customHeight="1" x14ac:dyDescent="0.3"/>
    <row r="3277" ht="12.75" customHeight="1" x14ac:dyDescent="0.3"/>
    <row r="3278" ht="12.75" customHeight="1" x14ac:dyDescent="0.3"/>
    <row r="3279" ht="12.75" customHeight="1" x14ac:dyDescent="0.3"/>
    <row r="3280" ht="12.75" customHeight="1" x14ac:dyDescent="0.3"/>
    <row r="3281" ht="12.75" customHeight="1" x14ac:dyDescent="0.3"/>
    <row r="3282" ht="12.75" customHeight="1" x14ac:dyDescent="0.3"/>
    <row r="3283" ht="12.75" customHeight="1" x14ac:dyDescent="0.3"/>
    <row r="3284" ht="12.75" customHeight="1" x14ac:dyDescent="0.3"/>
    <row r="3285" ht="12.75" customHeight="1" x14ac:dyDescent="0.3"/>
    <row r="3286" ht="12.75" customHeight="1" x14ac:dyDescent="0.3"/>
    <row r="3287" ht="12.75" customHeight="1" x14ac:dyDescent="0.3"/>
    <row r="3288" ht="12.75" customHeight="1" x14ac:dyDescent="0.3"/>
    <row r="3289" ht="12.75" customHeight="1" x14ac:dyDescent="0.3"/>
    <row r="3290" ht="12.75" customHeight="1" x14ac:dyDescent="0.3"/>
    <row r="3291" ht="12.75" customHeight="1" x14ac:dyDescent="0.3"/>
    <row r="3292" ht="12.75" customHeight="1" x14ac:dyDescent="0.3"/>
    <row r="3293" ht="12.75" customHeight="1" x14ac:dyDescent="0.3"/>
    <row r="3294" ht="12.75" customHeight="1" x14ac:dyDescent="0.3"/>
    <row r="3295" ht="12.75" customHeight="1" x14ac:dyDescent="0.3"/>
    <row r="3296" ht="12.75" customHeight="1" x14ac:dyDescent="0.3"/>
    <row r="3297" ht="12.75" customHeight="1" x14ac:dyDescent="0.3"/>
    <row r="3298" ht="12.75" customHeight="1" x14ac:dyDescent="0.3"/>
    <row r="3299" ht="12.75" customHeight="1" x14ac:dyDescent="0.3"/>
    <row r="3300" ht="12.75" customHeight="1" x14ac:dyDescent="0.3"/>
    <row r="3301" ht="12.75" customHeight="1" x14ac:dyDescent="0.3"/>
    <row r="3302" ht="12.75" customHeight="1" x14ac:dyDescent="0.3"/>
    <row r="3303" ht="12.75" customHeight="1" x14ac:dyDescent="0.3"/>
    <row r="3304" ht="12.75" customHeight="1" x14ac:dyDescent="0.3"/>
    <row r="3305" ht="12.75" customHeight="1" x14ac:dyDescent="0.3"/>
    <row r="3306" ht="12.75" customHeight="1" x14ac:dyDescent="0.3"/>
    <row r="3307" ht="12.75" customHeight="1" x14ac:dyDescent="0.3"/>
    <row r="3308" ht="12.75" customHeight="1" x14ac:dyDescent="0.3"/>
    <row r="3309" ht="12.75" customHeight="1" x14ac:dyDescent="0.3"/>
    <row r="3310" ht="12.75" customHeight="1" x14ac:dyDescent="0.3"/>
    <row r="3311" ht="12.75" customHeight="1" x14ac:dyDescent="0.3"/>
    <row r="3312" ht="12.75" customHeight="1" x14ac:dyDescent="0.3"/>
    <row r="3313" ht="12.75" customHeight="1" x14ac:dyDescent="0.3"/>
    <row r="3314" ht="12.75" customHeight="1" x14ac:dyDescent="0.3"/>
    <row r="3315" ht="12.75" customHeight="1" x14ac:dyDescent="0.3"/>
    <row r="3316" ht="12.75" customHeight="1" x14ac:dyDescent="0.3"/>
    <row r="3317" ht="12.75" customHeight="1" x14ac:dyDescent="0.3"/>
    <row r="3318" ht="12.75" customHeight="1" x14ac:dyDescent="0.3"/>
    <row r="3319" ht="12.75" customHeight="1" x14ac:dyDescent="0.3"/>
    <row r="3320" ht="12.75" customHeight="1" x14ac:dyDescent="0.3"/>
    <row r="3321" ht="12.75" customHeight="1" x14ac:dyDescent="0.3"/>
    <row r="3322" ht="12.75" customHeight="1" x14ac:dyDescent="0.3"/>
    <row r="3323" ht="12.75" customHeight="1" x14ac:dyDescent="0.3"/>
    <row r="3324" ht="12.75" customHeight="1" x14ac:dyDescent="0.3"/>
    <row r="3325" ht="12.75" customHeight="1" x14ac:dyDescent="0.3"/>
    <row r="3326" ht="12.75" customHeight="1" x14ac:dyDescent="0.3"/>
    <row r="3327" ht="12.75" customHeight="1" x14ac:dyDescent="0.3"/>
    <row r="3328" ht="12.75" customHeight="1" x14ac:dyDescent="0.3"/>
    <row r="3329" ht="12.75" customHeight="1" x14ac:dyDescent="0.3"/>
    <row r="3330" ht="12.75" customHeight="1" x14ac:dyDescent="0.3"/>
    <row r="3331" ht="12.75" customHeight="1" x14ac:dyDescent="0.3"/>
    <row r="3332" ht="12.75" customHeight="1" x14ac:dyDescent="0.3"/>
    <row r="3333" ht="12.75" customHeight="1" x14ac:dyDescent="0.3"/>
    <row r="3334" ht="12.75" customHeight="1" x14ac:dyDescent="0.3"/>
    <row r="3335" ht="12.75" customHeight="1" x14ac:dyDescent="0.3"/>
    <row r="3336" ht="12.75" customHeight="1" x14ac:dyDescent="0.3"/>
    <row r="3337" ht="12.75" customHeight="1" x14ac:dyDescent="0.3"/>
    <row r="3338" ht="12.75" customHeight="1" x14ac:dyDescent="0.3"/>
    <row r="3339" ht="12.75" customHeight="1" x14ac:dyDescent="0.3"/>
    <row r="3340" ht="12.75" customHeight="1" x14ac:dyDescent="0.3"/>
    <row r="3341" ht="12.75" customHeight="1" x14ac:dyDescent="0.3"/>
    <row r="3342" ht="12.75" customHeight="1" x14ac:dyDescent="0.3"/>
    <row r="3343" ht="12.75" customHeight="1" x14ac:dyDescent="0.3"/>
    <row r="3344" ht="12.75" customHeight="1" x14ac:dyDescent="0.3"/>
    <row r="3345" ht="12.75" customHeight="1" x14ac:dyDescent="0.3"/>
    <row r="3346" ht="12.75" customHeight="1" x14ac:dyDescent="0.3"/>
    <row r="3347" ht="12.75" customHeight="1" x14ac:dyDescent="0.3"/>
    <row r="3348" ht="12.75" customHeight="1" x14ac:dyDescent="0.3"/>
    <row r="3349" ht="12.75" customHeight="1" x14ac:dyDescent="0.3"/>
    <row r="3350" ht="12.75" customHeight="1" x14ac:dyDescent="0.3"/>
    <row r="3351" ht="12.75" customHeight="1" x14ac:dyDescent="0.3"/>
    <row r="3352" ht="12.75" customHeight="1" x14ac:dyDescent="0.3"/>
    <row r="3353" ht="12.75" customHeight="1" x14ac:dyDescent="0.3"/>
    <row r="3354" ht="12.75" customHeight="1" x14ac:dyDescent="0.3"/>
    <row r="3355" ht="12.75" customHeight="1" x14ac:dyDescent="0.3"/>
    <row r="3356" ht="12.75" customHeight="1" x14ac:dyDescent="0.3"/>
    <row r="3357" ht="12.75" customHeight="1" x14ac:dyDescent="0.3"/>
    <row r="3358" ht="12.75" customHeight="1" x14ac:dyDescent="0.3"/>
    <row r="3359" ht="12.75" customHeight="1" x14ac:dyDescent="0.3"/>
    <row r="3360" ht="12.75" customHeight="1" x14ac:dyDescent="0.3"/>
    <row r="3361" ht="12.75" customHeight="1" x14ac:dyDescent="0.3"/>
    <row r="3362" ht="12.75" customHeight="1" x14ac:dyDescent="0.3"/>
    <row r="3363" ht="12.75" customHeight="1" x14ac:dyDescent="0.3"/>
    <row r="3364" ht="12.75" customHeight="1" x14ac:dyDescent="0.3"/>
    <row r="3365" ht="12.75" customHeight="1" x14ac:dyDescent="0.3"/>
    <row r="3366" ht="12.75" customHeight="1" x14ac:dyDescent="0.3"/>
    <row r="3367" ht="12.75" customHeight="1" x14ac:dyDescent="0.3"/>
    <row r="3368" ht="12.75" customHeight="1" x14ac:dyDescent="0.3"/>
    <row r="3369" ht="12.75" customHeight="1" x14ac:dyDescent="0.3"/>
    <row r="3370" ht="12.75" customHeight="1" x14ac:dyDescent="0.3"/>
    <row r="3371" ht="12.75" customHeight="1" x14ac:dyDescent="0.3"/>
    <row r="3372" ht="12.75" customHeight="1" x14ac:dyDescent="0.3"/>
    <row r="3373" ht="12.75" customHeight="1" x14ac:dyDescent="0.3"/>
    <row r="3374" ht="12.75" customHeight="1" x14ac:dyDescent="0.3"/>
    <row r="3375" ht="12.75" customHeight="1" x14ac:dyDescent="0.3"/>
    <row r="3376" ht="12.75" customHeight="1" x14ac:dyDescent="0.3"/>
    <row r="3377" ht="12.75" customHeight="1" x14ac:dyDescent="0.3"/>
    <row r="3378" ht="12.75" customHeight="1" x14ac:dyDescent="0.3"/>
    <row r="3379" ht="12.75" customHeight="1" x14ac:dyDescent="0.3"/>
    <row r="3380" ht="12.75" customHeight="1" x14ac:dyDescent="0.3"/>
    <row r="3381" ht="12.75" customHeight="1" x14ac:dyDescent="0.3"/>
    <row r="3382" ht="12.75" customHeight="1" x14ac:dyDescent="0.3"/>
    <row r="3383" ht="12.75" customHeight="1" x14ac:dyDescent="0.3"/>
    <row r="3384" ht="12.75" customHeight="1" x14ac:dyDescent="0.3"/>
    <row r="3385" ht="12.75" customHeight="1" x14ac:dyDescent="0.3"/>
    <row r="3386" ht="12.75" customHeight="1" x14ac:dyDescent="0.3"/>
    <row r="3387" ht="12.75" customHeight="1" x14ac:dyDescent="0.3"/>
    <row r="3388" ht="12.75" customHeight="1" x14ac:dyDescent="0.3"/>
    <row r="3389" ht="12.75" customHeight="1" x14ac:dyDescent="0.3"/>
    <row r="3390" ht="12.75" customHeight="1" x14ac:dyDescent="0.3"/>
    <row r="3391" ht="12.75" customHeight="1" x14ac:dyDescent="0.3"/>
    <row r="3392" ht="12.75" customHeight="1" x14ac:dyDescent="0.3"/>
    <row r="3393" ht="12.75" customHeight="1" x14ac:dyDescent="0.3"/>
    <row r="3394" ht="12.75" customHeight="1" x14ac:dyDescent="0.3"/>
    <row r="3395" ht="12.75" customHeight="1" x14ac:dyDescent="0.3"/>
    <row r="3396" ht="12.75" customHeight="1" x14ac:dyDescent="0.3"/>
    <row r="3397" ht="12.75" customHeight="1" x14ac:dyDescent="0.3"/>
    <row r="3398" ht="12.75" customHeight="1" x14ac:dyDescent="0.3"/>
    <row r="3399" ht="12.75" customHeight="1" x14ac:dyDescent="0.3"/>
    <row r="3400" ht="12.75" customHeight="1" x14ac:dyDescent="0.3"/>
    <row r="3401" ht="12.75" customHeight="1" x14ac:dyDescent="0.3"/>
    <row r="3402" ht="12.75" customHeight="1" x14ac:dyDescent="0.3"/>
    <row r="3403" ht="12.75" customHeight="1" x14ac:dyDescent="0.3"/>
    <row r="3404" ht="12.75" customHeight="1" x14ac:dyDescent="0.3"/>
    <row r="3405" ht="12.75" customHeight="1" x14ac:dyDescent="0.3"/>
    <row r="3406" ht="12.75" customHeight="1" x14ac:dyDescent="0.3"/>
    <row r="3407" ht="12.75" customHeight="1" x14ac:dyDescent="0.3"/>
    <row r="3408" ht="12.75" customHeight="1" x14ac:dyDescent="0.3"/>
    <row r="3409" ht="12.75" customHeight="1" x14ac:dyDescent="0.3"/>
    <row r="3410" ht="12.75" customHeight="1" x14ac:dyDescent="0.3"/>
    <row r="3411" ht="12.75" customHeight="1" x14ac:dyDescent="0.3"/>
    <row r="3412" ht="12.75" customHeight="1" x14ac:dyDescent="0.3"/>
    <row r="3413" ht="12.75" customHeight="1" x14ac:dyDescent="0.3"/>
    <row r="3414" ht="12.75" customHeight="1" x14ac:dyDescent="0.3"/>
    <row r="3415" ht="12.75" customHeight="1" x14ac:dyDescent="0.3"/>
    <row r="3416" ht="12.75" customHeight="1" x14ac:dyDescent="0.3"/>
    <row r="3417" ht="12.75" customHeight="1" x14ac:dyDescent="0.3"/>
    <row r="3418" ht="12.75" customHeight="1" x14ac:dyDescent="0.3"/>
    <row r="3419" ht="12.75" customHeight="1" x14ac:dyDescent="0.3"/>
    <row r="3420" ht="12.75" customHeight="1" x14ac:dyDescent="0.3"/>
    <row r="3421" ht="12.75" customHeight="1" x14ac:dyDescent="0.3"/>
    <row r="3422" ht="12.75" customHeight="1" x14ac:dyDescent="0.3"/>
    <row r="3423" ht="12.75" customHeight="1" x14ac:dyDescent="0.3"/>
    <row r="3424" ht="12.75" customHeight="1" x14ac:dyDescent="0.3"/>
    <row r="3425" ht="12.75" customHeight="1" x14ac:dyDescent="0.3"/>
    <row r="3426" ht="12.75" customHeight="1" x14ac:dyDescent="0.3"/>
    <row r="3427" ht="12.75" customHeight="1" x14ac:dyDescent="0.3"/>
    <row r="3428" ht="12.75" customHeight="1" x14ac:dyDescent="0.3"/>
    <row r="3429" ht="12.75" customHeight="1" x14ac:dyDescent="0.3"/>
    <row r="3430" ht="12.75" customHeight="1" x14ac:dyDescent="0.3"/>
    <row r="3431" ht="12.75" customHeight="1" x14ac:dyDescent="0.3"/>
    <row r="3432" ht="12.75" customHeight="1" x14ac:dyDescent="0.3"/>
    <row r="3433" ht="12.75" customHeight="1" x14ac:dyDescent="0.3"/>
    <row r="3434" ht="12.75" customHeight="1" x14ac:dyDescent="0.3"/>
    <row r="3435" ht="12.75" customHeight="1" x14ac:dyDescent="0.3"/>
    <row r="3436" ht="12.75" customHeight="1" x14ac:dyDescent="0.3"/>
    <row r="3437" ht="12.75" customHeight="1" x14ac:dyDescent="0.3"/>
    <row r="3438" ht="12.75" customHeight="1" x14ac:dyDescent="0.3"/>
    <row r="3439" ht="12.75" customHeight="1" x14ac:dyDescent="0.3"/>
    <row r="3440" ht="12.75" customHeight="1" x14ac:dyDescent="0.3"/>
    <row r="3441" ht="12.75" customHeight="1" x14ac:dyDescent="0.3"/>
    <row r="3442" ht="12.75" customHeight="1" x14ac:dyDescent="0.3"/>
    <row r="3443" ht="12.75" customHeight="1" x14ac:dyDescent="0.3"/>
    <row r="3444" ht="12.75" customHeight="1" x14ac:dyDescent="0.3"/>
    <row r="3445" ht="12.75" customHeight="1" x14ac:dyDescent="0.3"/>
    <row r="3446" ht="12.75" customHeight="1" x14ac:dyDescent="0.3"/>
    <row r="3447" ht="12.75" customHeight="1" x14ac:dyDescent="0.3"/>
    <row r="3448" ht="12.75" customHeight="1" x14ac:dyDescent="0.3"/>
    <row r="3449" ht="12.75" customHeight="1" x14ac:dyDescent="0.3"/>
    <row r="3450" ht="12.75" customHeight="1" x14ac:dyDescent="0.3"/>
    <row r="3451" ht="12.75" customHeight="1" x14ac:dyDescent="0.3"/>
    <row r="3452" ht="12.75" customHeight="1" x14ac:dyDescent="0.3"/>
    <row r="3453" ht="12.75" customHeight="1" x14ac:dyDescent="0.3"/>
    <row r="3454" ht="12.75" customHeight="1" x14ac:dyDescent="0.3"/>
    <row r="3455" ht="12.75" customHeight="1" x14ac:dyDescent="0.3"/>
    <row r="3456" ht="12.75" customHeight="1" x14ac:dyDescent="0.3"/>
    <row r="3457" ht="12.75" customHeight="1" x14ac:dyDescent="0.3"/>
    <row r="3458" ht="12.75" customHeight="1" x14ac:dyDescent="0.3"/>
    <row r="3459" ht="12.75" customHeight="1" x14ac:dyDescent="0.3"/>
    <row r="3460" ht="12.75" customHeight="1" x14ac:dyDescent="0.3"/>
    <row r="3461" ht="12.75" customHeight="1" x14ac:dyDescent="0.3"/>
    <row r="3462" ht="12.75" customHeight="1" x14ac:dyDescent="0.3"/>
    <row r="3463" ht="12.75" customHeight="1" x14ac:dyDescent="0.3"/>
    <row r="3464" ht="12.75" customHeight="1" x14ac:dyDescent="0.3"/>
    <row r="3465" ht="12.75" customHeight="1" x14ac:dyDescent="0.3"/>
    <row r="3466" ht="12.75" customHeight="1" x14ac:dyDescent="0.3"/>
    <row r="3467" ht="12.75" customHeight="1" x14ac:dyDescent="0.3"/>
    <row r="3468" ht="12.75" customHeight="1" x14ac:dyDescent="0.3"/>
    <row r="3469" ht="12.75" customHeight="1" x14ac:dyDescent="0.3"/>
    <row r="3470" ht="12.75" customHeight="1" x14ac:dyDescent="0.3"/>
    <row r="3471" ht="12.75" customHeight="1" x14ac:dyDescent="0.3"/>
    <row r="3472" ht="12.75" customHeight="1" x14ac:dyDescent="0.3"/>
    <row r="3473" ht="12.75" customHeight="1" x14ac:dyDescent="0.3"/>
    <row r="3474" ht="12.75" customHeight="1" x14ac:dyDescent="0.3"/>
    <row r="3475" ht="12.75" customHeight="1" x14ac:dyDescent="0.3"/>
    <row r="3476" ht="12.75" customHeight="1" x14ac:dyDescent="0.3"/>
    <row r="3477" ht="12.75" customHeight="1" x14ac:dyDescent="0.3"/>
    <row r="3478" ht="12.75" customHeight="1" x14ac:dyDescent="0.3"/>
    <row r="3479" ht="12.75" customHeight="1" x14ac:dyDescent="0.3"/>
    <row r="3480" ht="12.75" customHeight="1" x14ac:dyDescent="0.3"/>
    <row r="3481" ht="12.75" customHeight="1" x14ac:dyDescent="0.3"/>
    <row r="3482" ht="12.75" customHeight="1" x14ac:dyDescent="0.3"/>
    <row r="3483" ht="12.75" customHeight="1" x14ac:dyDescent="0.3"/>
    <row r="3484" ht="12.75" customHeight="1" x14ac:dyDescent="0.3"/>
    <row r="3485" ht="12.75" customHeight="1" x14ac:dyDescent="0.3"/>
    <row r="3486" ht="12.75" customHeight="1" x14ac:dyDescent="0.3"/>
    <row r="3487" ht="12.75" customHeight="1" x14ac:dyDescent="0.3"/>
    <row r="3488" ht="12.75" customHeight="1" x14ac:dyDescent="0.3"/>
    <row r="3489" ht="12.75" customHeight="1" x14ac:dyDescent="0.3"/>
    <row r="3490" ht="12.75" customHeight="1" x14ac:dyDescent="0.3"/>
    <row r="3491" ht="12.75" customHeight="1" x14ac:dyDescent="0.3"/>
    <row r="3492" ht="12.75" customHeight="1" x14ac:dyDescent="0.3"/>
    <row r="3493" ht="12.75" customHeight="1" x14ac:dyDescent="0.3"/>
    <row r="3494" ht="12.75" customHeight="1" x14ac:dyDescent="0.3"/>
    <row r="3495" ht="12.75" customHeight="1" x14ac:dyDescent="0.3"/>
    <row r="3496" ht="12.75" customHeight="1" x14ac:dyDescent="0.3"/>
    <row r="3497" ht="12.75" customHeight="1" x14ac:dyDescent="0.3"/>
    <row r="3498" ht="12.75" customHeight="1" x14ac:dyDescent="0.3"/>
    <row r="3499" ht="12.75" customHeight="1" x14ac:dyDescent="0.3"/>
    <row r="3500" ht="12.75" customHeight="1" x14ac:dyDescent="0.3"/>
    <row r="3501" ht="12.75" customHeight="1" x14ac:dyDescent="0.3"/>
    <row r="3502" ht="12.75" customHeight="1" x14ac:dyDescent="0.3"/>
    <row r="3503" ht="12.75" customHeight="1" x14ac:dyDescent="0.3"/>
    <row r="3504" ht="12.75" customHeight="1" x14ac:dyDescent="0.3"/>
    <row r="3505" ht="12.75" customHeight="1" x14ac:dyDescent="0.3"/>
    <row r="3506" ht="12.75" customHeight="1" x14ac:dyDescent="0.3"/>
    <row r="3507" ht="12.75" customHeight="1" x14ac:dyDescent="0.3"/>
    <row r="3508" ht="12.75" customHeight="1" x14ac:dyDescent="0.3"/>
    <row r="3509" ht="12.75" customHeight="1" x14ac:dyDescent="0.3"/>
    <row r="3510" ht="12.75" customHeight="1" x14ac:dyDescent="0.3"/>
    <row r="3511" ht="12.75" customHeight="1" x14ac:dyDescent="0.3"/>
    <row r="3512" ht="12.75" customHeight="1" x14ac:dyDescent="0.3"/>
    <row r="3513" ht="12.75" customHeight="1" x14ac:dyDescent="0.3"/>
    <row r="3514" ht="12.75" customHeight="1" x14ac:dyDescent="0.3"/>
    <row r="3515" ht="12.75" customHeight="1" x14ac:dyDescent="0.3"/>
    <row r="3516" ht="12.75" customHeight="1" x14ac:dyDescent="0.3"/>
    <row r="3517" ht="12.75" customHeight="1" x14ac:dyDescent="0.3"/>
    <row r="3518" ht="12.75" customHeight="1" x14ac:dyDescent="0.3"/>
    <row r="3519" ht="12.75" customHeight="1" x14ac:dyDescent="0.3"/>
    <row r="3520" ht="12.75" customHeight="1" x14ac:dyDescent="0.3"/>
    <row r="3521" ht="12.75" customHeight="1" x14ac:dyDescent="0.3"/>
    <row r="3522" ht="12.75" customHeight="1" x14ac:dyDescent="0.3"/>
    <row r="3523" ht="12.75" customHeight="1" x14ac:dyDescent="0.3"/>
    <row r="3524" ht="12.75" customHeight="1" x14ac:dyDescent="0.3"/>
    <row r="3525" ht="12.75" customHeight="1" x14ac:dyDescent="0.3"/>
    <row r="3526" ht="12.75" customHeight="1" x14ac:dyDescent="0.3"/>
    <row r="3527" ht="12.75" customHeight="1" x14ac:dyDescent="0.3"/>
    <row r="3528" ht="12.75" customHeight="1" x14ac:dyDescent="0.3"/>
    <row r="3529" ht="12.75" customHeight="1" x14ac:dyDescent="0.3"/>
    <row r="3530" ht="12.75" customHeight="1" x14ac:dyDescent="0.3"/>
    <row r="3531" ht="12.75" customHeight="1" x14ac:dyDescent="0.3"/>
    <row r="3532" ht="12.75" customHeight="1" x14ac:dyDescent="0.3"/>
    <row r="3533" ht="12.75" customHeight="1" x14ac:dyDescent="0.3"/>
    <row r="3534" ht="12.75" customHeight="1" x14ac:dyDescent="0.3"/>
    <row r="3535" ht="12.75" customHeight="1" x14ac:dyDescent="0.3"/>
    <row r="3536" ht="12.75" customHeight="1" x14ac:dyDescent="0.3"/>
    <row r="3537" ht="12.75" customHeight="1" x14ac:dyDescent="0.3"/>
    <row r="3538" ht="12.75" customHeight="1" x14ac:dyDescent="0.3"/>
    <row r="3539" ht="12.75" customHeight="1" x14ac:dyDescent="0.3"/>
    <row r="3540" ht="12.75" customHeight="1" x14ac:dyDescent="0.3"/>
    <row r="3541" ht="12.75" customHeight="1" x14ac:dyDescent="0.3"/>
    <row r="3542" ht="12.75" customHeight="1" x14ac:dyDescent="0.3"/>
    <row r="3543" ht="12.75" customHeight="1" x14ac:dyDescent="0.3"/>
    <row r="3544" ht="12.75" customHeight="1" x14ac:dyDescent="0.3"/>
    <row r="3545" ht="12.75" customHeight="1" x14ac:dyDescent="0.3"/>
    <row r="3546" ht="12.75" customHeight="1" x14ac:dyDescent="0.3"/>
    <row r="3547" ht="12.75" customHeight="1" x14ac:dyDescent="0.3"/>
    <row r="3548" ht="12.75" customHeight="1" x14ac:dyDescent="0.3"/>
    <row r="3549" ht="12.75" customHeight="1" x14ac:dyDescent="0.3"/>
    <row r="3550" ht="12.75" customHeight="1" x14ac:dyDescent="0.3"/>
    <row r="3551" ht="12.75" customHeight="1" x14ac:dyDescent="0.3"/>
    <row r="3552" ht="12.75" customHeight="1" x14ac:dyDescent="0.3"/>
    <row r="3553" ht="12.75" customHeight="1" x14ac:dyDescent="0.3"/>
    <row r="3554" ht="12.75" customHeight="1" x14ac:dyDescent="0.3"/>
    <row r="3555" ht="12.75" customHeight="1" x14ac:dyDescent="0.3"/>
    <row r="3556" ht="12.75" customHeight="1" x14ac:dyDescent="0.3"/>
    <row r="3557" ht="12.75" customHeight="1" x14ac:dyDescent="0.3"/>
    <row r="3558" ht="12.75" customHeight="1" x14ac:dyDescent="0.3"/>
    <row r="3559" ht="12.75" customHeight="1" x14ac:dyDescent="0.3"/>
    <row r="3560" ht="12.75" customHeight="1" x14ac:dyDescent="0.3"/>
    <row r="3561" ht="12.75" customHeight="1" x14ac:dyDescent="0.3"/>
    <row r="3562" ht="12.75" customHeight="1" x14ac:dyDescent="0.3"/>
    <row r="3563" ht="12.75" customHeight="1" x14ac:dyDescent="0.3"/>
    <row r="3564" ht="12.75" customHeight="1" x14ac:dyDescent="0.3"/>
    <row r="3565" ht="12.75" customHeight="1" x14ac:dyDescent="0.3"/>
    <row r="3566" ht="12.75" customHeight="1" x14ac:dyDescent="0.3"/>
    <row r="3567" ht="12.75" customHeight="1" x14ac:dyDescent="0.3"/>
    <row r="3568" ht="12.75" customHeight="1" x14ac:dyDescent="0.3"/>
    <row r="3569" ht="12.75" customHeight="1" x14ac:dyDescent="0.3"/>
    <row r="3570" ht="12.75" customHeight="1" x14ac:dyDescent="0.3"/>
    <row r="3571" ht="12.75" customHeight="1" x14ac:dyDescent="0.3"/>
    <row r="3572" ht="12.75" customHeight="1" x14ac:dyDescent="0.3"/>
    <row r="3573" ht="12.75" customHeight="1" x14ac:dyDescent="0.3"/>
    <row r="3574" ht="12.75" customHeight="1" x14ac:dyDescent="0.3"/>
    <row r="3575" ht="12.75" customHeight="1" x14ac:dyDescent="0.3"/>
    <row r="3576" ht="12.75" customHeight="1" x14ac:dyDescent="0.3"/>
    <row r="3577" ht="12.75" customHeight="1" x14ac:dyDescent="0.3"/>
    <row r="3578" ht="12.75" customHeight="1" x14ac:dyDescent="0.3"/>
    <row r="3579" ht="12.75" customHeight="1" x14ac:dyDescent="0.3"/>
    <row r="3580" ht="12.75" customHeight="1" x14ac:dyDescent="0.3"/>
    <row r="3581" ht="12.75" customHeight="1" x14ac:dyDescent="0.3"/>
    <row r="3582" ht="12.75" customHeight="1" x14ac:dyDescent="0.3"/>
    <row r="3583" ht="12.75" customHeight="1" x14ac:dyDescent="0.3"/>
    <row r="3584" ht="12.75" customHeight="1" x14ac:dyDescent="0.3"/>
    <row r="3585" ht="12.75" customHeight="1" x14ac:dyDescent="0.3"/>
    <row r="3586" ht="12.75" customHeight="1" x14ac:dyDescent="0.3"/>
    <row r="3587" ht="12.75" customHeight="1" x14ac:dyDescent="0.3"/>
    <row r="3588" ht="12.75" customHeight="1" x14ac:dyDescent="0.3"/>
    <row r="3589" ht="12.75" customHeight="1" x14ac:dyDescent="0.3"/>
    <row r="3590" ht="12.75" customHeight="1" x14ac:dyDescent="0.3"/>
    <row r="3591" ht="12.75" customHeight="1" x14ac:dyDescent="0.3"/>
    <row r="3592" ht="12.75" customHeight="1" x14ac:dyDescent="0.3"/>
    <row r="3593" ht="12.75" customHeight="1" x14ac:dyDescent="0.3"/>
    <row r="3594" ht="12.75" customHeight="1" x14ac:dyDescent="0.3"/>
    <row r="3595" ht="12.75" customHeight="1" x14ac:dyDescent="0.3"/>
    <row r="3596" ht="12.75" customHeight="1" x14ac:dyDescent="0.3"/>
    <row r="3597" ht="12.75" customHeight="1" x14ac:dyDescent="0.3"/>
    <row r="3598" ht="12.75" customHeight="1" x14ac:dyDescent="0.3"/>
    <row r="3599" ht="12.75" customHeight="1" x14ac:dyDescent="0.3"/>
    <row r="3600" ht="12.75" customHeight="1" x14ac:dyDescent="0.3"/>
    <row r="3601" ht="12.75" customHeight="1" x14ac:dyDescent="0.3"/>
    <row r="3602" ht="12.75" customHeight="1" x14ac:dyDescent="0.3"/>
    <row r="3603" ht="12.75" customHeight="1" x14ac:dyDescent="0.3"/>
    <row r="3604" ht="12.75" customHeight="1" x14ac:dyDescent="0.3"/>
    <row r="3605" ht="12.75" customHeight="1" x14ac:dyDescent="0.3"/>
    <row r="3606" ht="12.75" customHeight="1" x14ac:dyDescent="0.3"/>
    <row r="3607" ht="12.75" customHeight="1" x14ac:dyDescent="0.3"/>
    <row r="3608" ht="12.75" customHeight="1" x14ac:dyDescent="0.3"/>
    <row r="3609" ht="12.75" customHeight="1" x14ac:dyDescent="0.3"/>
    <row r="3610" ht="12.75" customHeight="1" x14ac:dyDescent="0.3"/>
    <row r="3611" ht="12.75" customHeight="1" x14ac:dyDescent="0.3"/>
    <row r="3612" ht="12.75" customHeight="1" x14ac:dyDescent="0.3"/>
    <row r="3613" ht="12.75" customHeight="1" x14ac:dyDescent="0.3"/>
    <row r="3614" ht="12.75" customHeight="1" x14ac:dyDescent="0.3"/>
    <row r="3615" ht="12.75" customHeight="1" x14ac:dyDescent="0.3"/>
    <row r="3616" ht="12.75" customHeight="1" x14ac:dyDescent="0.3"/>
    <row r="3617" ht="12.75" customHeight="1" x14ac:dyDescent="0.3"/>
    <row r="3618" ht="12.75" customHeight="1" x14ac:dyDescent="0.3"/>
    <row r="3619" ht="12.75" customHeight="1" x14ac:dyDescent="0.3"/>
    <row r="3620" ht="12.75" customHeight="1" x14ac:dyDescent="0.3"/>
    <row r="3621" ht="12.75" customHeight="1" x14ac:dyDescent="0.3"/>
    <row r="3622" ht="12.75" customHeight="1" x14ac:dyDescent="0.3"/>
    <row r="3623" ht="12.75" customHeight="1" x14ac:dyDescent="0.3"/>
    <row r="3624" ht="12.75" customHeight="1" x14ac:dyDescent="0.3"/>
    <row r="3625" ht="12.75" customHeight="1" x14ac:dyDescent="0.3"/>
    <row r="3626" ht="12.75" customHeight="1" x14ac:dyDescent="0.3"/>
    <row r="3627" ht="12.75" customHeight="1" x14ac:dyDescent="0.3"/>
    <row r="3628" ht="12.75" customHeight="1" x14ac:dyDescent="0.3"/>
    <row r="3629" ht="12.75" customHeight="1" x14ac:dyDescent="0.3"/>
    <row r="3630" ht="12.75" customHeight="1" x14ac:dyDescent="0.3"/>
    <row r="3631" ht="12.75" customHeight="1" x14ac:dyDescent="0.3"/>
    <row r="3632" ht="12.75" customHeight="1" x14ac:dyDescent="0.3"/>
    <row r="3633" ht="12.75" customHeight="1" x14ac:dyDescent="0.3"/>
    <row r="3634" ht="12.75" customHeight="1" x14ac:dyDescent="0.3"/>
    <row r="3635" ht="12.75" customHeight="1" x14ac:dyDescent="0.3"/>
    <row r="3636" ht="12.75" customHeight="1" x14ac:dyDescent="0.3"/>
    <row r="3637" ht="12.75" customHeight="1" x14ac:dyDescent="0.3"/>
    <row r="3638" ht="12.75" customHeight="1" x14ac:dyDescent="0.3"/>
    <row r="3639" ht="12.75" customHeight="1" x14ac:dyDescent="0.3"/>
    <row r="3640" ht="12.75" customHeight="1" x14ac:dyDescent="0.3"/>
    <row r="3641" ht="12.75" customHeight="1" x14ac:dyDescent="0.3"/>
    <row r="3642" ht="12.75" customHeight="1" x14ac:dyDescent="0.3"/>
    <row r="3643" ht="12.75" customHeight="1" x14ac:dyDescent="0.3"/>
    <row r="3644" ht="12.75" customHeight="1" x14ac:dyDescent="0.3"/>
    <row r="3645" ht="12.75" customHeight="1" x14ac:dyDescent="0.3"/>
    <row r="3646" ht="12.75" customHeight="1" x14ac:dyDescent="0.3"/>
    <row r="3647" ht="12.75" customHeight="1" x14ac:dyDescent="0.3"/>
    <row r="3648" ht="12.75" customHeight="1" x14ac:dyDescent="0.3"/>
    <row r="3649" ht="12.75" customHeight="1" x14ac:dyDescent="0.3"/>
    <row r="3650" ht="12.75" customHeight="1" x14ac:dyDescent="0.3"/>
    <row r="3651" ht="12.75" customHeight="1" x14ac:dyDescent="0.3"/>
    <row r="3652" ht="12.75" customHeight="1" x14ac:dyDescent="0.3"/>
    <row r="3653" ht="12.75" customHeight="1" x14ac:dyDescent="0.3"/>
    <row r="3654" ht="12.75" customHeight="1" x14ac:dyDescent="0.3"/>
    <row r="3655" ht="12.75" customHeight="1" x14ac:dyDescent="0.3"/>
    <row r="3656" ht="12.75" customHeight="1" x14ac:dyDescent="0.3"/>
    <row r="3657" ht="12.75" customHeight="1" x14ac:dyDescent="0.3"/>
    <row r="3658" ht="12.75" customHeight="1" x14ac:dyDescent="0.3"/>
    <row r="3659" ht="12.75" customHeight="1" x14ac:dyDescent="0.3"/>
    <row r="3660" ht="12.75" customHeight="1" x14ac:dyDescent="0.3"/>
    <row r="3661" ht="12.75" customHeight="1" x14ac:dyDescent="0.3"/>
    <row r="3662" ht="12.75" customHeight="1" x14ac:dyDescent="0.3"/>
    <row r="3663" ht="12.75" customHeight="1" x14ac:dyDescent="0.3"/>
    <row r="3664" ht="12.75" customHeight="1" x14ac:dyDescent="0.3"/>
    <row r="3665" ht="12.75" customHeight="1" x14ac:dyDescent="0.3"/>
    <row r="3666" ht="12.75" customHeight="1" x14ac:dyDescent="0.3"/>
    <row r="3667" ht="12.75" customHeight="1" x14ac:dyDescent="0.3"/>
    <row r="3668" ht="12.75" customHeight="1" x14ac:dyDescent="0.3"/>
    <row r="3669" ht="12.75" customHeight="1" x14ac:dyDescent="0.3"/>
    <row r="3670" ht="12.75" customHeight="1" x14ac:dyDescent="0.3"/>
    <row r="3671" ht="12.75" customHeight="1" x14ac:dyDescent="0.3"/>
    <row r="3672" ht="12.75" customHeight="1" x14ac:dyDescent="0.3"/>
    <row r="3673" ht="12.75" customHeight="1" x14ac:dyDescent="0.3"/>
    <row r="3674" ht="12.75" customHeight="1" x14ac:dyDescent="0.3"/>
    <row r="3675" ht="12.75" customHeight="1" x14ac:dyDescent="0.3"/>
    <row r="3676" ht="12.75" customHeight="1" x14ac:dyDescent="0.3"/>
    <row r="3677" ht="12.75" customHeight="1" x14ac:dyDescent="0.3"/>
    <row r="3678" ht="12.75" customHeight="1" x14ac:dyDescent="0.3"/>
    <row r="3679" ht="12.75" customHeight="1" x14ac:dyDescent="0.3"/>
    <row r="3680" ht="12.75" customHeight="1" x14ac:dyDescent="0.3"/>
    <row r="3681" ht="12.75" customHeight="1" x14ac:dyDescent="0.3"/>
    <row r="3682" ht="12.75" customHeight="1" x14ac:dyDescent="0.3"/>
    <row r="3683" ht="12.75" customHeight="1" x14ac:dyDescent="0.3"/>
    <row r="3684" ht="12.75" customHeight="1" x14ac:dyDescent="0.3"/>
    <row r="3685" ht="12.75" customHeight="1" x14ac:dyDescent="0.3"/>
    <row r="3686" ht="12.75" customHeight="1" x14ac:dyDescent="0.3"/>
    <row r="3687" ht="12.75" customHeight="1" x14ac:dyDescent="0.3"/>
    <row r="3688" ht="12.75" customHeight="1" x14ac:dyDescent="0.3"/>
    <row r="3689" ht="12.75" customHeight="1" x14ac:dyDescent="0.3"/>
    <row r="3690" ht="12.75" customHeight="1" x14ac:dyDescent="0.3"/>
    <row r="3691" ht="12.75" customHeight="1" x14ac:dyDescent="0.3"/>
    <row r="3692" ht="12.75" customHeight="1" x14ac:dyDescent="0.3"/>
    <row r="3693" ht="12.75" customHeight="1" x14ac:dyDescent="0.3"/>
    <row r="3694" ht="12.75" customHeight="1" x14ac:dyDescent="0.3"/>
    <row r="3695" ht="12.75" customHeight="1" x14ac:dyDescent="0.3"/>
    <row r="3696" ht="12.75" customHeight="1" x14ac:dyDescent="0.3"/>
    <row r="3697" ht="12.75" customHeight="1" x14ac:dyDescent="0.3"/>
    <row r="3698" ht="12.75" customHeight="1" x14ac:dyDescent="0.3"/>
    <row r="3699" ht="12.75" customHeight="1" x14ac:dyDescent="0.3"/>
    <row r="3700" ht="12.75" customHeight="1" x14ac:dyDescent="0.3"/>
    <row r="3701" ht="12.75" customHeight="1" x14ac:dyDescent="0.3"/>
    <row r="3702" ht="12.75" customHeight="1" x14ac:dyDescent="0.3"/>
    <row r="3703" ht="12.75" customHeight="1" x14ac:dyDescent="0.3"/>
    <row r="3704" ht="12.75" customHeight="1" x14ac:dyDescent="0.3"/>
    <row r="3705" ht="12.75" customHeight="1" x14ac:dyDescent="0.3"/>
    <row r="3706" ht="12.75" customHeight="1" x14ac:dyDescent="0.3"/>
    <row r="3707" ht="12.75" customHeight="1" x14ac:dyDescent="0.3"/>
    <row r="3708" ht="12.75" customHeight="1" x14ac:dyDescent="0.3"/>
    <row r="3709" ht="12.75" customHeight="1" x14ac:dyDescent="0.3"/>
    <row r="3710" ht="12.75" customHeight="1" x14ac:dyDescent="0.3"/>
    <row r="3711" ht="12.75" customHeight="1" x14ac:dyDescent="0.3"/>
    <row r="3712" ht="12.75" customHeight="1" x14ac:dyDescent="0.3"/>
    <row r="3713" ht="12.75" customHeight="1" x14ac:dyDescent="0.3"/>
    <row r="3714" ht="12.75" customHeight="1" x14ac:dyDescent="0.3"/>
    <row r="3715" ht="12.75" customHeight="1" x14ac:dyDescent="0.3"/>
    <row r="3716" ht="12.75" customHeight="1" x14ac:dyDescent="0.3"/>
    <row r="3717" ht="12.75" customHeight="1" x14ac:dyDescent="0.3"/>
    <row r="3718" ht="12.75" customHeight="1" x14ac:dyDescent="0.3"/>
    <row r="3719" ht="12.75" customHeight="1" x14ac:dyDescent="0.3"/>
    <row r="3720" ht="12.75" customHeight="1" x14ac:dyDescent="0.3"/>
    <row r="3721" ht="12.75" customHeight="1" x14ac:dyDescent="0.3"/>
    <row r="3722" ht="12.75" customHeight="1" x14ac:dyDescent="0.3"/>
    <row r="3723" ht="12.75" customHeight="1" x14ac:dyDescent="0.3"/>
    <row r="3724" ht="12.75" customHeight="1" x14ac:dyDescent="0.3"/>
    <row r="3725" ht="12.75" customHeight="1" x14ac:dyDescent="0.3"/>
    <row r="3726" ht="12.75" customHeight="1" x14ac:dyDescent="0.3"/>
    <row r="3727" ht="12.75" customHeight="1" x14ac:dyDescent="0.3"/>
    <row r="3728" ht="12.75" customHeight="1" x14ac:dyDescent="0.3"/>
    <row r="3729" ht="12.75" customHeight="1" x14ac:dyDescent="0.3"/>
    <row r="3730" ht="12.75" customHeight="1" x14ac:dyDescent="0.3"/>
    <row r="3731" ht="12.75" customHeight="1" x14ac:dyDescent="0.3"/>
    <row r="3732" ht="12.75" customHeight="1" x14ac:dyDescent="0.3"/>
    <row r="3733" ht="12.75" customHeight="1" x14ac:dyDescent="0.3"/>
    <row r="3734" ht="12.75" customHeight="1" x14ac:dyDescent="0.3"/>
    <row r="3735" ht="12.75" customHeight="1" x14ac:dyDescent="0.3"/>
    <row r="3736" ht="12.75" customHeight="1" x14ac:dyDescent="0.3"/>
    <row r="3737" ht="12.75" customHeight="1" x14ac:dyDescent="0.3"/>
    <row r="3738" ht="12.75" customHeight="1" x14ac:dyDescent="0.3"/>
    <row r="3739" ht="12.75" customHeight="1" x14ac:dyDescent="0.3"/>
    <row r="3740" ht="12.75" customHeight="1" x14ac:dyDescent="0.3"/>
    <row r="3741" ht="12.75" customHeight="1" x14ac:dyDescent="0.3"/>
    <row r="3742" ht="12.75" customHeight="1" x14ac:dyDescent="0.3"/>
    <row r="3743" ht="12.75" customHeight="1" x14ac:dyDescent="0.3"/>
    <row r="3744" ht="12.75" customHeight="1" x14ac:dyDescent="0.3"/>
    <row r="3745" ht="12.75" customHeight="1" x14ac:dyDescent="0.3"/>
    <row r="3746" ht="12.75" customHeight="1" x14ac:dyDescent="0.3"/>
    <row r="3747" ht="12.75" customHeight="1" x14ac:dyDescent="0.3"/>
    <row r="3748" ht="12.75" customHeight="1" x14ac:dyDescent="0.3"/>
    <row r="3749" ht="12.75" customHeight="1" x14ac:dyDescent="0.3"/>
    <row r="3750" ht="12.75" customHeight="1" x14ac:dyDescent="0.3"/>
    <row r="3751" ht="12.75" customHeight="1" x14ac:dyDescent="0.3"/>
    <row r="3752" ht="12.75" customHeight="1" x14ac:dyDescent="0.3"/>
    <row r="3753" ht="12.75" customHeight="1" x14ac:dyDescent="0.3"/>
    <row r="3754" ht="12.75" customHeight="1" x14ac:dyDescent="0.3"/>
    <row r="3755" ht="12.75" customHeight="1" x14ac:dyDescent="0.3"/>
    <row r="3756" ht="12.75" customHeight="1" x14ac:dyDescent="0.3"/>
    <row r="3757" ht="12.75" customHeight="1" x14ac:dyDescent="0.3"/>
    <row r="3758" ht="12.75" customHeight="1" x14ac:dyDescent="0.3"/>
    <row r="3759" ht="12.75" customHeight="1" x14ac:dyDescent="0.3"/>
    <row r="3760" ht="12.75" customHeight="1" x14ac:dyDescent="0.3"/>
    <row r="3761" ht="12.75" customHeight="1" x14ac:dyDescent="0.3"/>
    <row r="3762" ht="12.75" customHeight="1" x14ac:dyDescent="0.3"/>
    <row r="3763" ht="12.75" customHeight="1" x14ac:dyDescent="0.3"/>
    <row r="3764" ht="12.75" customHeight="1" x14ac:dyDescent="0.3"/>
    <row r="3765" ht="12.75" customHeight="1" x14ac:dyDescent="0.3"/>
    <row r="3766" ht="12.75" customHeight="1" x14ac:dyDescent="0.3"/>
    <row r="3767" ht="12.75" customHeight="1" x14ac:dyDescent="0.3"/>
    <row r="3768" ht="12.75" customHeight="1" x14ac:dyDescent="0.3"/>
    <row r="3769" ht="12.75" customHeight="1" x14ac:dyDescent="0.3"/>
    <row r="3770" ht="12.75" customHeight="1" x14ac:dyDescent="0.3"/>
    <row r="3771" ht="12.75" customHeight="1" x14ac:dyDescent="0.3"/>
    <row r="3772" ht="12.75" customHeight="1" x14ac:dyDescent="0.3"/>
    <row r="3773" ht="12.75" customHeight="1" x14ac:dyDescent="0.3"/>
    <row r="3774" ht="12.75" customHeight="1" x14ac:dyDescent="0.3"/>
    <row r="3775" ht="12.75" customHeight="1" x14ac:dyDescent="0.3"/>
    <row r="3776" ht="12.75" customHeight="1" x14ac:dyDescent="0.3"/>
    <row r="3777" ht="12.75" customHeight="1" x14ac:dyDescent="0.3"/>
    <row r="3778" ht="12.75" customHeight="1" x14ac:dyDescent="0.3"/>
    <row r="3779" ht="12.75" customHeight="1" x14ac:dyDescent="0.3"/>
    <row r="3780" ht="12.75" customHeight="1" x14ac:dyDescent="0.3"/>
    <row r="3781" ht="12.75" customHeight="1" x14ac:dyDescent="0.3"/>
    <row r="3782" ht="12.75" customHeight="1" x14ac:dyDescent="0.3"/>
    <row r="3783" ht="12.75" customHeight="1" x14ac:dyDescent="0.3"/>
    <row r="3784" ht="12.75" customHeight="1" x14ac:dyDescent="0.3"/>
    <row r="3785" ht="12.75" customHeight="1" x14ac:dyDescent="0.3"/>
    <row r="3786" ht="12.75" customHeight="1" x14ac:dyDescent="0.3"/>
    <row r="3787" ht="12.75" customHeight="1" x14ac:dyDescent="0.3"/>
    <row r="3788" ht="12.75" customHeight="1" x14ac:dyDescent="0.3"/>
    <row r="3789" ht="12.75" customHeight="1" x14ac:dyDescent="0.3"/>
    <row r="3790" ht="12.75" customHeight="1" x14ac:dyDescent="0.3"/>
    <row r="3791" ht="12.75" customHeight="1" x14ac:dyDescent="0.3"/>
    <row r="3792" ht="12.75" customHeight="1" x14ac:dyDescent="0.3"/>
    <row r="3793" ht="12.75" customHeight="1" x14ac:dyDescent="0.3"/>
    <row r="3794" ht="12.75" customHeight="1" x14ac:dyDescent="0.3"/>
    <row r="3795" ht="12.75" customHeight="1" x14ac:dyDescent="0.3"/>
    <row r="3796" ht="12.75" customHeight="1" x14ac:dyDescent="0.3"/>
    <row r="3797" ht="12.75" customHeight="1" x14ac:dyDescent="0.3"/>
    <row r="3798" ht="12.75" customHeight="1" x14ac:dyDescent="0.3"/>
    <row r="3799" ht="12.75" customHeight="1" x14ac:dyDescent="0.3"/>
    <row r="3800" ht="12.75" customHeight="1" x14ac:dyDescent="0.3"/>
    <row r="3801" ht="12.75" customHeight="1" x14ac:dyDescent="0.3"/>
    <row r="3802" ht="12.75" customHeight="1" x14ac:dyDescent="0.3"/>
    <row r="3803" ht="12.75" customHeight="1" x14ac:dyDescent="0.3"/>
    <row r="3804" ht="12.75" customHeight="1" x14ac:dyDescent="0.3"/>
    <row r="3805" ht="12.75" customHeight="1" x14ac:dyDescent="0.3"/>
    <row r="3806" ht="12.75" customHeight="1" x14ac:dyDescent="0.3"/>
    <row r="3807" ht="12.75" customHeight="1" x14ac:dyDescent="0.3"/>
    <row r="3808" ht="12.75" customHeight="1" x14ac:dyDescent="0.3"/>
    <row r="3809" ht="12.75" customHeight="1" x14ac:dyDescent="0.3"/>
    <row r="3810" ht="12.75" customHeight="1" x14ac:dyDescent="0.3"/>
    <row r="3811" ht="12.75" customHeight="1" x14ac:dyDescent="0.3"/>
    <row r="3812" ht="12.75" customHeight="1" x14ac:dyDescent="0.3"/>
    <row r="3813" ht="12.75" customHeight="1" x14ac:dyDescent="0.3"/>
    <row r="3814" ht="12.75" customHeight="1" x14ac:dyDescent="0.3"/>
    <row r="3815" ht="12.75" customHeight="1" x14ac:dyDescent="0.3"/>
    <row r="3816" ht="12.75" customHeight="1" x14ac:dyDescent="0.3"/>
    <row r="3817" ht="12.75" customHeight="1" x14ac:dyDescent="0.3"/>
    <row r="3818" ht="12.75" customHeight="1" x14ac:dyDescent="0.3"/>
    <row r="3819" ht="12.75" customHeight="1" x14ac:dyDescent="0.3"/>
    <row r="3820" ht="12.75" customHeight="1" x14ac:dyDescent="0.3"/>
    <row r="3821" ht="12.75" customHeight="1" x14ac:dyDescent="0.3"/>
    <row r="3822" ht="12.75" customHeight="1" x14ac:dyDescent="0.3"/>
    <row r="3823" ht="12.75" customHeight="1" x14ac:dyDescent="0.3"/>
    <row r="3824" ht="12.75" customHeight="1" x14ac:dyDescent="0.3"/>
    <row r="3825" ht="12.75" customHeight="1" x14ac:dyDescent="0.3"/>
    <row r="3826" ht="12.75" customHeight="1" x14ac:dyDescent="0.3"/>
    <row r="3827" ht="12.75" customHeight="1" x14ac:dyDescent="0.3"/>
    <row r="3828" ht="12.75" customHeight="1" x14ac:dyDescent="0.3"/>
    <row r="3829" ht="12.75" customHeight="1" x14ac:dyDescent="0.3"/>
    <row r="3830" ht="12.75" customHeight="1" x14ac:dyDescent="0.3"/>
    <row r="3831" ht="12.75" customHeight="1" x14ac:dyDescent="0.3"/>
    <row r="3832" ht="12.75" customHeight="1" x14ac:dyDescent="0.3"/>
    <row r="3833" ht="12.75" customHeight="1" x14ac:dyDescent="0.3"/>
    <row r="3834" ht="12.75" customHeight="1" x14ac:dyDescent="0.3"/>
    <row r="3835" ht="12.75" customHeight="1" x14ac:dyDescent="0.3"/>
    <row r="3836" ht="12.75" customHeight="1" x14ac:dyDescent="0.3"/>
    <row r="3837" ht="12.75" customHeight="1" x14ac:dyDescent="0.3"/>
    <row r="3838" ht="12.75" customHeight="1" x14ac:dyDescent="0.3"/>
    <row r="3839" ht="12.75" customHeight="1" x14ac:dyDescent="0.3"/>
    <row r="3840" ht="12.75" customHeight="1" x14ac:dyDescent="0.3"/>
    <row r="3841" ht="12.75" customHeight="1" x14ac:dyDescent="0.3"/>
    <row r="3842" ht="12.75" customHeight="1" x14ac:dyDescent="0.3"/>
    <row r="3843" ht="12.75" customHeight="1" x14ac:dyDescent="0.3"/>
    <row r="3844" ht="12.75" customHeight="1" x14ac:dyDescent="0.3"/>
    <row r="3845" ht="12.75" customHeight="1" x14ac:dyDescent="0.3"/>
    <row r="3846" ht="12.75" customHeight="1" x14ac:dyDescent="0.3"/>
    <row r="3847" ht="12.75" customHeight="1" x14ac:dyDescent="0.3"/>
    <row r="3848" ht="12.75" customHeight="1" x14ac:dyDescent="0.3"/>
    <row r="3849" ht="12.75" customHeight="1" x14ac:dyDescent="0.3"/>
    <row r="3850" ht="12.75" customHeight="1" x14ac:dyDescent="0.3"/>
    <row r="3851" ht="12.75" customHeight="1" x14ac:dyDescent="0.3"/>
    <row r="3852" ht="12.75" customHeight="1" x14ac:dyDescent="0.3"/>
    <row r="3853" ht="12.75" customHeight="1" x14ac:dyDescent="0.3"/>
    <row r="3854" ht="12.75" customHeight="1" x14ac:dyDescent="0.3"/>
    <row r="3855" ht="12.75" customHeight="1" x14ac:dyDescent="0.3"/>
    <row r="3856" ht="12.75" customHeight="1" x14ac:dyDescent="0.3"/>
    <row r="3857" ht="12.75" customHeight="1" x14ac:dyDescent="0.3"/>
    <row r="3858" ht="12.75" customHeight="1" x14ac:dyDescent="0.3"/>
    <row r="3859" ht="12.75" customHeight="1" x14ac:dyDescent="0.3"/>
    <row r="3860" ht="12.75" customHeight="1" x14ac:dyDescent="0.3"/>
    <row r="3861" ht="12.75" customHeight="1" x14ac:dyDescent="0.3"/>
    <row r="3862" ht="12.75" customHeight="1" x14ac:dyDescent="0.3"/>
    <row r="3863" ht="12.75" customHeight="1" x14ac:dyDescent="0.3"/>
    <row r="3864" ht="12.75" customHeight="1" x14ac:dyDescent="0.3"/>
    <row r="3865" ht="12.75" customHeight="1" x14ac:dyDescent="0.3"/>
    <row r="3866" ht="12.75" customHeight="1" x14ac:dyDescent="0.3"/>
    <row r="3867" ht="12.75" customHeight="1" x14ac:dyDescent="0.3"/>
    <row r="3868" ht="12.75" customHeight="1" x14ac:dyDescent="0.3"/>
    <row r="3869" ht="12.75" customHeight="1" x14ac:dyDescent="0.3"/>
    <row r="3870" ht="12.75" customHeight="1" x14ac:dyDescent="0.3"/>
    <row r="3871" ht="12.75" customHeight="1" x14ac:dyDescent="0.3"/>
    <row r="3872" ht="12.75" customHeight="1" x14ac:dyDescent="0.3"/>
    <row r="3873" ht="12.75" customHeight="1" x14ac:dyDescent="0.3"/>
    <row r="3874" ht="12.75" customHeight="1" x14ac:dyDescent="0.3"/>
    <row r="3875" ht="12.75" customHeight="1" x14ac:dyDescent="0.3"/>
    <row r="3876" ht="12.75" customHeight="1" x14ac:dyDescent="0.3"/>
    <row r="3877" ht="12.75" customHeight="1" x14ac:dyDescent="0.3"/>
    <row r="3878" ht="12.75" customHeight="1" x14ac:dyDescent="0.3"/>
    <row r="3879" ht="12.75" customHeight="1" x14ac:dyDescent="0.3"/>
    <row r="3880" ht="12.75" customHeight="1" x14ac:dyDescent="0.3"/>
    <row r="3881" ht="12.75" customHeight="1" x14ac:dyDescent="0.3"/>
    <row r="3882" ht="12.75" customHeight="1" x14ac:dyDescent="0.3"/>
    <row r="3883" ht="12.75" customHeight="1" x14ac:dyDescent="0.3"/>
    <row r="3884" ht="12.75" customHeight="1" x14ac:dyDescent="0.3"/>
    <row r="3885" ht="12.75" customHeight="1" x14ac:dyDescent="0.3"/>
    <row r="3886" ht="12.75" customHeight="1" x14ac:dyDescent="0.3"/>
    <row r="3887" ht="12.75" customHeight="1" x14ac:dyDescent="0.3"/>
    <row r="3888" ht="12.75" customHeight="1" x14ac:dyDescent="0.3"/>
    <row r="3889" ht="12.75" customHeight="1" x14ac:dyDescent="0.3"/>
    <row r="3890" ht="12.75" customHeight="1" x14ac:dyDescent="0.3"/>
    <row r="3891" ht="12.75" customHeight="1" x14ac:dyDescent="0.3"/>
    <row r="3892" ht="12.75" customHeight="1" x14ac:dyDescent="0.3"/>
    <row r="3893" ht="12.75" customHeight="1" x14ac:dyDescent="0.3"/>
    <row r="3894" ht="12.75" customHeight="1" x14ac:dyDescent="0.3"/>
    <row r="3895" ht="12.75" customHeight="1" x14ac:dyDescent="0.3"/>
    <row r="3896" ht="12.75" customHeight="1" x14ac:dyDescent="0.3"/>
    <row r="3897" ht="12.75" customHeight="1" x14ac:dyDescent="0.3"/>
    <row r="3898" ht="12.75" customHeight="1" x14ac:dyDescent="0.3"/>
    <row r="3899" ht="12.75" customHeight="1" x14ac:dyDescent="0.3"/>
    <row r="3900" ht="12.75" customHeight="1" x14ac:dyDescent="0.3"/>
    <row r="3901" ht="12.75" customHeight="1" x14ac:dyDescent="0.3"/>
    <row r="3902" ht="12.75" customHeight="1" x14ac:dyDescent="0.3"/>
    <row r="3903" ht="12.75" customHeight="1" x14ac:dyDescent="0.3"/>
    <row r="3904" ht="12.75" customHeight="1" x14ac:dyDescent="0.3"/>
    <row r="3905" ht="12.75" customHeight="1" x14ac:dyDescent="0.3"/>
    <row r="3906" ht="12.75" customHeight="1" x14ac:dyDescent="0.3"/>
    <row r="3907" ht="12.75" customHeight="1" x14ac:dyDescent="0.3"/>
    <row r="3908" ht="12.75" customHeight="1" x14ac:dyDescent="0.3"/>
    <row r="3909" ht="12.75" customHeight="1" x14ac:dyDescent="0.3"/>
    <row r="3910" ht="12.75" customHeight="1" x14ac:dyDescent="0.3"/>
    <row r="3911" ht="12.75" customHeight="1" x14ac:dyDescent="0.3"/>
    <row r="3912" ht="12.75" customHeight="1" x14ac:dyDescent="0.3"/>
    <row r="3913" ht="12.75" customHeight="1" x14ac:dyDescent="0.3"/>
    <row r="3914" ht="12.75" customHeight="1" x14ac:dyDescent="0.3"/>
    <row r="3915" ht="12.75" customHeight="1" x14ac:dyDescent="0.3"/>
    <row r="3916" ht="12.75" customHeight="1" x14ac:dyDescent="0.3"/>
    <row r="3917" ht="12.75" customHeight="1" x14ac:dyDescent="0.3"/>
    <row r="3918" ht="12.75" customHeight="1" x14ac:dyDescent="0.3"/>
    <row r="3919" ht="12.75" customHeight="1" x14ac:dyDescent="0.3"/>
    <row r="3920" ht="12.75" customHeight="1" x14ac:dyDescent="0.3"/>
    <row r="3921" ht="12.75" customHeight="1" x14ac:dyDescent="0.3"/>
    <row r="3922" ht="12.75" customHeight="1" x14ac:dyDescent="0.3"/>
    <row r="3923" ht="12.75" customHeight="1" x14ac:dyDescent="0.3"/>
    <row r="3924" ht="12.75" customHeight="1" x14ac:dyDescent="0.3"/>
    <row r="3925" ht="12.75" customHeight="1" x14ac:dyDescent="0.3"/>
    <row r="3926" ht="12.75" customHeight="1" x14ac:dyDescent="0.3"/>
    <row r="3927" ht="12.75" customHeight="1" x14ac:dyDescent="0.3"/>
    <row r="3928" ht="12.75" customHeight="1" x14ac:dyDescent="0.3"/>
    <row r="3929" ht="12.75" customHeight="1" x14ac:dyDescent="0.3"/>
    <row r="3930" ht="12.75" customHeight="1" x14ac:dyDescent="0.3"/>
    <row r="3931" ht="12.75" customHeight="1" x14ac:dyDescent="0.3"/>
    <row r="3932" ht="12.75" customHeight="1" x14ac:dyDescent="0.3"/>
    <row r="3933" ht="12.75" customHeight="1" x14ac:dyDescent="0.3"/>
    <row r="3934" ht="12.75" customHeight="1" x14ac:dyDescent="0.3"/>
    <row r="3935" ht="12.75" customHeight="1" x14ac:dyDescent="0.3"/>
    <row r="3936" ht="12.75" customHeight="1" x14ac:dyDescent="0.3"/>
    <row r="3937" ht="12.75" customHeight="1" x14ac:dyDescent="0.3"/>
    <row r="3938" ht="12.75" customHeight="1" x14ac:dyDescent="0.3"/>
    <row r="3939" ht="12.75" customHeight="1" x14ac:dyDescent="0.3"/>
    <row r="3940" ht="12.75" customHeight="1" x14ac:dyDescent="0.3"/>
    <row r="3941" ht="12.75" customHeight="1" x14ac:dyDescent="0.3"/>
    <row r="3942" ht="12.75" customHeight="1" x14ac:dyDescent="0.3"/>
    <row r="3943" ht="12.75" customHeight="1" x14ac:dyDescent="0.3"/>
    <row r="3944" ht="12.75" customHeight="1" x14ac:dyDescent="0.3"/>
    <row r="3945" ht="12.75" customHeight="1" x14ac:dyDescent="0.3"/>
    <row r="3946" ht="12.75" customHeight="1" x14ac:dyDescent="0.3"/>
    <row r="3947" ht="12.75" customHeight="1" x14ac:dyDescent="0.3"/>
    <row r="3948" ht="12.75" customHeight="1" x14ac:dyDescent="0.3"/>
    <row r="3949" ht="12.75" customHeight="1" x14ac:dyDescent="0.3"/>
    <row r="3950" ht="12.75" customHeight="1" x14ac:dyDescent="0.3"/>
    <row r="3951" ht="12.75" customHeight="1" x14ac:dyDescent="0.3"/>
    <row r="3952" ht="12.75" customHeight="1" x14ac:dyDescent="0.3"/>
    <row r="3953" ht="12.75" customHeight="1" x14ac:dyDescent="0.3"/>
    <row r="3954" ht="12.75" customHeight="1" x14ac:dyDescent="0.3"/>
    <row r="3955" ht="12.75" customHeight="1" x14ac:dyDescent="0.3"/>
    <row r="3956" ht="12.75" customHeight="1" x14ac:dyDescent="0.3"/>
    <row r="3957" ht="12.75" customHeight="1" x14ac:dyDescent="0.3"/>
    <row r="3958" ht="12.75" customHeight="1" x14ac:dyDescent="0.3"/>
    <row r="3959" ht="12.75" customHeight="1" x14ac:dyDescent="0.3"/>
    <row r="3960" ht="12.75" customHeight="1" x14ac:dyDescent="0.3"/>
    <row r="3961" ht="12.75" customHeight="1" x14ac:dyDescent="0.3"/>
    <row r="3962" ht="12.75" customHeight="1" x14ac:dyDescent="0.3"/>
    <row r="3963" ht="12.75" customHeight="1" x14ac:dyDescent="0.3"/>
    <row r="3964" ht="12.75" customHeight="1" x14ac:dyDescent="0.3"/>
    <row r="3965" ht="12.75" customHeight="1" x14ac:dyDescent="0.3"/>
    <row r="3966" ht="12.75" customHeight="1" x14ac:dyDescent="0.3"/>
    <row r="3967" ht="12.75" customHeight="1" x14ac:dyDescent="0.3"/>
    <row r="3968" ht="12.75" customHeight="1" x14ac:dyDescent="0.3"/>
    <row r="3969" ht="12.75" customHeight="1" x14ac:dyDescent="0.3"/>
    <row r="3970" ht="12.75" customHeight="1" x14ac:dyDescent="0.3"/>
    <row r="3971" ht="12.75" customHeight="1" x14ac:dyDescent="0.3"/>
    <row r="3972" ht="12.75" customHeight="1" x14ac:dyDescent="0.3"/>
    <row r="3973" ht="12.75" customHeight="1" x14ac:dyDescent="0.3"/>
    <row r="3974" ht="12.75" customHeight="1" x14ac:dyDescent="0.3"/>
    <row r="3975" ht="12.75" customHeight="1" x14ac:dyDescent="0.3"/>
    <row r="3976" ht="12.75" customHeight="1" x14ac:dyDescent="0.3"/>
    <row r="3977" ht="12.75" customHeight="1" x14ac:dyDescent="0.3"/>
    <row r="3978" ht="12.75" customHeight="1" x14ac:dyDescent="0.3"/>
    <row r="3979" ht="12.75" customHeight="1" x14ac:dyDescent="0.3"/>
    <row r="3980" ht="12.75" customHeight="1" x14ac:dyDescent="0.3"/>
    <row r="3981" ht="12.75" customHeight="1" x14ac:dyDescent="0.3"/>
    <row r="3982" ht="12.75" customHeight="1" x14ac:dyDescent="0.3"/>
    <row r="3983" ht="12.75" customHeight="1" x14ac:dyDescent="0.3"/>
    <row r="3984" ht="12.75" customHeight="1" x14ac:dyDescent="0.3"/>
    <row r="3985" ht="12.75" customHeight="1" x14ac:dyDescent="0.3"/>
    <row r="3986" ht="12.75" customHeight="1" x14ac:dyDescent="0.3"/>
    <row r="3987" ht="12.75" customHeight="1" x14ac:dyDescent="0.3"/>
    <row r="3988" ht="12.75" customHeight="1" x14ac:dyDescent="0.3"/>
    <row r="3989" ht="12.75" customHeight="1" x14ac:dyDescent="0.3"/>
    <row r="3990" ht="12.75" customHeight="1" x14ac:dyDescent="0.3"/>
    <row r="3991" ht="12.75" customHeight="1" x14ac:dyDescent="0.3"/>
    <row r="3992" ht="12.75" customHeight="1" x14ac:dyDescent="0.3"/>
    <row r="3993" ht="12.75" customHeight="1" x14ac:dyDescent="0.3"/>
    <row r="3994" ht="12.75" customHeight="1" x14ac:dyDescent="0.3"/>
    <row r="3995" ht="12.75" customHeight="1" x14ac:dyDescent="0.3"/>
    <row r="3996" ht="12.75" customHeight="1" x14ac:dyDescent="0.3"/>
    <row r="3997" ht="12.75" customHeight="1" x14ac:dyDescent="0.3"/>
    <row r="3998" ht="12.75" customHeight="1" x14ac:dyDescent="0.3"/>
    <row r="3999" ht="12.75" customHeight="1" x14ac:dyDescent="0.3"/>
    <row r="4000" ht="12.75" customHeight="1" x14ac:dyDescent="0.3"/>
    <row r="4001" ht="12.75" customHeight="1" x14ac:dyDescent="0.3"/>
    <row r="4002" ht="12.75" customHeight="1" x14ac:dyDescent="0.3"/>
    <row r="4003" ht="12.75" customHeight="1" x14ac:dyDescent="0.3"/>
    <row r="4004" ht="12.75" customHeight="1" x14ac:dyDescent="0.3"/>
    <row r="4005" ht="12.75" customHeight="1" x14ac:dyDescent="0.3"/>
    <row r="4006" ht="12.75" customHeight="1" x14ac:dyDescent="0.3"/>
    <row r="4007" ht="12.75" customHeight="1" x14ac:dyDescent="0.3"/>
    <row r="4008" ht="12.75" customHeight="1" x14ac:dyDescent="0.3"/>
    <row r="4009" ht="12.75" customHeight="1" x14ac:dyDescent="0.3"/>
    <row r="4010" ht="12.75" customHeight="1" x14ac:dyDescent="0.3"/>
    <row r="4011" ht="12.75" customHeight="1" x14ac:dyDescent="0.3"/>
    <row r="4012" ht="12.75" customHeight="1" x14ac:dyDescent="0.3"/>
    <row r="4013" ht="12.75" customHeight="1" x14ac:dyDescent="0.3"/>
    <row r="4014" ht="12.75" customHeight="1" x14ac:dyDescent="0.3"/>
    <row r="4015" ht="12.75" customHeight="1" x14ac:dyDescent="0.3"/>
    <row r="4016" ht="12.75" customHeight="1" x14ac:dyDescent="0.3"/>
    <row r="4017" ht="12.75" customHeight="1" x14ac:dyDescent="0.3"/>
    <row r="4018" ht="12.75" customHeight="1" x14ac:dyDescent="0.3"/>
    <row r="4019" ht="12.75" customHeight="1" x14ac:dyDescent="0.3"/>
    <row r="4020" ht="12.75" customHeight="1" x14ac:dyDescent="0.3"/>
    <row r="4021" ht="12.75" customHeight="1" x14ac:dyDescent="0.3"/>
    <row r="4022" ht="12.75" customHeight="1" x14ac:dyDescent="0.3"/>
    <row r="4023" ht="12.75" customHeight="1" x14ac:dyDescent="0.3"/>
    <row r="4024" ht="12.75" customHeight="1" x14ac:dyDescent="0.3"/>
    <row r="4025" ht="12.75" customHeight="1" x14ac:dyDescent="0.3"/>
    <row r="4026" ht="12.75" customHeight="1" x14ac:dyDescent="0.3"/>
    <row r="4027" ht="12.75" customHeight="1" x14ac:dyDescent="0.3"/>
    <row r="4028" ht="12.75" customHeight="1" x14ac:dyDescent="0.3"/>
    <row r="4029" ht="12.75" customHeight="1" x14ac:dyDescent="0.3"/>
    <row r="4030" ht="12.75" customHeight="1" x14ac:dyDescent="0.3"/>
    <row r="4031" ht="12.75" customHeight="1" x14ac:dyDescent="0.3"/>
    <row r="4032" ht="12.75" customHeight="1" x14ac:dyDescent="0.3"/>
    <row r="4033" ht="12.75" customHeight="1" x14ac:dyDescent="0.3"/>
    <row r="4034" ht="12.75" customHeight="1" x14ac:dyDescent="0.3"/>
    <row r="4035" ht="12.75" customHeight="1" x14ac:dyDescent="0.3"/>
    <row r="4036" ht="12.75" customHeight="1" x14ac:dyDescent="0.3"/>
    <row r="4037" ht="12.75" customHeight="1" x14ac:dyDescent="0.3"/>
    <row r="4038" ht="12.75" customHeight="1" x14ac:dyDescent="0.3"/>
    <row r="4039" ht="12.75" customHeight="1" x14ac:dyDescent="0.3"/>
    <row r="4040" ht="12.75" customHeight="1" x14ac:dyDescent="0.3"/>
    <row r="4041" ht="12.75" customHeight="1" x14ac:dyDescent="0.3"/>
    <row r="4042" ht="12.75" customHeight="1" x14ac:dyDescent="0.3"/>
    <row r="4043" ht="12.75" customHeight="1" x14ac:dyDescent="0.3"/>
    <row r="4044" ht="12.75" customHeight="1" x14ac:dyDescent="0.3"/>
    <row r="4045" ht="12.75" customHeight="1" x14ac:dyDescent="0.3"/>
    <row r="4046" ht="12.75" customHeight="1" x14ac:dyDescent="0.3"/>
    <row r="4047" ht="12.75" customHeight="1" x14ac:dyDescent="0.3"/>
    <row r="4048" ht="12.75" customHeight="1" x14ac:dyDescent="0.3"/>
    <row r="4049" ht="12.75" customHeight="1" x14ac:dyDescent="0.3"/>
    <row r="4050" ht="12.75" customHeight="1" x14ac:dyDescent="0.3"/>
    <row r="4051" ht="12.75" customHeight="1" x14ac:dyDescent="0.3"/>
    <row r="4052" ht="12.75" customHeight="1" x14ac:dyDescent="0.3"/>
    <row r="4053" ht="12.75" customHeight="1" x14ac:dyDescent="0.3"/>
    <row r="4054" ht="12.75" customHeight="1" x14ac:dyDescent="0.3"/>
    <row r="4055" ht="12.75" customHeight="1" x14ac:dyDescent="0.3"/>
    <row r="4056" ht="12.75" customHeight="1" x14ac:dyDescent="0.3"/>
    <row r="4057" ht="12.75" customHeight="1" x14ac:dyDescent="0.3"/>
    <row r="4058" ht="12.75" customHeight="1" x14ac:dyDescent="0.3"/>
    <row r="4059" ht="12.75" customHeight="1" x14ac:dyDescent="0.3"/>
    <row r="4060" ht="12.75" customHeight="1" x14ac:dyDescent="0.3"/>
    <row r="4061" ht="12.75" customHeight="1" x14ac:dyDescent="0.3"/>
    <row r="4062" ht="12.75" customHeight="1" x14ac:dyDescent="0.3"/>
    <row r="4063" ht="12.75" customHeight="1" x14ac:dyDescent="0.3"/>
    <row r="4064" ht="12.75" customHeight="1" x14ac:dyDescent="0.3"/>
    <row r="4065" ht="12.75" customHeight="1" x14ac:dyDescent="0.3"/>
    <row r="4066" ht="12.75" customHeight="1" x14ac:dyDescent="0.3"/>
    <row r="4067" ht="12.75" customHeight="1" x14ac:dyDescent="0.3"/>
    <row r="4068" ht="12.75" customHeight="1" x14ac:dyDescent="0.3"/>
    <row r="4069" ht="12.75" customHeight="1" x14ac:dyDescent="0.3"/>
    <row r="4070" ht="12.75" customHeight="1" x14ac:dyDescent="0.3"/>
    <row r="4071" ht="12.75" customHeight="1" x14ac:dyDescent="0.3"/>
    <row r="4072" ht="12.75" customHeight="1" x14ac:dyDescent="0.3"/>
    <row r="4073" ht="12.75" customHeight="1" x14ac:dyDescent="0.3"/>
    <row r="4074" ht="12.75" customHeight="1" x14ac:dyDescent="0.3"/>
    <row r="4075" ht="12.75" customHeight="1" x14ac:dyDescent="0.3"/>
    <row r="4076" ht="12.75" customHeight="1" x14ac:dyDescent="0.3"/>
    <row r="4077" ht="12.75" customHeight="1" x14ac:dyDescent="0.3"/>
    <row r="4078" ht="12.75" customHeight="1" x14ac:dyDescent="0.3"/>
    <row r="4079" ht="12.75" customHeight="1" x14ac:dyDescent="0.3"/>
    <row r="4080" ht="12.75" customHeight="1" x14ac:dyDescent="0.3"/>
    <row r="4081" ht="12.75" customHeight="1" x14ac:dyDescent="0.3"/>
    <row r="4082" ht="12.75" customHeight="1" x14ac:dyDescent="0.3"/>
    <row r="4083" ht="12.75" customHeight="1" x14ac:dyDescent="0.3"/>
    <row r="4084" ht="12.75" customHeight="1" x14ac:dyDescent="0.3"/>
    <row r="4085" ht="12.75" customHeight="1" x14ac:dyDescent="0.3"/>
    <row r="4086" ht="12.75" customHeight="1" x14ac:dyDescent="0.3"/>
    <row r="4087" ht="12.75" customHeight="1" x14ac:dyDescent="0.3"/>
    <row r="4088" ht="12.75" customHeight="1" x14ac:dyDescent="0.3"/>
    <row r="4089" ht="12.75" customHeight="1" x14ac:dyDescent="0.3"/>
    <row r="4090" ht="12.75" customHeight="1" x14ac:dyDescent="0.3"/>
    <row r="4091" ht="12.75" customHeight="1" x14ac:dyDescent="0.3"/>
    <row r="4092" ht="12.75" customHeight="1" x14ac:dyDescent="0.3"/>
    <row r="4093" ht="12.75" customHeight="1" x14ac:dyDescent="0.3"/>
    <row r="4094" ht="12.75" customHeight="1" x14ac:dyDescent="0.3"/>
    <row r="4095" ht="12.75" customHeight="1" x14ac:dyDescent="0.3"/>
    <row r="4096" ht="12.75" customHeight="1" x14ac:dyDescent="0.3"/>
    <row r="4097" ht="12.75" customHeight="1" x14ac:dyDescent="0.3"/>
    <row r="4098" ht="12.75" customHeight="1" x14ac:dyDescent="0.3"/>
    <row r="4099" ht="12.75" customHeight="1" x14ac:dyDescent="0.3"/>
    <row r="4100" ht="12.75" customHeight="1" x14ac:dyDescent="0.3"/>
    <row r="4101" ht="12.75" customHeight="1" x14ac:dyDescent="0.3"/>
    <row r="4102" ht="12.75" customHeight="1" x14ac:dyDescent="0.3"/>
    <row r="4103" ht="12.75" customHeight="1" x14ac:dyDescent="0.3"/>
    <row r="4104" ht="12.75" customHeight="1" x14ac:dyDescent="0.3"/>
    <row r="4105" ht="12.75" customHeight="1" x14ac:dyDescent="0.3"/>
    <row r="4106" ht="12.75" customHeight="1" x14ac:dyDescent="0.3"/>
    <row r="4107" ht="12.75" customHeight="1" x14ac:dyDescent="0.3"/>
    <row r="4108" ht="12.75" customHeight="1" x14ac:dyDescent="0.3"/>
    <row r="4109" ht="12.75" customHeight="1" x14ac:dyDescent="0.3"/>
    <row r="4110" ht="12.75" customHeight="1" x14ac:dyDescent="0.3"/>
    <row r="4111" ht="12.75" customHeight="1" x14ac:dyDescent="0.3"/>
    <row r="4112" ht="12.75" customHeight="1" x14ac:dyDescent="0.3"/>
    <row r="4113" ht="12.75" customHeight="1" x14ac:dyDescent="0.3"/>
    <row r="4114" ht="12.75" customHeight="1" x14ac:dyDescent="0.3"/>
    <row r="4115" ht="12.75" customHeight="1" x14ac:dyDescent="0.3"/>
    <row r="4116" ht="12.75" customHeight="1" x14ac:dyDescent="0.3"/>
    <row r="4117" ht="12.75" customHeight="1" x14ac:dyDescent="0.3"/>
    <row r="4118" ht="12.75" customHeight="1" x14ac:dyDescent="0.3"/>
    <row r="4119" ht="12.75" customHeight="1" x14ac:dyDescent="0.3"/>
    <row r="4120" ht="12.75" customHeight="1" x14ac:dyDescent="0.3"/>
    <row r="4121" ht="12.75" customHeight="1" x14ac:dyDescent="0.3"/>
    <row r="4122" ht="12.75" customHeight="1" x14ac:dyDescent="0.3"/>
    <row r="4123" ht="12.75" customHeight="1" x14ac:dyDescent="0.3"/>
    <row r="4124" ht="12.75" customHeight="1" x14ac:dyDescent="0.3"/>
    <row r="4125" ht="12.75" customHeight="1" x14ac:dyDescent="0.3"/>
    <row r="4126" ht="12.75" customHeight="1" x14ac:dyDescent="0.3"/>
    <row r="4127" ht="12.75" customHeight="1" x14ac:dyDescent="0.3"/>
    <row r="4128" ht="12.75" customHeight="1" x14ac:dyDescent="0.3"/>
    <row r="4129" ht="12.75" customHeight="1" x14ac:dyDescent="0.3"/>
    <row r="4130" ht="12.75" customHeight="1" x14ac:dyDescent="0.3"/>
    <row r="4131" ht="12.75" customHeight="1" x14ac:dyDescent="0.3"/>
    <row r="4132" ht="12.75" customHeight="1" x14ac:dyDescent="0.3"/>
    <row r="4133" ht="12.75" customHeight="1" x14ac:dyDescent="0.3"/>
    <row r="4134" ht="12.75" customHeight="1" x14ac:dyDescent="0.3"/>
    <row r="4135" ht="12.75" customHeight="1" x14ac:dyDescent="0.3"/>
    <row r="4136" ht="12.75" customHeight="1" x14ac:dyDescent="0.3"/>
    <row r="4137" ht="12.75" customHeight="1" x14ac:dyDescent="0.3"/>
    <row r="4138" ht="12.75" customHeight="1" x14ac:dyDescent="0.3"/>
    <row r="4139" ht="12.75" customHeight="1" x14ac:dyDescent="0.3"/>
    <row r="4140" ht="12.75" customHeight="1" x14ac:dyDescent="0.3"/>
    <row r="4141" ht="12.75" customHeight="1" x14ac:dyDescent="0.3"/>
    <row r="4142" ht="12.75" customHeight="1" x14ac:dyDescent="0.3"/>
    <row r="4143" ht="12.75" customHeight="1" x14ac:dyDescent="0.3"/>
    <row r="4144" ht="12.75" customHeight="1" x14ac:dyDescent="0.3"/>
    <row r="4145" ht="12.75" customHeight="1" x14ac:dyDescent="0.3"/>
    <row r="4146" ht="12.75" customHeight="1" x14ac:dyDescent="0.3"/>
    <row r="4147" ht="12.75" customHeight="1" x14ac:dyDescent="0.3"/>
    <row r="4148" ht="12.75" customHeight="1" x14ac:dyDescent="0.3"/>
    <row r="4149" ht="12.75" customHeight="1" x14ac:dyDescent="0.3"/>
    <row r="4150" ht="12.75" customHeight="1" x14ac:dyDescent="0.3"/>
    <row r="4151" ht="12.75" customHeight="1" x14ac:dyDescent="0.3"/>
    <row r="4152" ht="12.75" customHeight="1" x14ac:dyDescent="0.3"/>
    <row r="4153" ht="12.75" customHeight="1" x14ac:dyDescent="0.3"/>
    <row r="4154" ht="12.75" customHeight="1" x14ac:dyDescent="0.3"/>
    <row r="4155" ht="12.75" customHeight="1" x14ac:dyDescent="0.3"/>
    <row r="4156" ht="12.75" customHeight="1" x14ac:dyDescent="0.3"/>
    <row r="4157" ht="12.75" customHeight="1" x14ac:dyDescent="0.3"/>
    <row r="4158" ht="12.75" customHeight="1" x14ac:dyDescent="0.3"/>
    <row r="4159" ht="12.75" customHeight="1" x14ac:dyDescent="0.3"/>
    <row r="4160" ht="12.75" customHeight="1" x14ac:dyDescent="0.3"/>
    <row r="4161" ht="12.75" customHeight="1" x14ac:dyDescent="0.3"/>
    <row r="4162" ht="12.75" customHeight="1" x14ac:dyDescent="0.3"/>
    <row r="4163" ht="12.75" customHeight="1" x14ac:dyDescent="0.3"/>
    <row r="4164" ht="12.75" customHeight="1" x14ac:dyDescent="0.3"/>
    <row r="4165" ht="12.75" customHeight="1" x14ac:dyDescent="0.3"/>
    <row r="4166" ht="12.75" customHeight="1" x14ac:dyDescent="0.3"/>
    <row r="4167" ht="12.75" customHeight="1" x14ac:dyDescent="0.3"/>
    <row r="4168" ht="12.75" customHeight="1" x14ac:dyDescent="0.3"/>
    <row r="4169" ht="12.75" customHeight="1" x14ac:dyDescent="0.3"/>
    <row r="4170" ht="12.75" customHeight="1" x14ac:dyDescent="0.3"/>
    <row r="4171" ht="12.75" customHeight="1" x14ac:dyDescent="0.3"/>
    <row r="4172" ht="12.75" customHeight="1" x14ac:dyDescent="0.3"/>
    <row r="4173" ht="12.75" customHeight="1" x14ac:dyDescent="0.3"/>
    <row r="4174" ht="12.75" customHeight="1" x14ac:dyDescent="0.3"/>
    <row r="4175" ht="12.75" customHeight="1" x14ac:dyDescent="0.3"/>
    <row r="4176" ht="12.75" customHeight="1" x14ac:dyDescent="0.3"/>
    <row r="4177" ht="12.75" customHeight="1" x14ac:dyDescent="0.3"/>
    <row r="4178" ht="12.75" customHeight="1" x14ac:dyDescent="0.3"/>
    <row r="4179" ht="12.75" customHeight="1" x14ac:dyDescent="0.3"/>
    <row r="4180" ht="12.75" customHeight="1" x14ac:dyDescent="0.3"/>
    <row r="4181" ht="12.75" customHeight="1" x14ac:dyDescent="0.3"/>
    <row r="4182" ht="12.75" customHeight="1" x14ac:dyDescent="0.3"/>
    <row r="4183" ht="12.75" customHeight="1" x14ac:dyDescent="0.3"/>
    <row r="4184" ht="12.75" customHeight="1" x14ac:dyDescent="0.3"/>
    <row r="4185" ht="12.75" customHeight="1" x14ac:dyDescent="0.3"/>
    <row r="4186" ht="12.75" customHeight="1" x14ac:dyDescent="0.3"/>
    <row r="4187" ht="12.75" customHeight="1" x14ac:dyDescent="0.3"/>
    <row r="4188" ht="12.75" customHeight="1" x14ac:dyDescent="0.3"/>
    <row r="4189" ht="12.75" customHeight="1" x14ac:dyDescent="0.3"/>
    <row r="4190" ht="12.75" customHeight="1" x14ac:dyDescent="0.3"/>
    <row r="4191" ht="12.75" customHeight="1" x14ac:dyDescent="0.3"/>
    <row r="4192" ht="12.75" customHeight="1" x14ac:dyDescent="0.3"/>
    <row r="4193" ht="12.75" customHeight="1" x14ac:dyDescent="0.3"/>
    <row r="4194" ht="12.75" customHeight="1" x14ac:dyDescent="0.3"/>
    <row r="4195" ht="12.75" customHeight="1" x14ac:dyDescent="0.3"/>
    <row r="4196" ht="12.75" customHeight="1" x14ac:dyDescent="0.3"/>
    <row r="4197" ht="12.75" customHeight="1" x14ac:dyDescent="0.3"/>
    <row r="4198" ht="12.75" customHeight="1" x14ac:dyDescent="0.3"/>
    <row r="4199" ht="12.75" customHeight="1" x14ac:dyDescent="0.3"/>
    <row r="4200" ht="12.75" customHeight="1" x14ac:dyDescent="0.3"/>
    <row r="4201" ht="12.75" customHeight="1" x14ac:dyDescent="0.3"/>
    <row r="4202" ht="12.75" customHeight="1" x14ac:dyDescent="0.3"/>
    <row r="4203" ht="12.75" customHeight="1" x14ac:dyDescent="0.3"/>
    <row r="4204" ht="12.75" customHeight="1" x14ac:dyDescent="0.3"/>
    <row r="4205" ht="12.75" customHeight="1" x14ac:dyDescent="0.3"/>
    <row r="4206" ht="12.75" customHeight="1" x14ac:dyDescent="0.3"/>
    <row r="4207" ht="12.75" customHeight="1" x14ac:dyDescent="0.3"/>
    <row r="4208" ht="12.75" customHeight="1" x14ac:dyDescent="0.3"/>
    <row r="4209" ht="12.75" customHeight="1" x14ac:dyDescent="0.3"/>
    <row r="4210" ht="12.75" customHeight="1" x14ac:dyDescent="0.3"/>
    <row r="4211" ht="12.75" customHeight="1" x14ac:dyDescent="0.3"/>
    <row r="4212" ht="12.75" customHeight="1" x14ac:dyDescent="0.3"/>
    <row r="4213" ht="12.75" customHeight="1" x14ac:dyDescent="0.3"/>
    <row r="4214" ht="12.75" customHeight="1" x14ac:dyDescent="0.3"/>
    <row r="4215" ht="12.75" customHeight="1" x14ac:dyDescent="0.3"/>
    <row r="4216" ht="12.75" customHeight="1" x14ac:dyDescent="0.3"/>
    <row r="4217" ht="12.75" customHeight="1" x14ac:dyDescent="0.3"/>
    <row r="4218" ht="12.75" customHeight="1" x14ac:dyDescent="0.3"/>
    <row r="4219" ht="12.75" customHeight="1" x14ac:dyDescent="0.3"/>
    <row r="4220" ht="12.75" customHeight="1" x14ac:dyDescent="0.3"/>
    <row r="4221" ht="12.75" customHeight="1" x14ac:dyDescent="0.3"/>
    <row r="4222" ht="12.75" customHeight="1" x14ac:dyDescent="0.3"/>
    <row r="4223" ht="12.75" customHeight="1" x14ac:dyDescent="0.3"/>
    <row r="4224" ht="12.75" customHeight="1" x14ac:dyDescent="0.3"/>
    <row r="4225" ht="12.75" customHeight="1" x14ac:dyDescent="0.3"/>
    <row r="4226" ht="12.75" customHeight="1" x14ac:dyDescent="0.3"/>
    <row r="4227" ht="12.75" customHeight="1" x14ac:dyDescent="0.3"/>
    <row r="4228" ht="12.75" customHeight="1" x14ac:dyDescent="0.3"/>
    <row r="4229" ht="12.75" customHeight="1" x14ac:dyDescent="0.3"/>
    <row r="4230" ht="12.75" customHeight="1" x14ac:dyDescent="0.3"/>
    <row r="4231" ht="12.75" customHeight="1" x14ac:dyDescent="0.3"/>
    <row r="4232" ht="12.75" customHeight="1" x14ac:dyDescent="0.3"/>
    <row r="4233" ht="12.75" customHeight="1" x14ac:dyDescent="0.3"/>
    <row r="4234" ht="12.75" customHeight="1" x14ac:dyDescent="0.3"/>
    <row r="4235" ht="12.75" customHeight="1" x14ac:dyDescent="0.3"/>
    <row r="4236" ht="12.75" customHeight="1" x14ac:dyDescent="0.3"/>
    <row r="4237" ht="12.75" customHeight="1" x14ac:dyDescent="0.3"/>
    <row r="4238" ht="12.75" customHeight="1" x14ac:dyDescent="0.3"/>
    <row r="4239" ht="12.75" customHeight="1" x14ac:dyDescent="0.3"/>
    <row r="4240" ht="12.75" customHeight="1" x14ac:dyDescent="0.3"/>
  </sheetData>
  <sheetProtection selectLockedCells="1" selectUnlockedCells="1"/>
  <mergeCells count="4">
    <mergeCell ref="A210:F210"/>
    <mergeCell ref="A211:F211"/>
    <mergeCell ref="A212:F212"/>
    <mergeCell ref="G1:H4"/>
  </mergeCells>
  <hyperlinks>
    <hyperlink ref="A211" r:id="rId1"/>
  </hyperlinks>
  <pageMargins left="0.7" right="0.7" top="0.78749999999999998" bottom="0.78749999999999998" header="0.51180555555555551" footer="0.51180555555555551"/>
  <pageSetup paperSize="9" scale="52" firstPageNumber="0" orientation="landscape" r:id="rId2"/>
  <headerFooter alignWithMargins="0"/>
  <colBreaks count="1" manualBreakCount="1">
    <brk id="7" max="1119" man="1"/>
  </colBreaks>
  <drawing r:id="rId3"/>
  <extLst>
    <ext xmlns:x14="http://schemas.microsoft.com/office/spreadsheetml/2009/9/main" uri="{CCE6A557-97BC-4b89-ADB6-D9C93CAAB3DF}">
      <x14:dataValidations xmlns:xm="http://schemas.microsoft.com/office/excel/2006/main" count="1">
        <x14:dataValidation allowBlank="1" showInputMessage="1" showErrorMessage="1" errorTitle="Chyba" error="Musíte vložit číslo 0 až ....." prompt="Vložte číslo">
          <x14:formula1>
            <xm:f>0</xm:f>
          </x14:formula1>
          <x14:formula2>
            <xm:f>0</xm:f>
          </x14:formula2>
          <xm:sqref>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H65552:H65562 JD65552:JD65562 SZ65552:SZ65562 ACV65552:ACV65562 AMR65552:AMR65562 AWN65552:AWN65562 BGJ65552:BGJ65562 BQF65552:BQF65562 CAB65552:CAB65562 CJX65552:CJX65562 CTT65552:CTT65562 DDP65552:DDP65562 DNL65552:DNL65562 DXH65552:DXH65562 EHD65552:EHD65562 EQZ65552:EQZ65562 FAV65552:FAV65562 FKR65552:FKR65562 FUN65552:FUN65562 GEJ65552:GEJ65562 GOF65552:GOF65562 GYB65552:GYB65562 HHX65552:HHX65562 HRT65552:HRT65562 IBP65552:IBP65562 ILL65552:ILL65562 IVH65552:IVH65562 JFD65552:JFD65562 JOZ65552:JOZ65562 JYV65552:JYV65562 KIR65552:KIR65562 KSN65552:KSN65562 LCJ65552:LCJ65562 LMF65552:LMF65562 LWB65552:LWB65562 MFX65552:MFX65562 MPT65552:MPT65562 MZP65552:MZP65562 NJL65552:NJL65562 NTH65552:NTH65562 ODD65552:ODD65562 OMZ65552:OMZ65562 OWV65552:OWV65562 PGR65552:PGR65562 PQN65552:PQN65562 QAJ65552:QAJ65562 QKF65552:QKF65562 QUB65552:QUB65562 RDX65552:RDX65562 RNT65552:RNT65562 RXP65552:RXP65562 SHL65552:SHL65562 SRH65552:SRH65562 TBD65552:TBD65562 TKZ65552:TKZ65562 TUV65552:TUV65562 UER65552:UER65562 UON65552:UON65562 UYJ65552:UYJ65562 VIF65552:VIF65562 VSB65552:VSB65562 WBX65552:WBX65562 WLT65552:WLT65562 WVP65552:WVP65562 H131088:H131098 JD131088:JD131098 SZ131088:SZ131098 ACV131088:ACV131098 AMR131088:AMR131098 AWN131088:AWN131098 BGJ131088:BGJ131098 BQF131088:BQF131098 CAB131088:CAB131098 CJX131088:CJX131098 CTT131088:CTT131098 DDP131088:DDP131098 DNL131088:DNL131098 DXH131088:DXH131098 EHD131088:EHD131098 EQZ131088:EQZ131098 FAV131088:FAV131098 FKR131088:FKR131098 FUN131088:FUN131098 GEJ131088:GEJ131098 GOF131088:GOF131098 GYB131088:GYB131098 HHX131088:HHX131098 HRT131088:HRT131098 IBP131088:IBP131098 ILL131088:ILL131098 IVH131088:IVH131098 JFD131088:JFD131098 JOZ131088:JOZ131098 JYV131088:JYV131098 KIR131088:KIR131098 KSN131088:KSN131098 LCJ131088:LCJ131098 LMF131088:LMF131098 LWB131088:LWB131098 MFX131088:MFX131098 MPT131088:MPT131098 MZP131088:MZP131098 NJL131088:NJL131098 NTH131088:NTH131098 ODD131088:ODD131098 OMZ131088:OMZ131098 OWV131088:OWV131098 PGR131088:PGR131098 PQN131088:PQN131098 QAJ131088:QAJ131098 QKF131088:QKF131098 QUB131088:QUB131098 RDX131088:RDX131098 RNT131088:RNT131098 RXP131088:RXP131098 SHL131088:SHL131098 SRH131088:SRH131098 TBD131088:TBD131098 TKZ131088:TKZ131098 TUV131088:TUV131098 UER131088:UER131098 UON131088:UON131098 UYJ131088:UYJ131098 VIF131088:VIF131098 VSB131088:VSB131098 WBX131088:WBX131098 WLT131088:WLT131098 WVP131088:WVP131098 H196624:H196634 JD196624:JD196634 SZ196624:SZ196634 ACV196624:ACV196634 AMR196624:AMR196634 AWN196624:AWN196634 BGJ196624:BGJ196634 BQF196624:BQF196634 CAB196624:CAB196634 CJX196624:CJX196634 CTT196624:CTT196634 DDP196624:DDP196634 DNL196624:DNL196634 DXH196624:DXH196634 EHD196624:EHD196634 EQZ196624:EQZ196634 FAV196624:FAV196634 FKR196624:FKR196634 FUN196624:FUN196634 GEJ196624:GEJ196634 GOF196624:GOF196634 GYB196624:GYB196634 HHX196624:HHX196634 HRT196624:HRT196634 IBP196624:IBP196634 ILL196624:ILL196634 IVH196624:IVH196634 JFD196624:JFD196634 JOZ196624:JOZ196634 JYV196624:JYV196634 KIR196624:KIR196634 KSN196624:KSN196634 LCJ196624:LCJ196634 LMF196624:LMF196634 LWB196624:LWB196634 MFX196624:MFX196634 MPT196624:MPT196634 MZP196624:MZP196634 NJL196624:NJL196634 NTH196624:NTH196634 ODD196624:ODD196634 OMZ196624:OMZ196634 OWV196624:OWV196634 PGR196624:PGR196634 PQN196624:PQN196634 QAJ196624:QAJ196634 QKF196624:QKF196634 QUB196624:QUB196634 RDX196624:RDX196634 RNT196624:RNT196634 RXP196624:RXP196634 SHL196624:SHL196634 SRH196624:SRH196634 TBD196624:TBD196634 TKZ196624:TKZ196634 TUV196624:TUV196634 UER196624:UER196634 UON196624:UON196634 UYJ196624:UYJ196634 VIF196624:VIF196634 VSB196624:VSB196634 WBX196624:WBX196634 WLT196624:WLT196634 WVP196624:WVP196634 H262160:H262170 JD262160:JD262170 SZ262160:SZ262170 ACV262160:ACV262170 AMR262160:AMR262170 AWN262160:AWN262170 BGJ262160:BGJ262170 BQF262160:BQF262170 CAB262160:CAB262170 CJX262160:CJX262170 CTT262160:CTT262170 DDP262160:DDP262170 DNL262160:DNL262170 DXH262160:DXH262170 EHD262160:EHD262170 EQZ262160:EQZ262170 FAV262160:FAV262170 FKR262160:FKR262170 FUN262160:FUN262170 GEJ262160:GEJ262170 GOF262160:GOF262170 GYB262160:GYB262170 HHX262160:HHX262170 HRT262160:HRT262170 IBP262160:IBP262170 ILL262160:ILL262170 IVH262160:IVH262170 JFD262160:JFD262170 JOZ262160:JOZ262170 JYV262160:JYV262170 KIR262160:KIR262170 KSN262160:KSN262170 LCJ262160:LCJ262170 LMF262160:LMF262170 LWB262160:LWB262170 MFX262160:MFX262170 MPT262160:MPT262170 MZP262160:MZP262170 NJL262160:NJL262170 NTH262160:NTH262170 ODD262160:ODD262170 OMZ262160:OMZ262170 OWV262160:OWV262170 PGR262160:PGR262170 PQN262160:PQN262170 QAJ262160:QAJ262170 QKF262160:QKF262170 QUB262160:QUB262170 RDX262160:RDX262170 RNT262160:RNT262170 RXP262160:RXP262170 SHL262160:SHL262170 SRH262160:SRH262170 TBD262160:TBD262170 TKZ262160:TKZ262170 TUV262160:TUV262170 UER262160:UER262170 UON262160:UON262170 UYJ262160:UYJ262170 VIF262160:VIF262170 VSB262160:VSB262170 WBX262160:WBX262170 WLT262160:WLT262170 WVP262160:WVP262170 H327696:H327706 JD327696:JD327706 SZ327696:SZ327706 ACV327696:ACV327706 AMR327696:AMR327706 AWN327696:AWN327706 BGJ327696:BGJ327706 BQF327696:BQF327706 CAB327696:CAB327706 CJX327696:CJX327706 CTT327696:CTT327706 DDP327696:DDP327706 DNL327696:DNL327706 DXH327696:DXH327706 EHD327696:EHD327706 EQZ327696:EQZ327706 FAV327696:FAV327706 FKR327696:FKR327706 FUN327696:FUN327706 GEJ327696:GEJ327706 GOF327696:GOF327706 GYB327696:GYB327706 HHX327696:HHX327706 HRT327696:HRT327706 IBP327696:IBP327706 ILL327696:ILL327706 IVH327696:IVH327706 JFD327696:JFD327706 JOZ327696:JOZ327706 JYV327696:JYV327706 KIR327696:KIR327706 KSN327696:KSN327706 LCJ327696:LCJ327706 LMF327696:LMF327706 LWB327696:LWB327706 MFX327696:MFX327706 MPT327696:MPT327706 MZP327696:MZP327706 NJL327696:NJL327706 NTH327696:NTH327706 ODD327696:ODD327706 OMZ327696:OMZ327706 OWV327696:OWV327706 PGR327696:PGR327706 PQN327696:PQN327706 QAJ327696:QAJ327706 QKF327696:QKF327706 QUB327696:QUB327706 RDX327696:RDX327706 RNT327696:RNT327706 RXP327696:RXP327706 SHL327696:SHL327706 SRH327696:SRH327706 TBD327696:TBD327706 TKZ327696:TKZ327706 TUV327696:TUV327706 UER327696:UER327706 UON327696:UON327706 UYJ327696:UYJ327706 VIF327696:VIF327706 VSB327696:VSB327706 WBX327696:WBX327706 WLT327696:WLT327706 WVP327696:WVP327706 H393232:H393242 JD393232:JD393242 SZ393232:SZ393242 ACV393232:ACV393242 AMR393232:AMR393242 AWN393232:AWN393242 BGJ393232:BGJ393242 BQF393232:BQF393242 CAB393232:CAB393242 CJX393232:CJX393242 CTT393232:CTT393242 DDP393232:DDP393242 DNL393232:DNL393242 DXH393232:DXH393242 EHD393232:EHD393242 EQZ393232:EQZ393242 FAV393232:FAV393242 FKR393232:FKR393242 FUN393232:FUN393242 GEJ393232:GEJ393242 GOF393232:GOF393242 GYB393232:GYB393242 HHX393232:HHX393242 HRT393232:HRT393242 IBP393232:IBP393242 ILL393232:ILL393242 IVH393232:IVH393242 JFD393232:JFD393242 JOZ393232:JOZ393242 JYV393232:JYV393242 KIR393232:KIR393242 KSN393232:KSN393242 LCJ393232:LCJ393242 LMF393232:LMF393242 LWB393232:LWB393242 MFX393232:MFX393242 MPT393232:MPT393242 MZP393232:MZP393242 NJL393232:NJL393242 NTH393232:NTH393242 ODD393232:ODD393242 OMZ393232:OMZ393242 OWV393232:OWV393242 PGR393232:PGR393242 PQN393232:PQN393242 QAJ393232:QAJ393242 QKF393232:QKF393242 QUB393232:QUB393242 RDX393232:RDX393242 RNT393232:RNT393242 RXP393232:RXP393242 SHL393232:SHL393242 SRH393232:SRH393242 TBD393232:TBD393242 TKZ393232:TKZ393242 TUV393232:TUV393242 UER393232:UER393242 UON393232:UON393242 UYJ393232:UYJ393242 VIF393232:VIF393242 VSB393232:VSB393242 WBX393232:WBX393242 WLT393232:WLT393242 WVP393232:WVP393242 H458768:H458778 JD458768:JD458778 SZ458768:SZ458778 ACV458768:ACV458778 AMR458768:AMR458778 AWN458768:AWN458778 BGJ458768:BGJ458778 BQF458768:BQF458778 CAB458768:CAB458778 CJX458768:CJX458778 CTT458768:CTT458778 DDP458768:DDP458778 DNL458768:DNL458778 DXH458768:DXH458778 EHD458768:EHD458778 EQZ458768:EQZ458778 FAV458768:FAV458778 FKR458768:FKR458778 FUN458768:FUN458778 GEJ458768:GEJ458778 GOF458768:GOF458778 GYB458768:GYB458778 HHX458768:HHX458778 HRT458768:HRT458778 IBP458768:IBP458778 ILL458768:ILL458778 IVH458768:IVH458778 JFD458768:JFD458778 JOZ458768:JOZ458778 JYV458768:JYV458778 KIR458768:KIR458778 KSN458768:KSN458778 LCJ458768:LCJ458778 LMF458768:LMF458778 LWB458768:LWB458778 MFX458768:MFX458778 MPT458768:MPT458778 MZP458768:MZP458778 NJL458768:NJL458778 NTH458768:NTH458778 ODD458768:ODD458778 OMZ458768:OMZ458778 OWV458768:OWV458778 PGR458768:PGR458778 PQN458768:PQN458778 QAJ458768:QAJ458778 QKF458768:QKF458778 QUB458768:QUB458778 RDX458768:RDX458778 RNT458768:RNT458778 RXP458768:RXP458778 SHL458768:SHL458778 SRH458768:SRH458778 TBD458768:TBD458778 TKZ458768:TKZ458778 TUV458768:TUV458778 UER458768:UER458778 UON458768:UON458778 UYJ458768:UYJ458778 VIF458768:VIF458778 VSB458768:VSB458778 WBX458768:WBX458778 WLT458768:WLT458778 WVP458768:WVP458778 H524304:H524314 JD524304:JD524314 SZ524304:SZ524314 ACV524304:ACV524314 AMR524304:AMR524314 AWN524304:AWN524314 BGJ524304:BGJ524314 BQF524304:BQF524314 CAB524304:CAB524314 CJX524304:CJX524314 CTT524304:CTT524314 DDP524304:DDP524314 DNL524304:DNL524314 DXH524304:DXH524314 EHD524304:EHD524314 EQZ524304:EQZ524314 FAV524304:FAV524314 FKR524304:FKR524314 FUN524304:FUN524314 GEJ524304:GEJ524314 GOF524304:GOF524314 GYB524304:GYB524314 HHX524304:HHX524314 HRT524304:HRT524314 IBP524304:IBP524314 ILL524304:ILL524314 IVH524304:IVH524314 JFD524304:JFD524314 JOZ524304:JOZ524314 JYV524304:JYV524314 KIR524304:KIR524314 KSN524304:KSN524314 LCJ524304:LCJ524314 LMF524304:LMF524314 LWB524304:LWB524314 MFX524304:MFX524314 MPT524304:MPT524314 MZP524304:MZP524314 NJL524304:NJL524314 NTH524304:NTH524314 ODD524304:ODD524314 OMZ524304:OMZ524314 OWV524304:OWV524314 PGR524304:PGR524314 PQN524304:PQN524314 QAJ524304:QAJ524314 QKF524304:QKF524314 QUB524304:QUB524314 RDX524304:RDX524314 RNT524304:RNT524314 RXP524304:RXP524314 SHL524304:SHL524314 SRH524304:SRH524314 TBD524304:TBD524314 TKZ524304:TKZ524314 TUV524304:TUV524314 UER524304:UER524314 UON524304:UON524314 UYJ524304:UYJ524314 VIF524304:VIF524314 VSB524304:VSB524314 WBX524304:WBX524314 WLT524304:WLT524314 WVP524304:WVP524314 H589840:H589850 JD589840:JD589850 SZ589840:SZ589850 ACV589840:ACV589850 AMR589840:AMR589850 AWN589840:AWN589850 BGJ589840:BGJ589850 BQF589840:BQF589850 CAB589840:CAB589850 CJX589840:CJX589850 CTT589840:CTT589850 DDP589840:DDP589850 DNL589840:DNL589850 DXH589840:DXH589850 EHD589840:EHD589850 EQZ589840:EQZ589850 FAV589840:FAV589850 FKR589840:FKR589850 FUN589840:FUN589850 GEJ589840:GEJ589850 GOF589840:GOF589850 GYB589840:GYB589850 HHX589840:HHX589850 HRT589840:HRT589850 IBP589840:IBP589850 ILL589840:ILL589850 IVH589840:IVH589850 JFD589840:JFD589850 JOZ589840:JOZ589850 JYV589840:JYV589850 KIR589840:KIR589850 KSN589840:KSN589850 LCJ589840:LCJ589850 LMF589840:LMF589850 LWB589840:LWB589850 MFX589840:MFX589850 MPT589840:MPT589850 MZP589840:MZP589850 NJL589840:NJL589850 NTH589840:NTH589850 ODD589840:ODD589850 OMZ589840:OMZ589850 OWV589840:OWV589850 PGR589840:PGR589850 PQN589840:PQN589850 QAJ589840:QAJ589850 QKF589840:QKF589850 QUB589840:QUB589850 RDX589840:RDX589850 RNT589840:RNT589850 RXP589840:RXP589850 SHL589840:SHL589850 SRH589840:SRH589850 TBD589840:TBD589850 TKZ589840:TKZ589850 TUV589840:TUV589850 UER589840:UER589850 UON589840:UON589850 UYJ589840:UYJ589850 VIF589840:VIF589850 VSB589840:VSB589850 WBX589840:WBX589850 WLT589840:WLT589850 WVP589840:WVP589850 H655376:H655386 JD655376:JD655386 SZ655376:SZ655386 ACV655376:ACV655386 AMR655376:AMR655386 AWN655376:AWN655386 BGJ655376:BGJ655386 BQF655376:BQF655386 CAB655376:CAB655386 CJX655376:CJX655386 CTT655376:CTT655386 DDP655376:DDP655386 DNL655376:DNL655386 DXH655376:DXH655386 EHD655376:EHD655386 EQZ655376:EQZ655386 FAV655376:FAV655386 FKR655376:FKR655386 FUN655376:FUN655386 GEJ655376:GEJ655386 GOF655376:GOF655386 GYB655376:GYB655386 HHX655376:HHX655386 HRT655376:HRT655386 IBP655376:IBP655386 ILL655376:ILL655386 IVH655376:IVH655386 JFD655376:JFD655386 JOZ655376:JOZ655386 JYV655376:JYV655386 KIR655376:KIR655386 KSN655376:KSN655386 LCJ655376:LCJ655386 LMF655376:LMF655386 LWB655376:LWB655386 MFX655376:MFX655386 MPT655376:MPT655386 MZP655376:MZP655386 NJL655376:NJL655386 NTH655376:NTH655386 ODD655376:ODD655386 OMZ655376:OMZ655386 OWV655376:OWV655386 PGR655376:PGR655386 PQN655376:PQN655386 QAJ655376:QAJ655386 QKF655376:QKF655386 QUB655376:QUB655386 RDX655376:RDX655386 RNT655376:RNT655386 RXP655376:RXP655386 SHL655376:SHL655386 SRH655376:SRH655386 TBD655376:TBD655386 TKZ655376:TKZ655386 TUV655376:TUV655386 UER655376:UER655386 UON655376:UON655386 UYJ655376:UYJ655386 VIF655376:VIF655386 VSB655376:VSB655386 WBX655376:WBX655386 WLT655376:WLT655386 WVP655376:WVP655386 H720912:H720922 JD720912:JD720922 SZ720912:SZ720922 ACV720912:ACV720922 AMR720912:AMR720922 AWN720912:AWN720922 BGJ720912:BGJ720922 BQF720912:BQF720922 CAB720912:CAB720922 CJX720912:CJX720922 CTT720912:CTT720922 DDP720912:DDP720922 DNL720912:DNL720922 DXH720912:DXH720922 EHD720912:EHD720922 EQZ720912:EQZ720922 FAV720912:FAV720922 FKR720912:FKR720922 FUN720912:FUN720922 GEJ720912:GEJ720922 GOF720912:GOF720922 GYB720912:GYB720922 HHX720912:HHX720922 HRT720912:HRT720922 IBP720912:IBP720922 ILL720912:ILL720922 IVH720912:IVH720922 JFD720912:JFD720922 JOZ720912:JOZ720922 JYV720912:JYV720922 KIR720912:KIR720922 KSN720912:KSN720922 LCJ720912:LCJ720922 LMF720912:LMF720922 LWB720912:LWB720922 MFX720912:MFX720922 MPT720912:MPT720922 MZP720912:MZP720922 NJL720912:NJL720922 NTH720912:NTH720922 ODD720912:ODD720922 OMZ720912:OMZ720922 OWV720912:OWV720922 PGR720912:PGR720922 PQN720912:PQN720922 QAJ720912:QAJ720922 QKF720912:QKF720922 QUB720912:QUB720922 RDX720912:RDX720922 RNT720912:RNT720922 RXP720912:RXP720922 SHL720912:SHL720922 SRH720912:SRH720922 TBD720912:TBD720922 TKZ720912:TKZ720922 TUV720912:TUV720922 UER720912:UER720922 UON720912:UON720922 UYJ720912:UYJ720922 VIF720912:VIF720922 VSB720912:VSB720922 WBX720912:WBX720922 WLT720912:WLT720922 WVP720912:WVP720922 H786448:H786458 JD786448:JD786458 SZ786448:SZ786458 ACV786448:ACV786458 AMR786448:AMR786458 AWN786448:AWN786458 BGJ786448:BGJ786458 BQF786448:BQF786458 CAB786448:CAB786458 CJX786448:CJX786458 CTT786448:CTT786458 DDP786448:DDP786458 DNL786448:DNL786458 DXH786448:DXH786458 EHD786448:EHD786458 EQZ786448:EQZ786458 FAV786448:FAV786458 FKR786448:FKR786458 FUN786448:FUN786458 GEJ786448:GEJ786458 GOF786448:GOF786458 GYB786448:GYB786458 HHX786448:HHX786458 HRT786448:HRT786458 IBP786448:IBP786458 ILL786448:ILL786458 IVH786448:IVH786458 JFD786448:JFD786458 JOZ786448:JOZ786458 JYV786448:JYV786458 KIR786448:KIR786458 KSN786448:KSN786458 LCJ786448:LCJ786458 LMF786448:LMF786458 LWB786448:LWB786458 MFX786448:MFX786458 MPT786448:MPT786458 MZP786448:MZP786458 NJL786448:NJL786458 NTH786448:NTH786458 ODD786448:ODD786458 OMZ786448:OMZ786458 OWV786448:OWV786458 PGR786448:PGR786458 PQN786448:PQN786458 QAJ786448:QAJ786458 QKF786448:QKF786458 QUB786448:QUB786458 RDX786448:RDX786458 RNT786448:RNT786458 RXP786448:RXP786458 SHL786448:SHL786458 SRH786448:SRH786458 TBD786448:TBD786458 TKZ786448:TKZ786458 TUV786448:TUV786458 UER786448:UER786458 UON786448:UON786458 UYJ786448:UYJ786458 VIF786448:VIF786458 VSB786448:VSB786458 WBX786448:WBX786458 WLT786448:WLT786458 WVP786448:WVP786458 H851984:H851994 JD851984:JD851994 SZ851984:SZ851994 ACV851984:ACV851994 AMR851984:AMR851994 AWN851984:AWN851994 BGJ851984:BGJ851994 BQF851984:BQF851994 CAB851984:CAB851994 CJX851984:CJX851994 CTT851984:CTT851994 DDP851984:DDP851994 DNL851984:DNL851994 DXH851984:DXH851994 EHD851984:EHD851994 EQZ851984:EQZ851994 FAV851984:FAV851994 FKR851984:FKR851994 FUN851984:FUN851994 GEJ851984:GEJ851994 GOF851984:GOF851994 GYB851984:GYB851994 HHX851984:HHX851994 HRT851984:HRT851994 IBP851984:IBP851994 ILL851984:ILL851994 IVH851984:IVH851994 JFD851984:JFD851994 JOZ851984:JOZ851994 JYV851984:JYV851994 KIR851984:KIR851994 KSN851984:KSN851994 LCJ851984:LCJ851994 LMF851984:LMF851994 LWB851984:LWB851994 MFX851984:MFX851994 MPT851984:MPT851994 MZP851984:MZP851994 NJL851984:NJL851994 NTH851984:NTH851994 ODD851984:ODD851994 OMZ851984:OMZ851994 OWV851984:OWV851994 PGR851984:PGR851994 PQN851984:PQN851994 QAJ851984:QAJ851994 QKF851984:QKF851994 QUB851984:QUB851994 RDX851984:RDX851994 RNT851984:RNT851994 RXP851984:RXP851994 SHL851984:SHL851994 SRH851984:SRH851994 TBD851984:TBD851994 TKZ851984:TKZ851994 TUV851984:TUV851994 UER851984:UER851994 UON851984:UON851994 UYJ851984:UYJ851994 VIF851984:VIF851994 VSB851984:VSB851994 WBX851984:WBX851994 WLT851984:WLT851994 WVP851984:WVP851994 H917520:H917530 JD917520:JD917530 SZ917520:SZ917530 ACV917520:ACV917530 AMR917520:AMR917530 AWN917520:AWN917530 BGJ917520:BGJ917530 BQF917520:BQF917530 CAB917520:CAB917530 CJX917520:CJX917530 CTT917520:CTT917530 DDP917520:DDP917530 DNL917520:DNL917530 DXH917520:DXH917530 EHD917520:EHD917530 EQZ917520:EQZ917530 FAV917520:FAV917530 FKR917520:FKR917530 FUN917520:FUN917530 GEJ917520:GEJ917530 GOF917520:GOF917530 GYB917520:GYB917530 HHX917520:HHX917530 HRT917520:HRT917530 IBP917520:IBP917530 ILL917520:ILL917530 IVH917520:IVH917530 JFD917520:JFD917530 JOZ917520:JOZ917530 JYV917520:JYV917530 KIR917520:KIR917530 KSN917520:KSN917530 LCJ917520:LCJ917530 LMF917520:LMF917530 LWB917520:LWB917530 MFX917520:MFX917530 MPT917520:MPT917530 MZP917520:MZP917530 NJL917520:NJL917530 NTH917520:NTH917530 ODD917520:ODD917530 OMZ917520:OMZ917530 OWV917520:OWV917530 PGR917520:PGR917530 PQN917520:PQN917530 QAJ917520:QAJ917530 QKF917520:QKF917530 QUB917520:QUB917530 RDX917520:RDX917530 RNT917520:RNT917530 RXP917520:RXP917530 SHL917520:SHL917530 SRH917520:SRH917530 TBD917520:TBD917530 TKZ917520:TKZ917530 TUV917520:TUV917530 UER917520:UER917530 UON917520:UON917530 UYJ917520:UYJ917530 VIF917520:VIF917530 VSB917520:VSB917530 WBX917520:WBX917530 WLT917520:WLT917530 WVP917520:WVP917530 H983056:H983066 JD983056:JD983066 SZ983056:SZ983066 ACV983056:ACV983066 AMR983056:AMR983066 AWN983056:AWN983066 BGJ983056:BGJ983066 BQF983056:BQF983066 CAB983056:CAB983066 CJX983056:CJX983066 CTT983056:CTT983066 DDP983056:DDP983066 DNL983056:DNL983066 DXH983056:DXH983066 EHD983056:EHD983066 EQZ983056:EQZ983066 FAV983056:FAV983066 FKR983056:FKR983066 FUN983056:FUN983066 GEJ983056:GEJ983066 GOF983056:GOF983066 GYB983056:GYB983066 HHX983056:HHX983066 HRT983056:HRT983066 IBP983056:IBP983066 ILL983056:ILL983066 IVH983056:IVH983066 JFD983056:JFD983066 JOZ983056:JOZ983066 JYV983056:JYV983066 KIR983056:KIR983066 KSN983056:KSN983066 LCJ983056:LCJ983066 LMF983056:LMF983066 LWB983056:LWB983066 MFX983056:MFX983066 MPT983056:MPT983066 MZP983056:MZP983066 NJL983056:NJL983066 NTH983056:NTH983066 ODD983056:ODD983066 OMZ983056:OMZ983066 OWV983056:OWV983066 PGR983056:PGR983066 PQN983056:PQN983066 QAJ983056:QAJ983066 QKF983056:QKF983066 QUB983056:QUB983066 RDX983056:RDX983066 RNT983056:RNT983066 RXP983056:RXP983066 SHL983056:SHL983066 SRH983056:SRH983066 TBD983056:TBD983066 TKZ983056:TKZ983066 TUV983056:TUV983066 UER983056:UER983066 UON983056:UON983066 UYJ983056:UYJ983066 VIF983056:VIF983066 VSB983056:VSB983066 WBX983056:WBX983066 WLT983056:WLT983066 WVP983056:WVP983066 F982:I982 JB982:JE982 SX982:TA982 ACT982:ACW982 AMP982:AMS982 AWL982:AWO982 BGH982:BGK982 BQD982:BQG982 BZZ982:CAC982 CJV982:CJY982 CTR982:CTU982 DDN982:DDQ982 DNJ982:DNM982 DXF982:DXI982 EHB982:EHE982 EQX982:ERA982 FAT982:FAW982 FKP982:FKS982 FUL982:FUO982 GEH982:GEK982 GOD982:GOG982 GXZ982:GYC982 HHV982:HHY982 HRR982:HRU982 IBN982:IBQ982 ILJ982:ILM982 IVF982:IVI982 JFB982:JFE982 JOX982:JPA982 JYT982:JYW982 KIP982:KIS982 KSL982:KSO982 LCH982:LCK982 LMD982:LMG982 LVZ982:LWC982 MFV982:MFY982 MPR982:MPU982 MZN982:MZQ982 NJJ982:NJM982 NTF982:NTI982 ODB982:ODE982 OMX982:ONA982 OWT982:OWW982 PGP982:PGS982 PQL982:PQO982 QAH982:QAK982 QKD982:QKG982 QTZ982:QUC982 RDV982:RDY982 RNR982:RNU982 RXN982:RXQ982 SHJ982:SHM982 SRF982:SRI982 TBB982:TBE982 TKX982:TLA982 TUT982:TUW982 UEP982:UES982 UOL982:UOO982 UYH982:UYK982 VID982:VIG982 VRZ982:VSC982 WBV982:WBY982 WLR982:WLU982 WVN982:WVQ982 F66518:I66518 JB66518:JE66518 SX66518:TA66518 ACT66518:ACW66518 AMP66518:AMS66518 AWL66518:AWO66518 BGH66518:BGK66518 BQD66518:BQG66518 BZZ66518:CAC66518 CJV66518:CJY66518 CTR66518:CTU66518 DDN66518:DDQ66518 DNJ66518:DNM66518 DXF66518:DXI66518 EHB66518:EHE66518 EQX66518:ERA66518 FAT66518:FAW66518 FKP66518:FKS66518 FUL66518:FUO66518 GEH66518:GEK66518 GOD66518:GOG66518 GXZ66518:GYC66518 HHV66518:HHY66518 HRR66518:HRU66518 IBN66518:IBQ66518 ILJ66518:ILM66518 IVF66518:IVI66518 JFB66518:JFE66518 JOX66518:JPA66518 JYT66518:JYW66518 KIP66518:KIS66518 KSL66518:KSO66518 LCH66518:LCK66518 LMD66518:LMG66518 LVZ66518:LWC66518 MFV66518:MFY66518 MPR66518:MPU66518 MZN66518:MZQ66518 NJJ66518:NJM66518 NTF66518:NTI66518 ODB66518:ODE66518 OMX66518:ONA66518 OWT66518:OWW66518 PGP66518:PGS66518 PQL66518:PQO66518 QAH66518:QAK66518 QKD66518:QKG66518 QTZ66518:QUC66518 RDV66518:RDY66518 RNR66518:RNU66518 RXN66518:RXQ66518 SHJ66518:SHM66518 SRF66518:SRI66518 TBB66518:TBE66518 TKX66518:TLA66518 TUT66518:TUW66518 UEP66518:UES66518 UOL66518:UOO66518 UYH66518:UYK66518 VID66518:VIG66518 VRZ66518:VSC66518 WBV66518:WBY66518 WLR66518:WLU66518 WVN66518:WVQ66518 F132054:I132054 JB132054:JE132054 SX132054:TA132054 ACT132054:ACW132054 AMP132054:AMS132054 AWL132054:AWO132054 BGH132054:BGK132054 BQD132054:BQG132054 BZZ132054:CAC132054 CJV132054:CJY132054 CTR132054:CTU132054 DDN132054:DDQ132054 DNJ132054:DNM132054 DXF132054:DXI132054 EHB132054:EHE132054 EQX132054:ERA132054 FAT132054:FAW132054 FKP132054:FKS132054 FUL132054:FUO132054 GEH132054:GEK132054 GOD132054:GOG132054 GXZ132054:GYC132054 HHV132054:HHY132054 HRR132054:HRU132054 IBN132054:IBQ132054 ILJ132054:ILM132054 IVF132054:IVI132054 JFB132054:JFE132054 JOX132054:JPA132054 JYT132054:JYW132054 KIP132054:KIS132054 KSL132054:KSO132054 LCH132054:LCK132054 LMD132054:LMG132054 LVZ132054:LWC132054 MFV132054:MFY132054 MPR132054:MPU132054 MZN132054:MZQ132054 NJJ132054:NJM132054 NTF132054:NTI132054 ODB132054:ODE132054 OMX132054:ONA132054 OWT132054:OWW132054 PGP132054:PGS132054 PQL132054:PQO132054 QAH132054:QAK132054 QKD132054:QKG132054 QTZ132054:QUC132054 RDV132054:RDY132054 RNR132054:RNU132054 RXN132054:RXQ132054 SHJ132054:SHM132054 SRF132054:SRI132054 TBB132054:TBE132054 TKX132054:TLA132054 TUT132054:TUW132054 UEP132054:UES132054 UOL132054:UOO132054 UYH132054:UYK132054 VID132054:VIG132054 VRZ132054:VSC132054 WBV132054:WBY132054 WLR132054:WLU132054 WVN132054:WVQ132054 F197590:I197590 JB197590:JE197590 SX197590:TA197590 ACT197590:ACW197590 AMP197590:AMS197590 AWL197590:AWO197590 BGH197590:BGK197590 BQD197590:BQG197590 BZZ197590:CAC197590 CJV197590:CJY197590 CTR197590:CTU197590 DDN197590:DDQ197590 DNJ197590:DNM197590 DXF197590:DXI197590 EHB197590:EHE197590 EQX197590:ERA197590 FAT197590:FAW197590 FKP197590:FKS197590 FUL197590:FUO197590 GEH197590:GEK197590 GOD197590:GOG197590 GXZ197590:GYC197590 HHV197590:HHY197590 HRR197590:HRU197590 IBN197590:IBQ197590 ILJ197590:ILM197590 IVF197590:IVI197590 JFB197590:JFE197590 JOX197590:JPA197590 JYT197590:JYW197590 KIP197590:KIS197590 KSL197590:KSO197590 LCH197590:LCK197590 LMD197590:LMG197590 LVZ197590:LWC197590 MFV197590:MFY197590 MPR197590:MPU197590 MZN197590:MZQ197590 NJJ197590:NJM197590 NTF197590:NTI197590 ODB197590:ODE197590 OMX197590:ONA197590 OWT197590:OWW197590 PGP197590:PGS197590 PQL197590:PQO197590 QAH197590:QAK197590 QKD197590:QKG197590 QTZ197590:QUC197590 RDV197590:RDY197590 RNR197590:RNU197590 RXN197590:RXQ197590 SHJ197590:SHM197590 SRF197590:SRI197590 TBB197590:TBE197590 TKX197590:TLA197590 TUT197590:TUW197590 UEP197590:UES197590 UOL197590:UOO197590 UYH197590:UYK197590 VID197590:VIG197590 VRZ197590:VSC197590 WBV197590:WBY197590 WLR197590:WLU197590 WVN197590:WVQ197590 F263126:I263126 JB263126:JE263126 SX263126:TA263126 ACT263126:ACW263126 AMP263126:AMS263126 AWL263126:AWO263126 BGH263126:BGK263126 BQD263126:BQG263126 BZZ263126:CAC263126 CJV263126:CJY263126 CTR263126:CTU263126 DDN263126:DDQ263126 DNJ263126:DNM263126 DXF263126:DXI263126 EHB263126:EHE263126 EQX263126:ERA263126 FAT263126:FAW263126 FKP263126:FKS263126 FUL263126:FUO263126 GEH263126:GEK263126 GOD263126:GOG263126 GXZ263126:GYC263126 HHV263126:HHY263126 HRR263126:HRU263126 IBN263126:IBQ263126 ILJ263126:ILM263126 IVF263126:IVI263126 JFB263126:JFE263126 JOX263126:JPA263126 JYT263126:JYW263126 KIP263126:KIS263126 KSL263126:KSO263126 LCH263126:LCK263126 LMD263126:LMG263126 LVZ263126:LWC263126 MFV263126:MFY263126 MPR263126:MPU263126 MZN263126:MZQ263126 NJJ263126:NJM263126 NTF263126:NTI263126 ODB263126:ODE263126 OMX263126:ONA263126 OWT263126:OWW263126 PGP263126:PGS263126 PQL263126:PQO263126 QAH263126:QAK263126 QKD263126:QKG263126 QTZ263126:QUC263126 RDV263126:RDY263126 RNR263126:RNU263126 RXN263126:RXQ263126 SHJ263126:SHM263126 SRF263126:SRI263126 TBB263126:TBE263126 TKX263126:TLA263126 TUT263126:TUW263126 UEP263126:UES263126 UOL263126:UOO263126 UYH263126:UYK263126 VID263126:VIG263126 VRZ263126:VSC263126 WBV263126:WBY263126 WLR263126:WLU263126 WVN263126:WVQ263126 F328662:I328662 JB328662:JE328662 SX328662:TA328662 ACT328662:ACW328662 AMP328662:AMS328662 AWL328662:AWO328662 BGH328662:BGK328662 BQD328662:BQG328662 BZZ328662:CAC328662 CJV328662:CJY328662 CTR328662:CTU328662 DDN328662:DDQ328662 DNJ328662:DNM328662 DXF328662:DXI328662 EHB328662:EHE328662 EQX328662:ERA328662 FAT328662:FAW328662 FKP328662:FKS328662 FUL328662:FUO328662 GEH328662:GEK328662 GOD328662:GOG328662 GXZ328662:GYC328662 HHV328662:HHY328662 HRR328662:HRU328662 IBN328662:IBQ328662 ILJ328662:ILM328662 IVF328662:IVI328662 JFB328662:JFE328662 JOX328662:JPA328662 JYT328662:JYW328662 KIP328662:KIS328662 KSL328662:KSO328662 LCH328662:LCK328662 LMD328662:LMG328662 LVZ328662:LWC328662 MFV328662:MFY328662 MPR328662:MPU328662 MZN328662:MZQ328662 NJJ328662:NJM328662 NTF328662:NTI328662 ODB328662:ODE328662 OMX328662:ONA328662 OWT328662:OWW328662 PGP328662:PGS328662 PQL328662:PQO328662 QAH328662:QAK328662 QKD328662:QKG328662 QTZ328662:QUC328662 RDV328662:RDY328662 RNR328662:RNU328662 RXN328662:RXQ328662 SHJ328662:SHM328662 SRF328662:SRI328662 TBB328662:TBE328662 TKX328662:TLA328662 TUT328662:TUW328662 UEP328662:UES328662 UOL328662:UOO328662 UYH328662:UYK328662 VID328662:VIG328662 VRZ328662:VSC328662 WBV328662:WBY328662 WLR328662:WLU328662 WVN328662:WVQ328662 F394198:I394198 JB394198:JE394198 SX394198:TA394198 ACT394198:ACW394198 AMP394198:AMS394198 AWL394198:AWO394198 BGH394198:BGK394198 BQD394198:BQG394198 BZZ394198:CAC394198 CJV394198:CJY394198 CTR394198:CTU394198 DDN394198:DDQ394198 DNJ394198:DNM394198 DXF394198:DXI394198 EHB394198:EHE394198 EQX394198:ERA394198 FAT394198:FAW394198 FKP394198:FKS394198 FUL394198:FUO394198 GEH394198:GEK394198 GOD394198:GOG394198 GXZ394198:GYC394198 HHV394198:HHY394198 HRR394198:HRU394198 IBN394198:IBQ394198 ILJ394198:ILM394198 IVF394198:IVI394198 JFB394198:JFE394198 JOX394198:JPA394198 JYT394198:JYW394198 KIP394198:KIS394198 KSL394198:KSO394198 LCH394198:LCK394198 LMD394198:LMG394198 LVZ394198:LWC394198 MFV394198:MFY394198 MPR394198:MPU394198 MZN394198:MZQ394198 NJJ394198:NJM394198 NTF394198:NTI394198 ODB394198:ODE394198 OMX394198:ONA394198 OWT394198:OWW394198 PGP394198:PGS394198 PQL394198:PQO394198 QAH394198:QAK394198 QKD394198:QKG394198 QTZ394198:QUC394198 RDV394198:RDY394198 RNR394198:RNU394198 RXN394198:RXQ394198 SHJ394198:SHM394198 SRF394198:SRI394198 TBB394198:TBE394198 TKX394198:TLA394198 TUT394198:TUW394198 UEP394198:UES394198 UOL394198:UOO394198 UYH394198:UYK394198 VID394198:VIG394198 VRZ394198:VSC394198 WBV394198:WBY394198 WLR394198:WLU394198 WVN394198:WVQ394198 F459734:I459734 JB459734:JE459734 SX459734:TA459734 ACT459734:ACW459734 AMP459734:AMS459734 AWL459734:AWO459734 BGH459734:BGK459734 BQD459734:BQG459734 BZZ459734:CAC459734 CJV459734:CJY459734 CTR459734:CTU459734 DDN459734:DDQ459734 DNJ459734:DNM459734 DXF459734:DXI459734 EHB459734:EHE459734 EQX459734:ERA459734 FAT459734:FAW459734 FKP459734:FKS459734 FUL459734:FUO459734 GEH459734:GEK459734 GOD459734:GOG459734 GXZ459734:GYC459734 HHV459734:HHY459734 HRR459734:HRU459734 IBN459734:IBQ459734 ILJ459734:ILM459734 IVF459734:IVI459734 JFB459734:JFE459734 JOX459734:JPA459734 JYT459734:JYW459734 KIP459734:KIS459734 KSL459734:KSO459734 LCH459734:LCK459734 LMD459734:LMG459734 LVZ459734:LWC459734 MFV459734:MFY459734 MPR459734:MPU459734 MZN459734:MZQ459734 NJJ459734:NJM459734 NTF459734:NTI459734 ODB459734:ODE459734 OMX459734:ONA459734 OWT459734:OWW459734 PGP459734:PGS459734 PQL459734:PQO459734 QAH459734:QAK459734 QKD459734:QKG459734 QTZ459734:QUC459734 RDV459734:RDY459734 RNR459734:RNU459734 RXN459734:RXQ459734 SHJ459734:SHM459734 SRF459734:SRI459734 TBB459734:TBE459734 TKX459734:TLA459734 TUT459734:TUW459734 UEP459734:UES459734 UOL459734:UOO459734 UYH459734:UYK459734 VID459734:VIG459734 VRZ459734:VSC459734 WBV459734:WBY459734 WLR459734:WLU459734 WVN459734:WVQ459734 F525270:I525270 JB525270:JE525270 SX525270:TA525270 ACT525270:ACW525270 AMP525270:AMS525270 AWL525270:AWO525270 BGH525270:BGK525270 BQD525270:BQG525270 BZZ525270:CAC525270 CJV525270:CJY525270 CTR525270:CTU525270 DDN525270:DDQ525270 DNJ525270:DNM525270 DXF525270:DXI525270 EHB525270:EHE525270 EQX525270:ERA525270 FAT525270:FAW525270 FKP525270:FKS525270 FUL525270:FUO525270 GEH525270:GEK525270 GOD525270:GOG525270 GXZ525270:GYC525270 HHV525270:HHY525270 HRR525270:HRU525270 IBN525270:IBQ525270 ILJ525270:ILM525270 IVF525270:IVI525270 JFB525270:JFE525270 JOX525270:JPA525270 JYT525270:JYW525270 KIP525270:KIS525270 KSL525270:KSO525270 LCH525270:LCK525270 LMD525270:LMG525270 LVZ525270:LWC525270 MFV525270:MFY525270 MPR525270:MPU525270 MZN525270:MZQ525270 NJJ525270:NJM525270 NTF525270:NTI525270 ODB525270:ODE525270 OMX525270:ONA525270 OWT525270:OWW525270 PGP525270:PGS525270 PQL525270:PQO525270 QAH525270:QAK525270 QKD525270:QKG525270 QTZ525270:QUC525270 RDV525270:RDY525270 RNR525270:RNU525270 RXN525270:RXQ525270 SHJ525270:SHM525270 SRF525270:SRI525270 TBB525270:TBE525270 TKX525270:TLA525270 TUT525270:TUW525270 UEP525270:UES525270 UOL525270:UOO525270 UYH525270:UYK525270 VID525270:VIG525270 VRZ525270:VSC525270 WBV525270:WBY525270 WLR525270:WLU525270 WVN525270:WVQ525270 F590806:I590806 JB590806:JE590806 SX590806:TA590806 ACT590806:ACW590806 AMP590806:AMS590806 AWL590806:AWO590806 BGH590806:BGK590806 BQD590806:BQG590806 BZZ590806:CAC590806 CJV590806:CJY590806 CTR590806:CTU590806 DDN590806:DDQ590806 DNJ590806:DNM590806 DXF590806:DXI590806 EHB590806:EHE590806 EQX590806:ERA590806 FAT590806:FAW590806 FKP590806:FKS590806 FUL590806:FUO590806 GEH590806:GEK590806 GOD590806:GOG590806 GXZ590806:GYC590806 HHV590806:HHY590806 HRR590806:HRU590806 IBN590806:IBQ590806 ILJ590806:ILM590806 IVF590806:IVI590806 JFB590806:JFE590806 JOX590806:JPA590806 JYT590806:JYW590806 KIP590806:KIS590806 KSL590806:KSO590806 LCH590806:LCK590806 LMD590806:LMG590806 LVZ590806:LWC590806 MFV590806:MFY590806 MPR590806:MPU590806 MZN590806:MZQ590806 NJJ590806:NJM590806 NTF590806:NTI590806 ODB590806:ODE590806 OMX590806:ONA590806 OWT590806:OWW590806 PGP590806:PGS590806 PQL590806:PQO590806 QAH590806:QAK590806 QKD590806:QKG590806 QTZ590806:QUC590806 RDV590806:RDY590806 RNR590806:RNU590806 RXN590806:RXQ590806 SHJ590806:SHM590806 SRF590806:SRI590806 TBB590806:TBE590806 TKX590806:TLA590806 TUT590806:TUW590806 UEP590806:UES590806 UOL590806:UOO590806 UYH590806:UYK590806 VID590806:VIG590806 VRZ590806:VSC590806 WBV590806:WBY590806 WLR590806:WLU590806 WVN590806:WVQ590806 F656342:I656342 JB656342:JE656342 SX656342:TA656342 ACT656342:ACW656342 AMP656342:AMS656342 AWL656342:AWO656342 BGH656342:BGK656342 BQD656342:BQG656342 BZZ656342:CAC656342 CJV656342:CJY656342 CTR656342:CTU656342 DDN656342:DDQ656342 DNJ656342:DNM656342 DXF656342:DXI656342 EHB656342:EHE656342 EQX656342:ERA656342 FAT656342:FAW656342 FKP656342:FKS656342 FUL656342:FUO656342 GEH656342:GEK656342 GOD656342:GOG656342 GXZ656342:GYC656342 HHV656342:HHY656342 HRR656342:HRU656342 IBN656342:IBQ656342 ILJ656342:ILM656342 IVF656342:IVI656342 JFB656342:JFE656342 JOX656342:JPA656342 JYT656342:JYW656342 KIP656342:KIS656342 KSL656342:KSO656342 LCH656342:LCK656342 LMD656342:LMG656342 LVZ656342:LWC656342 MFV656342:MFY656342 MPR656342:MPU656342 MZN656342:MZQ656342 NJJ656342:NJM656342 NTF656342:NTI656342 ODB656342:ODE656342 OMX656342:ONA656342 OWT656342:OWW656342 PGP656342:PGS656342 PQL656342:PQO656342 QAH656342:QAK656342 QKD656342:QKG656342 QTZ656342:QUC656342 RDV656342:RDY656342 RNR656342:RNU656342 RXN656342:RXQ656342 SHJ656342:SHM656342 SRF656342:SRI656342 TBB656342:TBE656342 TKX656342:TLA656342 TUT656342:TUW656342 UEP656342:UES656342 UOL656342:UOO656342 UYH656342:UYK656342 VID656342:VIG656342 VRZ656342:VSC656342 WBV656342:WBY656342 WLR656342:WLU656342 WVN656342:WVQ656342 F721878:I721878 JB721878:JE721878 SX721878:TA721878 ACT721878:ACW721878 AMP721878:AMS721878 AWL721878:AWO721878 BGH721878:BGK721878 BQD721878:BQG721878 BZZ721878:CAC721878 CJV721878:CJY721878 CTR721878:CTU721878 DDN721878:DDQ721878 DNJ721878:DNM721878 DXF721878:DXI721878 EHB721878:EHE721878 EQX721878:ERA721878 FAT721878:FAW721878 FKP721878:FKS721878 FUL721878:FUO721878 GEH721878:GEK721878 GOD721878:GOG721878 GXZ721878:GYC721878 HHV721878:HHY721878 HRR721878:HRU721878 IBN721878:IBQ721878 ILJ721878:ILM721878 IVF721878:IVI721878 JFB721878:JFE721878 JOX721878:JPA721878 JYT721878:JYW721878 KIP721878:KIS721878 KSL721878:KSO721878 LCH721878:LCK721878 LMD721878:LMG721878 LVZ721878:LWC721878 MFV721878:MFY721878 MPR721878:MPU721878 MZN721878:MZQ721878 NJJ721878:NJM721878 NTF721878:NTI721878 ODB721878:ODE721878 OMX721878:ONA721878 OWT721878:OWW721878 PGP721878:PGS721878 PQL721878:PQO721878 QAH721878:QAK721878 QKD721878:QKG721878 QTZ721878:QUC721878 RDV721878:RDY721878 RNR721878:RNU721878 RXN721878:RXQ721878 SHJ721878:SHM721878 SRF721878:SRI721878 TBB721878:TBE721878 TKX721878:TLA721878 TUT721878:TUW721878 UEP721878:UES721878 UOL721878:UOO721878 UYH721878:UYK721878 VID721878:VIG721878 VRZ721878:VSC721878 WBV721878:WBY721878 WLR721878:WLU721878 WVN721878:WVQ721878 F787414:I787414 JB787414:JE787414 SX787414:TA787414 ACT787414:ACW787414 AMP787414:AMS787414 AWL787414:AWO787414 BGH787414:BGK787414 BQD787414:BQG787414 BZZ787414:CAC787414 CJV787414:CJY787414 CTR787414:CTU787414 DDN787414:DDQ787414 DNJ787414:DNM787414 DXF787414:DXI787414 EHB787414:EHE787414 EQX787414:ERA787414 FAT787414:FAW787414 FKP787414:FKS787414 FUL787414:FUO787414 GEH787414:GEK787414 GOD787414:GOG787414 GXZ787414:GYC787414 HHV787414:HHY787414 HRR787414:HRU787414 IBN787414:IBQ787414 ILJ787414:ILM787414 IVF787414:IVI787414 JFB787414:JFE787414 JOX787414:JPA787414 JYT787414:JYW787414 KIP787414:KIS787414 KSL787414:KSO787414 LCH787414:LCK787414 LMD787414:LMG787414 LVZ787414:LWC787414 MFV787414:MFY787414 MPR787414:MPU787414 MZN787414:MZQ787414 NJJ787414:NJM787414 NTF787414:NTI787414 ODB787414:ODE787414 OMX787414:ONA787414 OWT787414:OWW787414 PGP787414:PGS787414 PQL787414:PQO787414 QAH787414:QAK787414 QKD787414:QKG787414 QTZ787414:QUC787414 RDV787414:RDY787414 RNR787414:RNU787414 RXN787414:RXQ787414 SHJ787414:SHM787414 SRF787414:SRI787414 TBB787414:TBE787414 TKX787414:TLA787414 TUT787414:TUW787414 UEP787414:UES787414 UOL787414:UOO787414 UYH787414:UYK787414 VID787414:VIG787414 VRZ787414:VSC787414 WBV787414:WBY787414 WLR787414:WLU787414 WVN787414:WVQ787414 F852950:I852950 JB852950:JE852950 SX852950:TA852950 ACT852950:ACW852950 AMP852950:AMS852950 AWL852950:AWO852950 BGH852950:BGK852950 BQD852950:BQG852950 BZZ852950:CAC852950 CJV852950:CJY852950 CTR852950:CTU852950 DDN852950:DDQ852950 DNJ852950:DNM852950 DXF852950:DXI852950 EHB852950:EHE852950 EQX852950:ERA852950 FAT852950:FAW852950 FKP852950:FKS852950 FUL852950:FUO852950 GEH852950:GEK852950 GOD852950:GOG852950 GXZ852950:GYC852950 HHV852950:HHY852950 HRR852950:HRU852950 IBN852950:IBQ852950 ILJ852950:ILM852950 IVF852950:IVI852950 JFB852950:JFE852950 JOX852950:JPA852950 JYT852950:JYW852950 KIP852950:KIS852950 KSL852950:KSO852950 LCH852950:LCK852950 LMD852950:LMG852950 LVZ852950:LWC852950 MFV852950:MFY852950 MPR852950:MPU852950 MZN852950:MZQ852950 NJJ852950:NJM852950 NTF852950:NTI852950 ODB852950:ODE852950 OMX852950:ONA852950 OWT852950:OWW852950 PGP852950:PGS852950 PQL852950:PQO852950 QAH852950:QAK852950 QKD852950:QKG852950 QTZ852950:QUC852950 RDV852950:RDY852950 RNR852950:RNU852950 RXN852950:RXQ852950 SHJ852950:SHM852950 SRF852950:SRI852950 TBB852950:TBE852950 TKX852950:TLA852950 TUT852950:TUW852950 UEP852950:UES852950 UOL852950:UOO852950 UYH852950:UYK852950 VID852950:VIG852950 VRZ852950:VSC852950 WBV852950:WBY852950 WLR852950:WLU852950 WVN852950:WVQ852950 F918486:I918486 JB918486:JE918486 SX918486:TA918486 ACT918486:ACW918486 AMP918486:AMS918486 AWL918486:AWO918486 BGH918486:BGK918486 BQD918486:BQG918486 BZZ918486:CAC918486 CJV918486:CJY918486 CTR918486:CTU918486 DDN918486:DDQ918486 DNJ918486:DNM918486 DXF918486:DXI918486 EHB918486:EHE918486 EQX918486:ERA918486 FAT918486:FAW918486 FKP918486:FKS918486 FUL918486:FUO918486 GEH918486:GEK918486 GOD918486:GOG918486 GXZ918486:GYC918486 HHV918486:HHY918486 HRR918486:HRU918486 IBN918486:IBQ918486 ILJ918486:ILM918486 IVF918486:IVI918486 JFB918486:JFE918486 JOX918486:JPA918486 JYT918486:JYW918486 KIP918486:KIS918486 KSL918486:KSO918486 LCH918486:LCK918486 LMD918486:LMG918486 LVZ918486:LWC918486 MFV918486:MFY918486 MPR918486:MPU918486 MZN918486:MZQ918486 NJJ918486:NJM918486 NTF918486:NTI918486 ODB918486:ODE918486 OMX918486:ONA918486 OWT918486:OWW918486 PGP918486:PGS918486 PQL918486:PQO918486 QAH918486:QAK918486 QKD918486:QKG918486 QTZ918486:QUC918486 RDV918486:RDY918486 RNR918486:RNU918486 RXN918486:RXQ918486 SHJ918486:SHM918486 SRF918486:SRI918486 TBB918486:TBE918486 TKX918486:TLA918486 TUT918486:TUW918486 UEP918486:UES918486 UOL918486:UOO918486 UYH918486:UYK918486 VID918486:VIG918486 VRZ918486:VSC918486 WBV918486:WBY918486 WLR918486:WLU918486 WVN918486:WVQ918486 F984022:I984022 JB984022:JE984022 SX984022:TA984022 ACT984022:ACW984022 AMP984022:AMS984022 AWL984022:AWO984022 BGH984022:BGK984022 BQD984022:BQG984022 BZZ984022:CAC984022 CJV984022:CJY984022 CTR984022:CTU984022 DDN984022:DDQ984022 DNJ984022:DNM984022 DXF984022:DXI984022 EHB984022:EHE984022 EQX984022:ERA984022 FAT984022:FAW984022 FKP984022:FKS984022 FUL984022:FUO984022 GEH984022:GEK984022 GOD984022:GOG984022 GXZ984022:GYC984022 HHV984022:HHY984022 HRR984022:HRU984022 IBN984022:IBQ984022 ILJ984022:ILM984022 IVF984022:IVI984022 JFB984022:JFE984022 JOX984022:JPA984022 JYT984022:JYW984022 KIP984022:KIS984022 KSL984022:KSO984022 LCH984022:LCK984022 LMD984022:LMG984022 LVZ984022:LWC984022 MFV984022:MFY984022 MPR984022:MPU984022 MZN984022:MZQ984022 NJJ984022:NJM984022 NTF984022:NTI984022 ODB984022:ODE984022 OMX984022:ONA984022 OWT984022:OWW984022 PGP984022:PGS984022 PQL984022:PQO984022 QAH984022:QAK984022 QKD984022:QKG984022 QTZ984022:QUC984022 RDV984022:RDY984022 RNR984022:RNU984022 RXN984022:RXQ984022 SHJ984022:SHM984022 SRF984022:SRI984022 TBB984022:TBE984022 TKX984022:TLA984022 TUT984022:TUW984022 UEP984022:UES984022 UOL984022:UOO984022 UYH984022:UYK984022 VID984022:VIG984022 VRZ984022:VSC984022 WBV984022:WBY984022 WLR984022:WLU984022 WVN984022:WVQ984022 F213:I972 JB213:JE972 SX213:TA972 ACT213:ACW972 AMP213:AMS972 AWL213:AWO972 BGH213:BGK972 BQD213:BQG972 BZZ213:CAC972 CJV213:CJY972 CTR213:CTU972 DDN213:DDQ972 DNJ213:DNM972 DXF213:DXI972 EHB213:EHE972 EQX213:ERA972 FAT213:FAW972 FKP213:FKS972 FUL213:FUO972 GEH213:GEK972 GOD213:GOG972 GXZ213:GYC972 HHV213:HHY972 HRR213:HRU972 IBN213:IBQ972 ILJ213:ILM972 IVF213:IVI972 JFB213:JFE972 JOX213:JPA972 JYT213:JYW972 KIP213:KIS972 KSL213:KSO972 LCH213:LCK972 LMD213:LMG972 LVZ213:LWC972 MFV213:MFY972 MPR213:MPU972 MZN213:MZQ972 NJJ213:NJM972 NTF213:NTI972 ODB213:ODE972 OMX213:ONA972 OWT213:OWW972 PGP213:PGS972 PQL213:PQO972 QAH213:QAK972 QKD213:QKG972 QTZ213:QUC972 RDV213:RDY972 RNR213:RNU972 RXN213:RXQ972 SHJ213:SHM972 SRF213:SRI972 TBB213:TBE972 TKX213:TLA972 TUT213:TUW972 UEP213:UES972 UOL213:UOO972 UYH213:UYK972 VID213:VIG972 VRZ213:VSC972 WBV213:WBY972 WLR213:WLU972 WVN213:WVQ972 F65749:I66508 JB65749:JE66508 SX65749:TA66508 ACT65749:ACW66508 AMP65749:AMS66508 AWL65749:AWO66508 BGH65749:BGK66508 BQD65749:BQG66508 BZZ65749:CAC66508 CJV65749:CJY66508 CTR65749:CTU66508 DDN65749:DDQ66508 DNJ65749:DNM66508 DXF65749:DXI66508 EHB65749:EHE66508 EQX65749:ERA66508 FAT65749:FAW66508 FKP65749:FKS66508 FUL65749:FUO66508 GEH65749:GEK66508 GOD65749:GOG66508 GXZ65749:GYC66508 HHV65749:HHY66508 HRR65749:HRU66508 IBN65749:IBQ66508 ILJ65749:ILM66508 IVF65749:IVI66508 JFB65749:JFE66508 JOX65749:JPA66508 JYT65749:JYW66508 KIP65749:KIS66508 KSL65749:KSO66508 LCH65749:LCK66508 LMD65749:LMG66508 LVZ65749:LWC66508 MFV65749:MFY66508 MPR65749:MPU66508 MZN65749:MZQ66508 NJJ65749:NJM66508 NTF65749:NTI66508 ODB65749:ODE66508 OMX65749:ONA66508 OWT65749:OWW66508 PGP65749:PGS66508 PQL65749:PQO66508 QAH65749:QAK66508 QKD65749:QKG66508 QTZ65749:QUC66508 RDV65749:RDY66508 RNR65749:RNU66508 RXN65749:RXQ66508 SHJ65749:SHM66508 SRF65749:SRI66508 TBB65749:TBE66508 TKX65749:TLA66508 TUT65749:TUW66508 UEP65749:UES66508 UOL65749:UOO66508 UYH65749:UYK66508 VID65749:VIG66508 VRZ65749:VSC66508 WBV65749:WBY66508 WLR65749:WLU66508 WVN65749:WVQ66508 F131285:I132044 JB131285:JE132044 SX131285:TA132044 ACT131285:ACW132044 AMP131285:AMS132044 AWL131285:AWO132044 BGH131285:BGK132044 BQD131285:BQG132044 BZZ131285:CAC132044 CJV131285:CJY132044 CTR131285:CTU132044 DDN131285:DDQ132044 DNJ131285:DNM132044 DXF131285:DXI132044 EHB131285:EHE132044 EQX131285:ERA132044 FAT131285:FAW132044 FKP131285:FKS132044 FUL131285:FUO132044 GEH131285:GEK132044 GOD131285:GOG132044 GXZ131285:GYC132044 HHV131285:HHY132044 HRR131285:HRU132044 IBN131285:IBQ132044 ILJ131285:ILM132044 IVF131285:IVI132044 JFB131285:JFE132044 JOX131285:JPA132044 JYT131285:JYW132044 KIP131285:KIS132044 KSL131285:KSO132044 LCH131285:LCK132044 LMD131285:LMG132044 LVZ131285:LWC132044 MFV131285:MFY132044 MPR131285:MPU132044 MZN131285:MZQ132044 NJJ131285:NJM132044 NTF131285:NTI132044 ODB131285:ODE132044 OMX131285:ONA132044 OWT131285:OWW132044 PGP131285:PGS132044 PQL131285:PQO132044 QAH131285:QAK132044 QKD131285:QKG132044 QTZ131285:QUC132044 RDV131285:RDY132044 RNR131285:RNU132044 RXN131285:RXQ132044 SHJ131285:SHM132044 SRF131285:SRI132044 TBB131285:TBE132044 TKX131285:TLA132044 TUT131285:TUW132044 UEP131285:UES132044 UOL131285:UOO132044 UYH131285:UYK132044 VID131285:VIG132044 VRZ131285:VSC132044 WBV131285:WBY132044 WLR131285:WLU132044 WVN131285:WVQ132044 F196821:I197580 JB196821:JE197580 SX196821:TA197580 ACT196821:ACW197580 AMP196821:AMS197580 AWL196821:AWO197580 BGH196821:BGK197580 BQD196821:BQG197580 BZZ196821:CAC197580 CJV196821:CJY197580 CTR196821:CTU197580 DDN196821:DDQ197580 DNJ196821:DNM197580 DXF196821:DXI197580 EHB196821:EHE197580 EQX196821:ERA197580 FAT196821:FAW197580 FKP196821:FKS197580 FUL196821:FUO197580 GEH196821:GEK197580 GOD196821:GOG197580 GXZ196821:GYC197580 HHV196821:HHY197580 HRR196821:HRU197580 IBN196821:IBQ197580 ILJ196821:ILM197580 IVF196821:IVI197580 JFB196821:JFE197580 JOX196821:JPA197580 JYT196821:JYW197580 KIP196821:KIS197580 KSL196821:KSO197580 LCH196821:LCK197580 LMD196821:LMG197580 LVZ196821:LWC197580 MFV196821:MFY197580 MPR196821:MPU197580 MZN196821:MZQ197580 NJJ196821:NJM197580 NTF196821:NTI197580 ODB196821:ODE197580 OMX196821:ONA197580 OWT196821:OWW197580 PGP196821:PGS197580 PQL196821:PQO197580 QAH196821:QAK197580 QKD196821:QKG197580 QTZ196821:QUC197580 RDV196821:RDY197580 RNR196821:RNU197580 RXN196821:RXQ197580 SHJ196821:SHM197580 SRF196821:SRI197580 TBB196821:TBE197580 TKX196821:TLA197580 TUT196821:TUW197580 UEP196821:UES197580 UOL196821:UOO197580 UYH196821:UYK197580 VID196821:VIG197580 VRZ196821:VSC197580 WBV196821:WBY197580 WLR196821:WLU197580 WVN196821:WVQ197580 F262357:I263116 JB262357:JE263116 SX262357:TA263116 ACT262357:ACW263116 AMP262357:AMS263116 AWL262357:AWO263116 BGH262357:BGK263116 BQD262357:BQG263116 BZZ262357:CAC263116 CJV262357:CJY263116 CTR262357:CTU263116 DDN262357:DDQ263116 DNJ262357:DNM263116 DXF262357:DXI263116 EHB262357:EHE263116 EQX262357:ERA263116 FAT262357:FAW263116 FKP262357:FKS263116 FUL262357:FUO263116 GEH262357:GEK263116 GOD262357:GOG263116 GXZ262357:GYC263116 HHV262357:HHY263116 HRR262357:HRU263116 IBN262357:IBQ263116 ILJ262357:ILM263116 IVF262357:IVI263116 JFB262357:JFE263116 JOX262357:JPA263116 JYT262357:JYW263116 KIP262357:KIS263116 KSL262357:KSO263116 LCH262357:LCK263116 LMD262357:LMG263116 LVZ262357:LWC263116 MFV262357:MFY263116 MPR262357:MPU263116 MZN262357:MZQ263116 NJJ262357:NJM263116 NTF262357:NTI263116 ODB262357:ODE263116 OMX262357:ONA263116 OWT262357:OWW263116 PGP262357:PGS263116 PQL262357:PQO263116 QAH262357:QAK263116 QKD262357:QKG263116 QTZ262357:QUC263116 RDV262357:RDY263116 RNR262357:RNU263116 RXN262357:RXQ263116 SHJ262357:SHM263116 SRF262357:SRI263116 TBB262357:TBE263116 TKX262357:TLA263116 TUT262357:TUW263116 UEP262357:UES263116 UOL262357:UOO263116 UYH262357:UYK263116 VID262357:VIG263116 VRZ262357:VSC263116 WBV262357:WBY263116 WLR262357:WLU263116 WVN262357:WVQ263116 F327893:I328652 JB327893:JE328652 SX327893:TA328652 ACT327893:ACW328652 AMP327893:AMS328652 AWL327893:AWO328652 BGH327893:BGK328652 BQD327893:BQG328652 BZZ327893:CAC328652 CJV327893:CJY328652 CTR327893:CTU328652 DDN327893:DDQ328652 DNJ327893:DNM328652 DXF327893:DXI328652 EHB327893:EHE328652 EQX327893:ERA328652 FAT327893:FAW328652 FKP327893:FKS328652 FUL327893:FUO328652 GEH327893:GEK328652 GOD327893:GOG328652 GXZ327893:GYC328652 HHV327893:HHY328652 HRR327893:HRU328652 IBN327893:IBQ328652 ILJ327893:ILM328652 IVF327893:IVI328652 JFB327893:JFE328652 JOX327893:JPA328652 JYT327893:JYW328652 KIP327893:KIS328652 KSL327893:KSO328652 LCH327893:LCK328652 LMD327893:LMG328652 LVZ327893:LWC328652 MFV327893:MFY328652 MPR327893:MPU328652 MZN327893:MZQ328652 NJJ327893:NJM328652 NTF327893:NTI328652 ODB327893:ODE328652 OMX327893:ONA328652 OWT327893:OWW328652 PGP327893:PGS328652 PQL327893:PQO328652 QAH327893:QAK328652 QKD327893:QKG328652 QTZ327893:QUC328652 RDV327893:RDY328652 RNR327893:RNU328652 RXN327893:RXQ328652 SHJ327893:SHM328652 SRF327893:SRI328652 TBB327893:TBE328652 TKX327893:TLA328652 TUT327893:TUW328652 UEP327893:UES328652 UOL327893:UOO328652 UYH327893:UYK328652 VID327893:VIG328652 VRZ327893:VSC328652 WBV327893:WBY328652 WLR327893:WLU328652 WVN327893:WVQ328652 F393429:I394188 JB393429:JE394188 SX393429:TA394188 ACT393429:ACW394188 AMP393429:AMS394188 AWL393429:AWO394188 BGH393429:BGK394188 BQD393429:BQG394188 BZZ393429:CAC394188 CJV393429:CJY394188 CTR393429:CTU394188 DDN393429:DDQ394188 DNJ393429:DNM394188 DXF393429:DXI394188 EHB393429:EHE394188 EQX393429:ERA394188 FAT393429:FAW394188 FKP393429:FKS394188 FUL393429:FUO394188 GEH393429:GEK394188 GOD393429:GOG394188 GXZ393429:GYC394188 HHV393429:HHY394188 HRR393429:HRU394188 IBN393429:IBQ394188 ILJ393429:ILM394188 IVF393429:IVI394188 JFB393429:JFE394188 JOX393429:JPA394188 JYT393429:JYW394188 KIP393429:KIS394188 KSL393429:KSO394188 LCH393429:LCK394188 LMD393429:LMG394188 LVZ393429:LWC394188 MFV393429:MFY394188 MPR393429:MPU394188 MZN393429:MZQ394188 NJJ393429:NJM394188 NTF393429:NTI394188 ODB393429:ODE394188 OMX393429:ONA394188 OWT393429:OWW394188 PGP393429:PGS394188 PQL393429:PQO394188 QAH393429:QAK394188 QKD393429:QKG394188 QTZ393429:QUC394188 RDV393429:RDY394188 RNR393429:RNU394188 RXN393429:RXQ394188 SHJ393429:SHM394188 SRF393429:SRI394188 TBB393429:TBE394188 TKX393429:TLA394188 TUT393429:TUW394188 UEP393429:UES394188 UOL393429:UOO394188 UYH393429:UYK394188 VID393429:VIG394188 VRZ393429:VSC394188 WBV393429:WBY394188 WLR393429:WLU394188 WVN393429:WVQ394188 F458965:I459724 JB458965:JE459724 SX458965:TA459724 ACT458965:ACW459724 AMP458965:AMS459724 AWL458965:AWO459724 BGH458965:BGK459724 BQD458965:BQG459724 BZZ458965:CAC459724 CJV458965:CJY459724 CTR458965:CTU459724 DDN458965:DDQ459724 DNJ458965:DNM459724 DXF458965:DXI459724 EHB458965:EHE459724 EQX458965:ERA459724 FAT458965:FAW459724 FKP458965:FKS459724 FUL458965:FUO459724 GEH458965:GEK459724 GOD458965:GOG459724 GXZ458965:GYC459724 HHV458965:HHY459724 HRR458965:HRU459724 IBN458965:IBQ459724 ILJ458965:ILM459724 IVF458965:IVI459724 JFB458965:JFE459724 JOX458965:JPA459724 JYT458965:JYW459724 KIP458965:KIS459724 KSL458965:KSO459724 LCH458965:LCK459724 LMD458965:LMG459724 LVZ458965:LWC459724 MFV458965:MFY459724 MPR458965:MPU459724 MZN458965:MZQ459724 NJJ458965:NJM459724 NTF458965:NTI459724 ODB458965:ODE459724 OMX458965:ONA459724 OWT458965:OWW459724 PGP458965:PGS459724 PQL458965:PQO459724 QAH458965:QAK459724 QKD458965:QKG459724 QTZ458965:QUC459724 RDV458965:RDY459724 RNR458965:RNU459724 RXN458965:RXQ459724 SHJ458965:SHM459724 SRF458965:SRI459724 TBB458965:TBE459724 TKX458965:TLA459724 TUT458965:TUW459724 UEP458965:UES459724 UOL458965:UOO459724 UYH458965:UYK459724 VID458965:VIG459724 VRZ458965:VSC459724 WBV458965:WBY459724 WLR458965:WLU459724 WVN458965:WVQ459724 F524501:I525260 JB524501:JE525260 SX524501:TA525260 ACT524501:ACW525260 AMP524501:AMS525260 AWL524501:AWO525260 BGH524501:BGK525260 BQD524501:BQG525260 BZZ524501:CAC525260 CJV524501:CJY525260 CTR524501:CTU525260 DDN524501:DDQ525260 DNJ524501:DNM525260 DXF524501:DXI525260 EHB524501:EHE525260 EQX524501:ERA525260 FAT524501:FAW525260 FKP524501:FKS525260 FUL524501:FUO525260 GEH524501:GEK525260 GOD524501:GOG525260 GXZ524501:GYC525260 HHV524501:HHY525260 HRR524501:HRU525260 IBN524501:IBQ525260 ILJ524501:ILM525260 IVF524501:IVI525260 JFB524501:JFE525260 JOX524501:JPA525260 JYT524501:JYW525260 KIP524501:KIS525260 KSL524501:KSO525260 LCH524501:LCK525260 LMD524501:LMG525260 LVZ524501:LWC525260 MFV524501:MFY525260 MPR524501:MPU525260 MZN524501:MZQ525260 NJJ524501:NJM525260 NTF524501:NTI525260 ODB524501:ODE525260 OMX524501:ONA525260 OWT524501:OWW525260 PGP524501:PGS525260 PQL524501:PQO525260 QAH524501:QAK525260 QKD524501:QKG525260 QTZ524501:QUC525260 RDV524501:RDY525260 RNR524501:RNU525260 RXN524501:RXQ525260 SHJ524501:SHM525260 SRF524501:SRI525260 TBB524501:TBE525260 TKX524501:TLA525260 TUT524501:TUW525260 UEP524501:UES525260 UOL524501:UOO525260 UYH524501:UYK525260 VID524501:VIG525260 VRZ524501:VSC525260 WBV524501:WBY525260 WLR524501:WLU525260 WVN524501:WVQ525260 F590037:I590796 JB590037:JE590796 SX590037:TA590796 ACT590037:ACW590796 AMP590037:AMS590796 AWL590037:AWO590796 BGH590037:BGK590796 BQD590037:BQG590796 BZZ590037:CAC590796 CJV590037:CJY590796 CTR590037:CTU590796 DDN590037:DDQ590796 DNJ590037:DNM590796 DXF590037:DXI590796 EHB590037:EHE590796 EQX590037:ERA590796 FAT590037:FAW590796 FKP590037:FKS590796 FUL590037:FUO590796 GEH590037:GEK590796 GOD590037:GOG590796 GXZ590037:GYC590796 HHV590037:HHY590796 HRR590037:HRU590796 IBN590037:IBQ590796 ILJ590037:ILM590796 IVF590037:IVI590796 JFB590037:JFE590796 JOX590037:JPA590796 JYT590037:JYW590796 KIP590037:KIS590796 KSL590037:KSO590796 LCH590037:LCK590796 LMD590037:LMG590796 LVZ590037:LWC590796 MFV590037:MFY590796 MPR590037:MPU590796 MZN590037:MZQ590796 NJJ590037:NJM590796 NTF590037:NTI590796 ODB590037:ODE590796 OMX590037:ONA590796 OWT590037:OWW590796 PGP590037:PGS590796 PQL590037:PQO590796 QAH590037:QAK590796 QKD590037:QKG590796 QTZ590037:QUC590796 RDV590037:RDY590796 RNR590037:RNU590796 RXN590037:RXQ590796 SHJ590037:SHM590796 SRF590037:SRI590796 TBB590037:TBE590796 TKX590037:TLA590796 TUT590037:TUW590796 UEP590037:UES590796 UOL590037:UOO590796 UYH590037:UYK590796 VID590037:VIG590796 VRZ590037:VSC590796 WBV590037:WBY590796 WLR590037:WLU590796 WVN590037:WVQ590796 F655573:I656332 JB655573:JE656332 SX655573:TA656332 ACT655573:ACW656332 AMP655573:AMS656332 AWL655573:AWO656332 BGH655573:BGK656332 BQD655573:BQG656332 BZZ655573:CAC656332 CJV655573:CJY656332 CTR655573:CTU656332 DDN655573:DDQ656332 DNJ655573:DNM656332 DXF655573:DXI656332 EHB655573:EHE656332 EQX655573:ERA656332 FAT655573:FAW656332 FKP655573:FKS656332 FUL655573:FUO656332 GEH655573:GEK656332 GOD655573:GOG656332 GXZ655573:GYC656332 HHV655573:HHY656332 HRR655573:HRU656332 IBN655573:IBQ656332 ILJ655573:ILM656332 IVF655573:IVI656332 JFB655573:JFE656332 JOX655573:JPA656332 JYT655573:JYW656332 KIP655573:KIS656332 KSL655573:KSO656332 LCH655573:LCK656332 LMD655573:LMG656332 LVZ655573:LWC656332 MFV655573:MFY656332 MPR655573:MPU656332 MZN655573:MZQ656332 NJJ655573:NJM656332 NTF655573:NTI656332 ODB655573:ODE656332 OMX655573:ONA656332 OWT655573:OWW656332 PGP655573:PGS656332 PQL655573:PQO656332 QAH655573:QAK656332 QKD655573:QKG656332 QTZ655573:QUC656332 RDV655573:RDY656332 RNR655573:RNU656332 RXN655573:RXQ656332 SHJ655573:SHM656332 SRF655573:SRI656332 TBB655573:TBE656332 TKX655573:TLA656332 TUT655573:TUW656332 UEP655573:UES656332 UOL655573:UOO656332 UYH655573:UYK656332 VID655573:VIG656332 VRZ655573:VSC656332 WBV655573:WBY656332 WLR655573:WLU656332 WVN655573:WVQ656332 F721109:I721868 JB721109:JE721868 SX721109:TA721868 ACT721109:ACW721868 AMP721109:AMS721868 AWL721109:AWO721868 BGH721109:BGK721868 BQD721109:BQG721868 BZZ721109:CAC721868 CJV721109:CJY721868 CTR721109:CTU721868 DDN721109:DDQ721868 DNJ721109:DNM721868 DXF721109:DXI721868 EHB721109:EHE721868 EQX721109:ERA721868 FAT721109:FAW721868 FKP721109:FKS721868 FUL721109:FUO721868 GEH721109:GEK721868 GOD721109:GOG721868 GXZ721109:GYC721868 HHV721109:HHY721868 HRR721109:HRU721868 IBN721109:IBQ721868 ILJ721109:ILM721868 IVF721109:IVI721868 JFB721109:JFE721868 JOX721109:JPA721868 JYT721109:JYW721868 KIP721109:KIS721868 KSL721109:KSO721868 LCH721109:LCK721868 LMD721109:LMG721868 LVZ721109:LWC721868 MFV721109:MFY721868 MPR721109:MPU721868 MZN721109:MZQ721868 NJJ721109:NJM721868 NTF721109:NTI721868 ODB721109:ODE721868 OMX721109:ONA721868 OWT721109:OWW721868 PGP721109:PGS721868 PQL721109:PQO721868 QAH721109:QAK721868 QKD721109:QKG721868 QTZ721109:QUC721868 RDV721109:RDY721868 RNR721109:RNU721868 RXN721109:RXQ721868 SHJ721109:SHM721868 SRF721109:SRI721868 TBB721109:TBE721868 TKX721109:TLA721868 TUT721109:TUW721868 UEP721109:UES721868 UOL721109:UOO721868 UYH721109:UYK721868 VID721109:VIG721868 VRZ721109:VSC721868 WBV721109:WBY721868 WLR721109:WLU721868 WVN721109:WVQ721868 F786645:I787404 JB786645:JE787404 SX786645:TA787404 ACT786645:ACW787404 AMP786645:AMS787404 AWL786645:AWO787404 BGH786645:BGK787404 BQD786645:BQG787404 BZZ786645:CAC787404 CJV786645:CJY787404 CTR786645:CTU787404 DDN786645:DDQ787404 DNJ786645:DNM787404 DXF786645:DXI787404 EHB786645:EHE787404 EQX786645:ERA787404 FAT786645:FAW787404 FKP786645:FKS787404 FUL786645:FUO787404 GEH786645:GEK787404 GOD786645:GOG787404 GXZ786645:GYC787404 HHV786645:HHY787404 HRR786645:HRU787404 IBN786645:IBQ787404 ILJ786645:ILM787404 IVF786645:IVI787404 JFB786645:JFE787404 JOX786645:JPA787404 JYT786645:JYW787404 KIP786645:KIS787404 KSL786645:KSO787404 LCH786645:LCK787404 LMD786645:LMG787404 LVZ786645:LWC787404 MFV786645:MFY787404 MPR786645:MPU787404 MZN786645:MZQ787404 NJJ786645:NJM787404 NTF786645:NTI787404 ODB786645:ODE787404 OMX786645:ONA787404 OWT786645:OWW787404 PGP786645:PGS787404 PQL786645:PQO787404 QAH786645:QAK787404 QKD786645:QKG787404 QTZ786645:QUC787404 RDV786645:RDY787404 RNR786645:RNU787404 RXN786645:RXQ787404 SHJ786645:SHM787404 SRF786645:SRI787404 TBB786645:TBE787404 TKX786645:TLA787404 TUT786645:TUW787404 UEP786645:UES787404 UOL786645:UOO787404 UYH786645:UYK787404 VID786645:VIG787404 VRZ786645:VSC787404 WBV786645:WBY787404 WLR786645:WLU787404 WVN786645:WVQ787404 F852181:I852940 JB852181:JE852940 SX852181:TA852940 ACT852181:ACW852940 AMP852181:AMS852940 AWL852181:AWO852940 BGH852181:BGK852940 BQD852181:BQG852940 BZZ852181:CAC852940 CJV852181:CJY852940 CTR852181:CTU852940 DDN852181:DDQ852940 DNJ852181:DNM852940 DXF852181:DXI852940 EHB852181:EHE852940 EQX852181:ERA852940 FAT852181:FAW852940 FKP852181:FKS852940 FUL852181:FUO852940 GEH852181:GEK852940 GOD852181:GOG852940 GXZ852181:GYC852940 HHV852181:HHY852940 HRR852181:HRU852940 IBN852181:IBQ852940 ILJ852181:ILM852940 IVF852181:IVI852940 JFB852181:JFE852940 JOX852181:JPA852940 JYT852181:JYW852940 KIP852181:KIS852940 KSL852181:KSO852940 LCH852181:LCK852940 LMD852181:LMG852940 LVZ852181:LWC852940 MFV852181:MFY852940 MPR852181:MPU852940 MZN852181:MZQ852940 NJJ852181:NJM852940 NTF852181:NTI852940 ODB852181:ODE852940 OMX852181:ONA852940 OWT852181:OWW852940 PGP852181:PGS852940 PQL852181:PQO852940 QAH852181:QAK852940 QKD852181:QKG852940 QTZ852181:QUC852940 RDV852181:RDY852940 RNR852181:RNU852940 RXN852181:RXQ852940 SHJ852181:SHM852940 SRF852181:SRI852940 TBB852181:TBE852940 TKX852181:TLA852940 TUT852181:TUW852940 UEP852181:UES852940 UOL852181:UOO852940 UYH852181:UYK852940 VID852181:VIG852940 VRZ852181:VSC852940 WBV852181:WBY852940 WLR852181:WLU852940 WVN852181:WVQ852940 F917717:I918476 JB917717:JE918476 SX917717:TA918476 ACT917717:ACW918476 AMP917717:AMS918476 AWL917717:AWO918476 BGH917717:BGK918476 BQD917717:BQG918476 BZZ917717:CAC918476 CJV917717:CJY918476 CTR917717:CTU918476 DDN917717:DDQ918476 DNJ917717:DNM918476 DXF917717:DXI918476 EHB917717:EHE918476 EQX917717:ERA918476 FAT917717:FAW918476 FKP917717:FKS918476 FUL917717:FUO918476 GEH917717:GEK918476 GOD917717:GOG918476 GXZ917717:GYC918476 HHV917717:HHY918476 HRR917717:HRU918476 IBN917717:IBQ918476 ILJ917717:ILM918476 IVF917717:IVI918476 JFB917717:JFE918476 JOX917717:JPA918476 JYT917717:JYW918476 KIP917717:KIS918476 KSL917717:KSO918476 LCH917717:LCK918476 LMD917717:LMG918476 LVZ917717:LWC918476 MFV917717:MFY918476 MPR917717:MPU918476 MZN917717:MZQ918476 NJJ917717:NJM918476 NTF917717:NTI918476 ODB917717:ODE918476 OMX917717:ONA918476 OWT917717:OWW918476 PGP917717:PGS918476 PQL917717:PQO918476 QAH917717:QAK918476 QKD917717:QKG918476 QTZ917717:QUC918476 RDV917717:RDY918476 RNR917717:RNU918476 RXN917717:RXQ918476 SHJ917717:SHM918476 SRF917717:SRI918476 TBB917717:TBE918476 TKX917717:TLA918476 TUT917717:TUW918476 UEP917717:UES918476 UOL917717:UOO918476 UYH917717:UYK918476 VID917717:VIG918476 VRZ917717:VSC918476 WBV917717:WBY918476 WLR917717:WLU918476 WVN917717:WVQ918476 F983253:I984012 JB983253:JE984012 SX983253:TA984012 ACT983253:ACW984012 AMP983253:AMS984012 AWL983253:AWO984012 BGH983253:BGK984012 BQD983253:BQG984012 BZZ983253:CAC984012 CJV983253:CJY984012 CTR983253:CTU984012 DDN983253:DDQ984012 DNJ983253:DNM984012 DXF983253:DXI984012 EHB983253:EHE984012 EQX983253:ERA984012 FAT983253:FAW984012 FKP983253:FKS984012 FUL983253:FUO984012 GEH983253:GEK984012 GOD983253:GOG984012 GXZ983253:GYC984012 HHV983253:HHY984012 HRR983253:HRU984012 IBN983253:IBQ984012 ILJ983253:ILM984012 IVF983253:IVI984012 JFB983253:JFE984012 JOX983253:JPA984012 JYT983253:JYW984012 KIP983253:KIS984012 KSL983253:KSO984012 LCH983253:LCK984012 LMD983253:LMG984012 LVZ983253:LWC984012 MFV983253:MFY984012 MPR983253:MPU984012 MZN983253:MZQ984012 NJJ983253:NJM984012 NTF983253:NTI984012 ODB983253:ODE984012 OMX983253:ONA984012 OWT983253:OWW984012 PGP983253:PGS984012 PQL983253:PQO984012 QAH983253:QAK984012 QKD983253:QKG984012 QTZ983253:QUC984012 RDV983253:RDY984012 RNR983253:RNU984012 RXN983253:RXQ984012 SHJ983253:SHM984012 SRF983253:SRI984012 TBB983253:TBE984012 TKX983253:TLA984012 TUT983253:TUW984012 UEP983253:UES984012 UOL983253:UOO984012 UYH983253:UYK984012 VID983253:VIG984012 VRZ983253:VSC984012 WBV983253:WBY984012 WLR983253:WLU984012 WVN983253:WVQ984012 F209 H65592:H65628 JD65592:JD65628 SZ65592:SZ65628 ACV65592:ACV65628 AMR65592:AMR65628 AWN65592:AWN65628 BGJ65592:BGJ65628 BQF65592:BQF65628 CAB65592:CAB65628 CJX65592:CJX65628 CTT65592:CTT65628 DDP65592:DDP65628 DNL65592:DNL65628 DXH65592:DXH65628 EHD65592:EHD65628 EQZ65592:EQZ65628 FAV65592:FAV65628 FKR65592:FKR65628 FUN65592:FUN65628 GEJ65592:GEJ65628 GOF65592:GOF65628 GYB65592:GYB65628 HHX65592:HHX65628 HRT65592:HRT65628 IBP65592:IBP65628 ILL65592:ILL65628 IVH65592:IVH65628 JFD65592:JFD65628 JOZ65592:JOZ65628 JYV65592:JYV65628 KIR65592:KIR65628 KSN65592:KSN65628 LCJ65592:LCJ65628 LMF65592:LMF65628 LWB65592:LWB65628 MFX65592:MFX65628 MPT65592:MPT65628 MZP65592:MZP65628 NJL65592:NJL65628 NTH65592:NTH65628 ODD65592:ODD65628 OMZ65592:OMZ65628 OWV65592:OWV65628 PGR65592:PGR65628 PQN65592:PQN65628 QAJ65592:QAJ65628 QKF65592:QKF65628 QUB65592:QUB65628 RDX65592:RDX65628 RNT65592:RNT65628 RXP65592:RXP65628 SHL65592:SHL65628 SRH65592:SRH65628 TBD65592:TBD65628 TKZ65592:TKZ65628 TUV65592:TUV65628 UER65592:UER65628 UON65592:UON65628 UYJ65592:UYJ65628 VIF65592:VIF65628 VSB65592:VSB65628 WBX65592:WBX65628 WLT65592:WLT65628 WVP65592:WVP65628 H131128:H131164 JD131128:JD131164 SZ131128:SZ131164 ACV131128:ACV131164 AMR131128:AMR131164 AWN131128:AWN131164 BGJ131128:BGJ131164 BQF131128:BQF131164 CAB131128:CAB131164 CJX131128:CJX131164 CTT131128:CTT131164 DDP131128:DDP131164 DNL131128:DNL131164 DXH131128:DXH131164 EHD131128:EHD131164 EQZ131128:EQZ131164 FAV131128:FAV131164 FKR131128:FKR131164 FUN131128:FUN131164 GEJ131128:GEJ131164 GOF131128:GOF131164 GYB131128:GYB131164 HHX131128:HHX131164 HRT131128:HRT131164 IBP131128:IBP131164 ILL131128:ILL131164 IVH131128:IVH131164 JFD131128:JFD131164 JOZ131128:JOZ131164 JYV131128:JYV131164 KIR131128:KIR131164 KSN131128:KSN131164 LCJ131128:LCJ131164 LMF131128:LMF131164 LWB131128:LWB131164 MFX131128:MFX131164 MPT131128:MPT131164 MZP131128:MZP131164 NJL131128:NJL131164 NTH131128:NTH131164 ODD131128:ODD131164 OMZ131128:OMZ131164 OWV131128:OWV131164 PGR131128:PGR131164 PQN131128:PQN131164 QAJ131128:QAJ131164 QKF131128:QKF131164 QUB131128:QUB131164 RDX131128:RDX131164 RNT131128:RNT131164 RXP131128:RXP131164 SHL131128:SHL131164 SRH131128:SRH131164 TBD131128:TBD131164 TKZ131128:TKZ131164 TUV131128:TUV131164 UER131128:UER131164 UON131128:UON131164 UYJ131128:UYJ131164 VIF131128:VIF131164 VSB131128:VSB131164 WBX131128:WBX131164 WLT131128:WLT131164 WVP131128:WVP131164 H196664:H196700 JD196664:JD196700 SZ196664:SZ196700 ACV196664:ACV196700 AMR196664:AMR196700 AWN196664:AWN196700 BGJ196664:BGJ196700 BQF196664:BQF196700 CAB196664:CAB196700 CJX196664:CJX196700 CTT196664:CTT196700 DDP196664:DDP196700 DNL196664:DNL196700 DXH196664:DXH196700 EHD196664:EHD196700 EQZ196664:EQZ196700 FAV196664:FAV196700 FKR196664:FKR196700 FUN196664:FUN196700 GEJ196664:GEJ196700 GOF196664:GOF196700 GYB196664:GYB196700 HHX196664:HHX196700 HRT196664:HRT196700 IBP196664:IBP196700 ILL196664:ILL196700 IVH196664:IVH196700 JFD196664:JFD196700 JOZ196664:JOZ196700 JYV196664:JYV196700 KIR196664:KIR196700 KSN196664:KSN196700 LCJ196664:LCJ196700 LMF196664:LMF196700 LWB196664:LWB196700 MFX196664:MFX196700 MPT196664:MPT196700 MZP196664:MZP196700 NJL196664:NJL196700 NTH196664:NTH196700 ODD196664:ODD196700 OMZ196664:OMZ196700 OWV196664:OWV196700 PGR196664:PGR196700 PQN196664:PQN196700 QAJ196664:QAJ196700 QKF196664:QKF196700 QUB196664:QUB196700 RDX196664:RDX196700 RNT196664:RNT196700 RXP196664:RXP196700 SHL196664:SHL196700 SRH196664:SRH196700 TBD196664:TBD196700 TKZ196664:TKZ196700 TUV196664:TUV196700 UER196664:UER196700 UON196664:UON196700 UYJ196664:UYJ196700 VIF196664:VIF196700 VSB196664:VSB196700 WBX196664:WBX196700 WLT196664:WLT196700 WVP196664:WVP196700 H262200:H262236 JD262200:JD262236 SZ262200:SZ262236 ACV262200:ACV262236 AMR262200:AMR262236 AWN262200:AWN262236 BGJ262200:BGJ262236 BQF262200:BQF262236 CAB262200:CAB262236 CJX262200:CJX262236 CTT262200:CTT262236 DDP262200:DDP262236 DNL262200:DNL262236 DXH262200:DXH262236 EHD262200:EHD262236 EQZ262200:EQZ262236 FAV262200:FAV262236 FKR262200:FKR262236 FUN262200:FUN262236 GEJ262200:GEJ262236 GOF262200:GOF262236 GYB262200:GYB262236 HHX262200:HHX262236 HRT262200:HRT262236 IBP262200:IBP262236 ILL262200:ILL262236 IVH262200:IVH262236 JFD262200:JFD262236 JOZ262200:JOZ262236 JYV262200:JYV262236 KIR262200:KIR262236 KSN262200:KSN262236 LCJ262200:LCJ262236 LMF262200:LMF262236 LWB262200:LWB262236 MFX262200:MFX262236 MPT262200:MPT262236 MZP262200:MZP262236 NJL262200:NJL262236 NTH262200:NTH262236 ODD262200:ODD262236 OMZ262200:OMZ262236 OWV262200:OWV262236 PGR262200:PGR262236 PQN262200:PQN262236 QAJ262200:QAJ262236 QKF262200:QKF262236 QUB262200:QUB262236 RDX262200:RDX262236 RNT262200:RNT262236 RXP262200:RXP262236 SHL262200:SHL262236 SRH262200:SRH262236 TBD262200:TBD262236 TKZ262200:TKZ262236 TUV262200:TUV262236 UER262200:UER262236 UON262200:UON262236 UYJ262200:UYJ262236 VIF262200:VIF262236 VSB262200:VSB262236 WBX262200:WBX262236 WLT262200:WLT262236 WVP262200:WVP262236 H327736:H327772 JD327736:JD327772 SZ327736:SZ327772 ACV327736:ACV327772 AMR327736:AMR327772 AWN327736:AWN327772 BGJ327736:BGJ327772 BQF327736:BQF327772 CAB327736:CAB327772 CJX327736:CJX327772 CTT327736:CTT327772 DDP327736:DDP327772 DNL327736:DNL327772 DXH327736:DXH327772 EHD327736:EHD327772 EQZ327736:EQZ327772 FAV327736:FAV327772 FKR327736:FKR327772 FUN327736:FUN327772 GEJ327736:GEJ327772 GOF327736:GOF327772 GYB327736:GYB327772 HHX327736:HHX327772 HRT327736:HRT327772 IBP327736:IBP327772 ILL327736:ILL327772 IVH327736:IVH327772 JFD327736:JFD327772 JOZ327736:JOZ327772 JYV327736:JYV327772 KIR327736:KIR327772 KSN327736:KSN327772 LCJ327736:LCJ327772 LMF327736:LMF327772 LWB327736:LWB327772 MFX327736:MFX327772 MPT327736:MPT327772 MZP327736:MZP327772 NJL327736:NJL327772 NTH327736:NTH327772 ODD327736:ODD327772 OMZ327736:OMZ327772 OWV327736:OWV327772 PGR327736:PGR327772 PQN327736:PQN327772 QAJ327736:QAJ327772 QKF327736:QKF327772 QUB327736:QUB327772 RDX327736:RDX327772 RNT327736:RNT327772 RXP327736:RXP327772 SHL327736:SHL327772 SRH327736:SRH327772 TBD327736:TBD327772 TKZ327736:TKZ327772 TUV327736:TUV327772 UER327736:UER327772 UON327736:UON327772 UYJ327736:UYJ327772 VIF327736:VIF327772 VSB327736:VSB327772 WBX327736:WBX327772 WLT327736:WLT327772 WVP327736:WVP327772 H393272:H393308 JD393272:JD393308 SZ393272:SZ393308 ACV393272:ACV393308 AMR393272:AMR393308 AWN393272:AWN393308 BGJ393272:BGJ393308 BQF393272:BQF393308 CAB393272:CAB393308 CJX393272:CJX393308 CTT393272:CTT393308 DDP393272:DDP393308 DNL393272:DNL393308 DXH393272:DXH393308 EHD393272:EHD393308 EQZ393272:EQZ393308 FAV393272:FAV393308 FKR393272:FKR393308 FUN393272:FUN393308 GEJ393272:GEJ393308 GOF393272:GOF393308 GYB393272:GYB393308 HHX393272:HHX393308 HRT393272:HRT393308 IBP393272:IBP393308 ILL393272:ILL393308 IVH393272:IVH393308 JFD393272:JFD393308 JOZ393272:JOZ393308 JYV393272:JYV393308 KIR393272:KIR393308 KSN393272:KSN393308 LCJ393272:LCJ393308 LMF393272:LMF393308 LWB393272:LWB393308 MFX393272:MFX393308 MPT393272:MPT393308 MZP393272:MZP393308 NJL393272:NJL393308 NTH393272:NTH393308 ODD393272:ODD393308 OMZ393272:OMZ393308 OWV393272:OWV393308 PGR393272:PGR393308 PQN393272:PQN393308 QAJ393272:QAJ393308 QKF393272:QKF393308 QUB393272:QUB393308 RDX393272:RDX393308 RNT393272:RNT393308 RXP393272:RXP393308 SHL393272:SHL393308 SRH393272:SRH393308 TBD393272:TBD393308 TKZ393272:TKZ393308 TUV393272:TUV393308 UER393272:UER393308 UON393272:UON393308 UYJ393272:UYJ393308 VIF393272:VIF393308 VSB393272:VSB393308 WBX393272:WBX393308 WLT393272:WLT393308 WVP393272:WVP393308 H458808:H458844 JD458808:JD458844 SZ458808:SZ458844 ACV458808:ACV458844 AMR458808:AMR458844 AWN458808:AWN458844 BGJ458808:BGJ458844 BQF458808:BQF458844 CAB458808:CAB458844 CJX458808:CJX458844 CTT458808:CTT458844 DDP458808:DDP458844 DNL458808:DNL458844 DXH458808:DXH458844 EHD458808:EHD458844 EQZ458808:EQZ458844 FAV458808:FAV458844 FKR458808:FKR458844 FUN458808:FUN458844 GEJ458808:GEJ458844 GOF458808:GOF458844 GYB458808:GYB458844 HHX458808:HHX458844 HRT458808:HRT458844 IBP458808:IBP458844 ILL458808:ILL458844 IVH458808:IVH458844 JFD458808:JFD458844 JOZ458808:JOZ458844 JYV458808:JYV458844 KIR458808:KIR458844 KSN458808:KSN458844 LCJ458808:LCJ458844 LMF458808:LMF458844 LWB458808:LWB458844 MFX458808:MFX458844 MPT458808:MPT458844 MZP458808:MZP458844 NJL458808:NJL458844 NTH458808:NTH458844 ODD458808:ODD458844 OMZ458808:OMZ458844 OWV458808:OWV458844 PGR458808:PGR458844 PQN458808:PQN458844 QAJ458808:QAJ458844 QKF458808:QKF458844 QUB458808:QUB458844 RDX458808:RDX458844 RNT458808:RNT458844 RXP458808:RXP458844 SHL458808:SHL458844 SRH458808:SRH458844 TBD458808:TBD458844 TKZ458808:TKZ458844 TUV458808:TUV458844 UER458808:UER458844 UON458808:UON458844 UYJ458808:UYJ458844 VIF458808:VIF458844 VSB458808:VSB458844 WBX458808:WBX458844 WLT458808:WLT458844 WVP458808:WVP458844 H524344:H524380 JD524344:JD524380 SZ524344:SZ524380 ACV524344:ACV524380 AMR524344:AMR524380 AWN524344:AWN524380 BGJ524344:BGJ524380 BQF524344:BQF524380 CAB524344:CAB524380 CJX524344:CJX524380 CTT524344:CTT524380 DDP524344:DDP524380 DNL524344:DNL524380 DXH524344:DXH524380 EHD524344:EHD524380 EQZ524344:EQZ524380 FAV524344:FAV524380 FKR524344:FKR524380 FUN524344:FUN524380 GEJ524344:GEJ524380 GOF524344:GOF524380 GYB524344:GYB524380 HHX524344:HHX524380 HRT524344:HRT524380 IBP524344:IBP524380 ILL524344:ILL524380 IVH524344:IVH524380 JFD524344:JFD524380 JOZ524344:JOZ524380 JYV524344:JYV524380 KIR524344:KIR524380 KSN524344:KSN524380 LCJ524344:LCJ524380 LMF524344:LMF524380 LWB524344:LWB524380 MFX524344:MFX524380 MPT524344:MPT524380 MZP524344:MZP524380 NJL524344:NJL524380 NTH524344:NTH524380 ODD524344:ODD524380 OMZ524344:OMZ524380 OWV524344:OWV524380 PGR524344:PGR524380 PQN524344:PQN524380 QAJ524344:QAJ524380 QKF524344:QKF524380 QUB524344:QUB524380 RDX524344:RDX524380 RNT524344:RNT524380 RXP524344:RXP524380 SHL524344:SHL524380 SRH524344:SRH524380 TBD524344:TBD524380 TKZ524344:TKZ524380 TUV524344:TUV524380 UER524344:UER524380 UON524344:UON524380 UYJ524344:UYJ524380 VIF524344:VIF524380 VSB524344:VSB524380 WBX524344:WBX524380 WLT524344:WLT524380 WVP524344:WVP524380 H589880:H589916 JD589880:JD589916 SZ589880:SZ589916 ACV589880:ACV589916 AMR589880:AMR589916 AWN589880:AWN589916 BGJ589880:BGJ589916 BQF589880:BQF589916 CAB589880:CAB589916 CJX589880:CJX589916 CTT589880:CTT589916 DDP589880:DDP589916 DNL589880:DNL589916 DXH589880:DXH589916 EHD589880:EHD589916 EQZ589880:EQZ589916 FAV589880:FAV589916 FKR589880:FKR589916 FUN589880:FUN589916 GEJ589880:GEJ589916 GOF589880:GOF589916 GYB589880:GYB589916 HHX589880:HHX589916 HRT589880:HRT589916 IBP589880:IBP589916 ILL589880:ILL589916 IVH589880:IVH589916 JFD589880:JFD589916 JOZ589880:JOZ589916 JYV589880:JYV589916 KIR589880:KIR589916 KSN589880:KSN589916 LCJ589880:LCJ589916 LMF589880:LMF589916 LWB589880:LWB589916 MFX589880:MFX589916 MPT589880:MPT589916 MZP589880:MZP589916 NJL589880:NJL589916 NTH589880:NTH589916 ODD589880:ODD589916 OMZ589880:OMZ589916 OWV589880:OWV589916 PGR589880:PGR589916 PQN589880:PQN589916 QAJ589880:QAJ589916 QKF589880:QKF589916 QUB589880:QUB589916 RDX589880:RDX589916 RNT589880:RNT589916 RXP589880:RXP589916 SHL589880:SHL589916 SRH589880:SRH589916 TBD589880:TBD589916 TKZ589880:TKZ589916 TUV589880:TUV589916 UER589880:UER589916 UON589880:UON589916 UYJ589880:UYJ589916 VIF589880:VIF589916 VSB589880:VSB589916 WBX589880:WBX589916 WLT589880:WLT589916 WVP589880:WVP589916 H655416:H655452 JD655416:JD655452 SZ655416:SZ655452 ACV655416:ACV655452 AMR655416:AMR655452 AWN655416:AWN655452 BGJ655416:BGJ655452 BQF655416:BQF655452 CAB655416:CAB655452 CJX655416:CJX655452 CTT655416:CTT655452 DDP655416:DDP655452 DNL655416:DNL655452 DXH655416:DXH655452 EHD655416:EHD655452 EQZ655416:EQZ655452 FAV655416:FAV655452 FKR655416:FKR655452 FUN655416:FUN655452 GEJ655416:GEJ655452 GOF655416:GOF655452 GYB655416:GYB655452 HHX655416:HHX655452 HRT655416:HRT655452 IBP655416:IBP655452 ILL655416:ILL655452 IVH655416:IVH655452 JFD655416:JFD655452 JOZ655416:JOZ655452 JYV655416:JYV655452 KIR655416:KIR655452 KSN655416:KSN655452 LCJ655416:LCJ655452 LMF655416:LMF655452 LWB655416:LWB655452 MFX655416:MFX655452 MPT655416:MPT655452 MZP655416:MZP655452 NJL655416:NJL655452 NTH655416:NTH655452 ODD655416:ODD655452 OMZ655416:OMZ655452 OWV655416:OWV655452 PGR655416:PGR655452 PQN655416:PQN655452 QAJ655416:QAJ655452 QKF655416:QKF655452 QUB655416:QUB655452 RDX655416:RDX655452 RNT655416:RNT655452 RXP655416:RXP655452 SHL655416:SHL655452 SRH655416:SRH655452 TBD655416:TBD655452 TKZ655416:TKZ655452 TUV655416:TUV655452 UER655416:UER655452 UON655416:UON655452 UYJ655416:UYJ655452 VIF655416:VIF655452 VSB655416:VSB655452 WBX655416:WBX655452 WLT655416:WLT655452 WVP655416:WVP655452 H720952:H720988 JD720952:JD720988 SZ720952:SZ720988 ACV720952:ACV720988 AMR720952:AMR720988 AWN720952:AWN720988 BGJ720952:BGJ720988 BQF720952:BQF720988 CAB720952:CAB720988 CJX720952:CJX720988 CTT720952:CTT720988 DDP720952:DDP720988 DNL720952:DNL720988 DXH720952:DXH720988 EHD720952:EHD720988 EQZ720952:EQZ720988 FAV720952:FAV720988 FKR720952:FKR720988 FUN720952:FUN720988 GEJ720952:GEJ720988 GOF720952:GOF720988 GYB720952:GYB720988 HHX720952:HHX720988 HRT720952:HRT720988 IBP720952:IBP720988 ILL720952:ILL720988 IVH720952:IVH720988 JFD720952:JFD720988 JOZ720952:JOZ720988 JYV720952:JYV720988 KIR720952:KIR720988 KSN720952:KSN720988 LCJ720952:LCJ720988 LMF720952:LMF720988 LWB720952:LWB720988 MFX720952:MFX720988 MPT720952:MPT720988 MZP720952:MZP720988 NJL720952:NJL720988 NTH720952:NTH720988 ODD720952:ODD720988 OMZ720952:OMZ720988 OWV720952:OWV720988 PGR720952:PGR720988 PQN720952:PQN720988 QAJ720952:QAJ720988 QKF720952:QKF720988 QUB720952:QUB720988 RDX720952:RDX720988 RNT720952:RNT720988 RXP720952:RXP720988 SHL720952:SHL720988 SRH720952:SRH720988 TBD720952:TBD720988 TKZ720952:TKZ720988 TUV720952:TUV720988 UER720952:UER720988 UON720952:UON720988 UYJ720952:UYJ720988 VIF720952:VIF720988 VSB720952:VSB720988 WBX720952:WBX720988 WLT720952:WLT720988 WVP720952:WVP720988 H786488:H786524 JD786488:JD786524 SZ786488:SZ786524 ACV786488:ACV786524 AMR786488:AMR786524 AWN786488:AWN786524 BGJ786488:BGJ786524 BQF786488:BQF786524 CAB786488:CAB786524 CJX786488:CJX786524 CTT786488:CTT786524 DDP786488:DDP786524 DNL786488:DNL786524 DXH786488:DXH786524 EHD786488:EHD786524 EQZ786488:EQZ786524 FAV786488:FAV786524 FKR786488:FKR786524 FUN786488:FUN786524 GEJ786488:GEJ786524 GOF786488:GOF786524 GYB786488:GYB786524 HHX786488:HHX786524 HRT786488:HRT786524 IBP786488:IBP786524 ILL786488:ILL786524 IVH786488:IVH786524 JFD786488:JFD786524 JOZ786488:JOZ786524 JYV786488:JYV786524 KIR786488:KIR786524 KSN786488:KSN786524 LCJ786488:LCJ786524 LMF786488:LMF786524 LWB786488:LWB786524 MFX786488:MFX786524 MPT786488:MPT786524 MZP786488:MZP786524 NJL786488:NJL786524 NTH786488:NTH786524 ODD786488:ODD786524 OMZ786488:OMZ786524 OWV786488:OWV786524 PGR786488:PGR786524 PQN786488:PQN786524 QAJ786488:QAJ786524 QKF786488:QKF786524 QUB786488:QUB786524 RDX786488:RDX786524 RNT786488:RNT786524 RXP786488:RXP786524 SHL786488:SHL786524 SRH786488:SRH786524 TBD786488:TBD786524 TKZ786488:TKZ786524 TUV786488:TUV786524 UER786488:UER786524 UON786488:UON786524 UYJ786488:UYJ786524 VIF786488:VIF786524 VSB786488:VSB786524 WBX786488:WBX786524 WLT786488:WLT786524 WVP786488:WVP786524 H852024:H852060 JD852024:JD852060 SZ852024:SZ852060 ACV852024:ACV852060 AMR852024:AMR852060 AWN852024:AWN852060 BGJ852024:BGJ852060 BQF852024:BQF852060 CAB852024:CAB852060 CJX852024:CJX852060 CTT852024:CTT852060 DDP852024:DDP852060 DNL852024:DNL852060 DXH852024:DXH852060 EHD852024:EHD852060 EQZ852024:EQZ852060 FAV852024:FAV852060 FKR852024:FKR852060 FUN852024:FUN852060 GEJ852024:GEJ852060 GOF852024:GOF852060 GYB852024:GYB852060 HHX852024:HHX852060 HRT852024:HRT852060 IBP852024:IBP852060 ILL852024:ILL852060 IVH852024:IVH852060 JFD852024:JFD852060 JOZ852024:JOZ852060 JYV852024:JYV852060 KIR852024:KIR852060 KSN852024:KSN852060 LCJ852024:LCJ852060 LMF852024:LMF852060 LWB852024:LWB852060 MFX852024:MFX852060 MPT852024:MPT852060 MZP852024:MZP852060 NJL852024:NJL852060 NTH852024:NTH852060 ODD852024:ODD852060 OMZ852024:OMZ852060 OWV852024:OWV852060 PGR852024:PGR852060 PQN852024:PQN852060 QAJ852024:QAJ852060 QKF852024:QKF852060 QUB852024:QUB852060 RDX852024:RDX852060 RNT852024:RNT852060 RXP852024:RXP852060 SHL852024:SHL852060 SRH852024:SRH852060 TBD852024:TBD852060 TKZ852024:TKZ852060 TUV852024:TUV852060 UER852024:UER852060 UON852024:UON852060 UYJ852024:UYJ852060 VIF852024:VIF852060 VSB852024:VSB852060 WBX852024:WBX852060 WLT852024:WLT852060 WVP852024:WVP852060 H917560:H917596 JD917560:JD917596 SZ917560:SZ917596 ACV917560:ACV917596 AMR917560:AMR917596 AWN917560:AWN917596 BGJ917560:BGJ917596 BQF917560:BQF917596 CAB917560:CAB917596 CJX917560:CJX917596 CTT917560:CTT917596 DDP917560:DDP917596 DNL917560:DNL917596 DXH917560:DXH917596 EHD917560:EHD917596 EQZ917560:EQZ917596 FAV917560:FAV917596 FKR917560:FKR917596 FUN917560:FUN917596 GEJ917560:GEJ917596 GOF917560:GOF917596 GYB917560:GYB917596 HHX917560:HHX917596 HRT917560:HRT917596 IBP917560:IBP917596 ILL917560:ILL917596 IVH917560:IVH917596 JFD917560:JFD917596 JOZ917560:JOZ917596 JYV917560:JYV917596 KIR917560:KIR917596 KSN917560:KSN917596 LCJ917560:LCJ917596 LMF917560:LMF917596 LWB917560:LWB917596 MFX917560:MFX917596 MPT917560:MPT917596 MZP917560:MZP917596 NJL917560:NJL917596 NTH917560:NTH917596 ODD917560:ODD917596 OMZ917560:OMZ917596 OWV917560:OWV917596 PGR917560:PGR917596 PQN917560:PQN917596 QAJ917560:QAJ917596 QKF917560:QKF917596 QUB917560:QUB917596 RDX917560:RDX917596 RNT917560:RNT917596 RXP917560:RXP917596 SHL917560:SHL917596 SRH917560:SRH917596 TBD917560:TBD917596 TKZ917560:TKZ917596 TUV917560:TUV917596 UER917560:UER917596 UON917560:UON917596 UYJ917560:UYJ917596 VIF917560:VIF917596 VSB917560:VSB917596 WBX917560:WBX917596 WLT917560:WLT917596 WVP917560:WVP917596 H983096:H983132 JD983096:JD983132 SZ983096:SZ983132 ACV983096:ACV983132 AMR983096:AMR983132 AWN983096:AWN983132 BGJ983096:BGJ983132 BQF983096:BQF983132 CAB983096:CAB983132 CJX983096:CJX983132 CTT983096:CTT983132 DDP983096:DDP983132 DNL983096:DNL983132 DXH983096:DXH983132 EHD983096:EHD983132 EQZ983096:EQZ983132 FAV983096:FAV983132 FKR983096:FKR983132 FUN983096:FUN983132 GEJ983096:GEJ983132 GOF983096:GOF983132 GYB983096:GYB983132 HHX983096:HHX983132 HRT983096:HRT983132 IBP983096:IBP983132 ILL983096:ILL983132 IVH983096:IVH983132 JFD983096:JFD983132 JOZ983096:JOZ983132 JYV983096:JYV983132 KIR983096:KIR983132 KSN983096:KSN983132 LCJ983096:LCJ983132 LMF983096:LMF983132 LWB983096:LWB983132 MFX983096:MFX983132 MPT983096:MPT983132 MZP983096:MZP983132 NJL983096:NJL983132 NTH983096:NTH983132 ODD983096:ODD983132 OMZ983096:OMZ983132 OWV983096:OWV983132 PGR983096:PGR983132 PQN983096:PQN983132 QAJ983096:QAJ983132 QKF983096:QKF983132 QUB983096:QUB983132 RDX983096:RDX983132 RNT983096:RNT983132 RXP983096:RXP983132 SHL983096:SHL983132 SRH983096:SRH983132 TBD983096:TBD983132 TKZ983096:TKZ983132 TUV983096:TUV983132 UER983096:UER983132 UON983096:UON983132 UYJ983096:UYJ983132 VIF983096:VIF983132 VSB983096:VSB983132 WBX983096:WBX983132 WLT983096:WLT983132 WVP983096:WVP983132 H65564:H65590 JD65564:JD65590 SZ65564:SZ65590 ACV65564:ACV65590 AMR65564:AMR65590 AWN65564:AWN65590 BGJ65564:BGJ65590 BQF65564:BQF65590 CAB65564:CAB65590 CJX65564:CJX65590 CTT65564:CTT65590 DDP65564:DDP65590 DNL65564:DNL65590 DXH65564:DXH65590 EHD65564:EHD65590 EQZ65564:EQZ65590 FAV65564:FAV65590 FKR65564:FKR65590 FUN65564:FUN65590 GEJ65564:GEJ65590 GOF65564:GOF65590 GYB65564:GYB65590 HHX65564:HHX65590 HRT65564:HRT65590 IBP65564:IBP65590 ILL65564:ILL65590 IVH65564:IVH65590 JFD65564:JFD65590 JOZ65564:JOZ65590 JYV65564:JYV65590 KIR65564:KIR65590 KSN65564:KSN65590 LCJ65564:LCJ65590 LMF65564:LMF65590 LWB65564:LWB65590 MFX65564:MFX65590 MPT65564:MPT65590 MZP65564:MZP65590 NJL65564:NJL65590 NTH65564:NTH65590 ODD65564:ODD65590 OMZ65564:OMZ65590 OWV65564:OWV65590 PGR65564:PGR65590 PQN65564:PQN65590 QAJ65564:QAJ65590 QKF65564:QKF65590 QUB65564:QUB65590 RDX65564:RDX65590 RNT65564:RNT65590 RXP65564:RXP65590 SHL65564:SHL65590 SRH65564:SRH65590 TBD65564:TBD65590 TKZ65564:TKZ65590 TUV65564:TUV65590 UER65564:UER65590 UON65564:UON65590 UYJ65564:UYJ65590 VIF65564:VIF65590 VSB65564:VSB65590 WBX65564:WBX65590 WLT65564:WLT65590 WVP65564:WVP65590 H131100:H131126 JD131100:JD131126 SZ131100:SZ131126 ACV131100:ACV131126 AMR131100:AMR131126 AWN131100:AWN131126 BGJ131100:BGJ131126 BQF131100:BQF131126 CAB131100:CAB131126 CJX131100:CJX131126 CTT131100:CTT131126 DDP131100:DDP131126 DNL131100:DNL131126 DXH131100:DXH131126 EHD131100:EHD131126 EQZ131100:EQZ131126 FAV131100:FAV131126 FKR131100:FKR131126 FUN131100:FUN131126 GEJ131100:GEJ131126 GOF131100:GOF131126 GYB131100:GYB131126 HHX131100:HHX131126 HRT131100:HRT131126 IBP131100:IBP131126 ILL131100:ILL131126 IVH131100:IVH131126 JFD131100:JFD131126 JOZ131100:JOZ131126 JYV131100:JYV131126 KIR131100:KIR131126 KSN131100:KSN131126 LCJ131100:LCJ131126 LMF131100:LMF131126 LWB131100:LWB131126 MFX131100:MFX131126 MPT131100:MPT131126 MZP131100:MZP131126 NJL131100:NJL131126 NTH131100:NTH131126 ODD131100:ODD131126 OMZ131100:OMZ131126 OWV131100:OWV131126 PGR131100:PGR131126 PQN131100:PQN131126 QAJ131100:QAJ131126 QKF131100:QKF131126 QUB131100:QUB131126 RDX131100:RDX131126 RNT131100:RNT131126 RXP131100:RXP131126 SHL131100:SHL131126 SRH131100:SRH131126 TBD131100:TBD131126 TKZ131100:TKZ131126 TUV131100:TUV131126 UER131100:UER131126 UON131100:UON131126 UYJ131100:UYJ131126 VIF131100:VIF131126 VSB131100:VSB131126 WBX131100:WBX131126 WLT131100:WLT131126 WVP131100:WVP131126 H196636:H196662 JD196636:JD196662 SZ196636:SZ196662 ACV196636:ACV196662 AMR196636:AMR196662 AWN196636:AWN196662 BGJ196636:BGJ196662 BQF196636:BQF196662 CAB196636:CAB196662 CJX196636:CJX196662 CTT196636:CTT196662 DDP196636:DDP196662 DNL196636:DNL196662 DXH196636:DXH196662 EHD196636:EHD196662 EQZ196636:EQZ196662 FAV196636:FAV196662 FKR196636:FKR196662 FUN196636:FUN196662 GEJ196636:GEJ196662 GOF196636:GOF196662 GYB196636:GYB196662 HHX196636:HHX196662 HRT196636:HRT196662 IBP196636:IBP196662 ILL196636:ILL196662 IVH196636:IVH196662 JFD196636:JFD196662 JOZ196636:JOZ196662 JYV196636:JYV196662 KIR196636:KIR196662 KSN196636:KSN196662 LCJ196636:LCJ196662 LMF196636:LMF196662 LWB196636:LWB196662 MFX196636:MFX196662 MPT196636:MPT196662 MZP196636:MZP196662 NJL196636:NJL196662 NTH196636:NTH196662 ODD196636:ODD196662 OMZ196636:OMZ196662 OWV196636:OWV196662 PGR196636:PGR196662 PQN196636:PQN196662 QAJ196636:QAJ196662 QKF196636:QKF196662 QUB196636:QUB196662 RDX196636:RDX196662 RNT196636:RNT196662 RXP196636:RXP196662 SHL196636:SHL196662 SRH196636:SRH196662 TBD196636:TBD196662 TKZ196636:TKZ196662 TUV196636:TUV196662 UER196636:UER196662 UON196636:UON196662 UYJ196636:UYJ196662 VIF196636:VIF196662 VSB196636:VSB196662 WBX196636:WBX196662 WLT196636:WLT196662 WVP196636:WVP196662 H262172:H262198 JD262172:JD262198 SZ262172:SZ262198 ACV262172:ACV262198 AMR262172:AMR262198 AWN262172:AWN262198 BGJ262172:BGJ262198 BQF262172:BQF262198 CAB262172:CAB262198 CJX262172:CJX262198 CTT262172:CTT262198 DDP262172:DDP262198 DNL262172:DNL262198 DXH262172:DXH262198 EHD262172:EHD262198 EQZ262172:EQZ262198 FAV262172:FAV262198 FKR262172:FKR262198 FUN262172:FUN262198 GEJ262172:GEJ262198 GOF262172:GOF262198 GYB262172:GYB262198 HHX262172:HHX262198 HRT262172:HRT262198 IBP262172:IBP262198 ILL262172:ILL262198 IVH262172:IVH262198 JFD262172:JFD262198 JOZ262172:JOZ262198 JYV262172:JYV262198 KIR262172:KIR262198 KSN262172:KSN262198 LCJ262172:LCJ262198 LMF262172:LMF262198 LWB262172:LWB262198 MFX262172:MFX262198 MPT262172:MPT262198 MZP262172:MZP262198 NJL262172:NJL262198 NTH262172:NTH262198 ODD262172:ODD262198 OMZ262172:OMZ262198 OWV262172:OWV262198 PGR262172:PGR262198 PQN262172:PQN262198 QAJ262172:QAJ262198 QKF262172:QKF262198 QUB262172:QUB262198 RDX262172:RDX262198 RNT262172:RNT262198 RXP262172:RXP262198 SHL262172:SHL262198 SRH262172:SRH262198 TBD262172:TBD262198 TKZ262172:TKZ262198 TUV262172:TUV262198 UER262172:UER262198 UON262172:UON262198 UYJ262172:UYJ262198 VIF262172:VIF262198 VSB262172:VSB262198 WBX262172:WBX262198 WLT262172:WLT262198 WVP262172:WVP262198 H327708:H327734 JD327708:JD327734 SZ327708:SZ327734 ACV327708:ACV327734 AMR327708:AMR327734 AWN327708:AWN327734 BGJ327708:BGJ327734 BQF327708:BQF327734 CAB327708:CAB327734 CJX327708:CJX327734 CTT327708:CTT327734 DDP327708:DDP327734 DNL327708:DNL327734 DXH327708:DXH327734 EHD327708:EHD327734 EQZ327708:EQZ327734 FAV327708:FAV327734 FKR327708:FKR327734 FUN327708:FUN327734 GEJ327708:GEJ327734 GOF327708:GOF327734 GYB327708:GYB327734 HHX327708:HHX327734 HRT327708:HRT327734 IBP327708:IBP327734 ILL327708:ILL327734 IVH327708:IVH327734 JFD327708:JFD327734 JOZ327708:JOZ327734 JYV327708:JYV327734 KIR327708:KIR327734 KSN327708:KSN327734 LCJ327708:LCJ327734 LMF327708:LMF327734 LWB327708:LWB327734 MFX327708:MFX327734 MPT327708:MPT327734 MZP327708:MZP327734 NJL327708:NJL327734 NTH327708:NTH327734 ODD327708:ODD327734 OMZ327708:OMZ327734 OWV327708:OWV327734 PGR327708:PGR327734 PQN327708:PQN327734 QAJ327708:QAJ327734 QKF327708:QKF327734 QUB327708:QUB327734 RDX327708:RDX327734 RNT327708:RNT327734 RXP327708:RXP327734 SHL327708:SHL327734 SRH327708:SRH327734 TBD327708:TBD327734 TKZ327708:TKZ327734 TUV327708:TUV327734 UER327708:UER327734 UON327708:UON327734 UYJ327708:UYJ327734 VIF327708:VIF327734 VSB327708:VSB327734 WBX327708:WBX327734 WLT327708:WLT327734 WVP327708:WVP327734 H393244:H393270 JD393244:JD393270 SZ393244:SZ393270 ACV393244:ACV393270 AMR393244:AMR393270 AWN393244:AWN393270 BGJ393244:BGJ393270 BQF393244:BQF393270 CAB393244:CAB393270 CJX393244:CJX393270 CTT393244:CTT393270 DDP393244:DDP393270 DNL393244:DNL393270 DXH393244:DXH393270 EHD393244:EHD393270 EQZ393244:EQZ393270 FAV393244:FAV393270 FKR393244:FKR393270 FUN393244:FUN393270 GEJ393244:GEJ393270 GOF393244:GOF393270 GYB393244:GYB393270 HHX393244:HHX393270 HRT393244:HRT393270 IBP393244:IBP393270 ILL393244:ILL393270 IVH393244:IVH393270 JFD393244:JFD393270 JOZ393244:JOZ393270 JYV393244:JYV393270 KIR393244:KIR393270 KSN393244:KSN393270 LCJ393244:LCJ393270 LMF393244:LMF393270 LWB393244:LWB393270 MFX393244:MFX393270 MPT393244:MPT393270 MZP393244:MZP393270 NJL393244:NJL393270 NTH393244:NTH393270 ODD393244:ODD393270 OMZ393244:OMZ393270 OWV393244:OWV393270 PGR393244:PGR393270 PQN393244:PQN393270 QAJ393244:QAJ393270 QKF393244:QKF393270 QUB393244:QUB393270 RDX393244:RDX393270 RNT393244:RNT393270 RXP393244:RXP393270 SHL393244:SHL393270 SRH393244:SRH393270 TBD393244:TBD393270 TKZ393244:TKZ393270 TUV393244:TUV393270 UER393244:UER393270 UON393244:UON393270 UYJ393244:UYJ393270 VIF393244:VIF393270 VSB393244:VSB393270 WBX393244:WBX393270 WLT393244:WLT393270 WVP393244:WVP393270 H458780:H458806 JD458780:JD458806 SZ458780:SZ458806 ACV458780:ACV458806 AMR458780:AMR458806 AWN458780:AWN458806 BGJ458780:BGJ458806 BQF458780:BQF458806 CAB458780:CAB458806 CJX458780:CJX458806 CTT458780:CTT458806 DDP458780:DDP458806 DNL458780:DNL458806 DXH458780:DXH458806 EHD458780:EHD458806 EQZ458780:EQZ458806 FAV458780:FAV458806 FKR458780:FKR458806 FUN458780:FUN458806 GEJ458780:GEJ458806 GOF458780:GOF458806 GYB458780:GYB458806 HHX458780:HHX458806 HRT458780:HRT458806 IBP458780:IBP458806 ILL458780:ILL458806 IVH458780:IVH458806 JFD458780:JFD458806 JOZ458780:JOZ458806 JYV458780:JYV458806 KIR458780:KIR458806 KSN458780:KSN458806 LCJ458780:LCJ458806 LMF458780:LMF458806 LWB458780:LWB458806 MFX458780:MFX458806 MPT458780:MPT458806 MZP458780:MZP458806 NJL458780:NJL458806 NTH458780:NTH458806 ODD458780:ODD458806 OMZ458780:OMZ458806 OWV458780:OWV458806 PGR458780:PGR458806 PQN458780:PQN458806 QAJ458780:QAJ458806 QKF458780:QKF458806 QUB458780:QUB458806 RDX458780:RDX458806 RNT458780:RNT458806 RXP458780:RXP458806 SHL458780:SHL458806 SRH458780:SRH458806 TBD458780:TBD458806 TKZ458780:TKZ458806 TUV458780:TUV458806 UER458780:UER458806 UON458780:UON458806 UYJ458780:UYJ458806 VIF458780:VIF458806 VSB458780:VSB458806 WBX458780:WBX458806 WLT458780:WLT458806 WVP458780:WVP458806 H524316:H524342 JD524316:JD524342 SZ524316:SZ524342 ACV524316:ACV524342 AMR524316:AMR524342 AWN524316:AWN524342 BGJ524316:BGJ524342 BQF524316:BQF524342 CAB524316:CAB524342 CJX524316:CJX524342 CTT524316:CTT524342 DDP524316:DDP524342 DNL524316:DNL524342 DXH524316:DXH524342 EHD524316:EHD524342 EQZ524316:EQZ524342 FAV524316:FAV524342 FKR524316:FKR524342 FUN524316:FUN524342 GEJ524316:GEJ524342 GOF524316:GOF524342 GYB524316:GYB524342 HHX524316:HHX524342 HRT524316:HRT524342 IBP524316:IBP524342 ILL524316:ILL524342 IVH524316:IVH524342 JFD524316:JFD524342 JOZ524316:JOZ524342 JYV524316:JYV524342 KIR524316:KIR524342 KSN524316:KSN524342 LCJ524316:LCJ524342 LMF524316:LMF524342 LWB524316:LWB524342 MFX524316:MFX524342 MPT524316:MPT524342 MZP524316:MZP524342 NJL524316:NJL524342 NTH524316:NTH524342 ODD524316:ODD524342 OMZ524316:OMZ524342 OWV524316:OWV524342 PGR524316:PGR524342 PQN524316:PQN524342 QAJ524316:QAJ524342 QKF524316:QKF524342 QUB524316:QUB524342 RDX524316:RDX524342 RNT524316:RNT524342 RXP524316:RXP524342 SHL524316:SHL524342 SRH524316:SRH524342 TBD524316:TBD524342 TKZ524316:TKZ524342 TUV524316:TUV524342 UER524316:UER524342 UON524316:UON524342 UYJ524316:UYJ524342 VIF524316:VIF524342 VSB524316:VSB524342 WBX524316:WBX524342 WLT524316:WLT524342 WVP524316:WVP524342 H589852:H589878 JD589852:JD589878 SZ589852:SZ589878 ACV589852:ACV589878 AMR589852:AMR589878 AWN589852:AWN589878 BGJ589852:BGJ589878 BQF589852:BQF589878 CAB589852:CAB589878 CJX589852:CJX589878 CTT589852:CTT589878 DDP589852:DDP589878 DNL589852:DNL589878 DXH589852:DXH589878 EHD589852:EHD589878 EQZ589852:EQZ589878 FAV589852:FAV589878 FKR589852:FKR589878 FUN589852:FUN589878 GEJ589852:GEJ589878 GOF589852:GOF589878 GYB589852:GYB589878 HHX589852:HHX589878 HRT589852:HRT589878 IBP589852:IBP589878 ILL589852:ILL589878 IVH589852:IVH589878 JFD589852:JFD589878 JOZ589852:JOZ589878 JYV589852:JYV589878 KIR589852:KIR589878 KSN589852:KSN589878 LCJ589852:LCJ589878 LMF589852:LMF589878 LWB589852:LWB589878 MFX589852:MFX589878 MPT589852:MPT589878 MZP589852:MZP589878 NJL589852:NJL589878 NTH589852:NTH589878 ODD589852:ODD589878 OMZ589852:OMZ589878 OWV589852:OWV589878 PGR589852:PGR589878 PQN589852:PQN589878 QAJ589852:QAJ589878 QKF589852:QKF589878 QUB589852:QUB589878 RDX589852:RDX589878 RNT589852:RNT589878 RXP589852:RXP589878 SHL589852:SHL589878 SRH589852:SRH589878 TBD589852:TBD589878 TKZ589852:TKZ589878 TUV589852:TUV589878 UER589852:UER589878 UON589852:UON589878 UYJ589852:UYJ589878 VIF589852:VIF589878 VSB589852:VSB589878 WBX589852:WBX589878 WLT589852:WLT589878 WVP589852:WVP589878 H655388:H655414 JD655388:JD655414 SZ655388:SZ655414 ACV655388:ACV655414 AMR655388:AMR655414 AWN655388:AWN655414 BGJ655388:BGJ655414 BQF655388:BQF655414 CAB655388:CAB655414 CJX655388:CJX655414 CTT655388:CTT655414 DDP655388:DDP655414 DNL655388:DNL655414 DXH655388:DXH655414 EHD655388:EHD655414 EQZ655388:EQZ655414 FAV655388:FAV655414 FKR655388:FKR655414 FUN655388:FUN655414 GEJ655388:GEJ655414 GOF655388:GOF655414 GYB655388:GYB655414 HHX655388:HHX655414 HRT655388:HRT655414 IBP655388:IBP655414 ILL655388:ILL655414 IVH655388:IVH655414 JFD655388:JFD655414 JOZ655388:JOZ655414 JYV655388:JYV655414 KIR655388:KIR655414 KSN655388:KSN655414 LCJ655388:LCJ655414 LMF655388:LMF655414 LWB655388:LWB655414 MFX655388:MFX655414 MPT655388:MPT655414 MZP655388:MZP655414 NJL655388:NJL655414 NTH655388:NTH655414 ODD655388:ODD655414 OMZ655388:OMZ655414 OWV655388:OWV655414 PGR655388:PGR655414 PQN655388:PQN655414 QAJ655388:QAJ655414 QKF655388:QKF655414 QUB655388:QUB655414 RDX655388:RDX655414 RNT655388:RNT655414 RXP655388:RXP655414 SHL655388:SHL655414 SRH655388:SRH655414 TBD655388:TBD655414 TKZ655388:TKZ655414 TUV655388:TUV655414 UER655388:UER655414 UON655388:UON655414 UYJ655388:UYJ655414 VIF655388:VIF655414 VSB655388:VSB655414 WBX655388:WBX655414 WLT655388:WLT655414 WVP655388:WVP655414 H720924:H720950 JD720924:JD720950 SZ720924:SZ720950 ACV720924:ACV720950 AMR720924:AMR720950 AWN720924:AWN720950 BGJ720924:BGJ720950 BQF720924:BQF720950 CAB720924:CAB720950 CJX720924:CJX720950 CTT720924:CTT720950 DDP720924:DDP720950 DNL720924:DNL720950 DXH720924:DXH720950 EHD720924:EHD720950 EQZ720924:EQZ720950 FAV720924:FAV720950 FKR720924:FKR720950 FUN720924:FUN720950 GEJ720924:GEJ720950 GOF720924:GOF720950 GYB720924:GYB720950 HHX720924:HHX720950 HRT720924:HRT720950 IBP720924:IBP720950 ILL720924:ILL720950 IVH720924:IVH720950 JFD720924:JFD720950 JOZ720924:JOZ720950 JYV720924:JYV720950 KIR720924:KIR720950 KSN720924:KSN720950 LCJ720924:LCJ720950 LMF720924:LMF720950 LWB720924:LWB720950 MFX720924:MFX720950 MPT720924:MPT720950 MZP720924:MZP720950 NJL720924:NJL720950 NTH720924:NTH720950 ODD720924:ODD720950 OMZ720924:OMZ720950 OWV720924:OWV720950 PGR720924:PGR720950 PQN720924:PQN720950 QAJ720924:QAJ720950 QKF720924:QKF720950 QUB720924:QUB720950 RDX720924:RDX720950 RNT720924:RNT720950 RXP720924:RXP720950 SHL720924:SHL720950 SRH720924:SRH720950 TBD720924:TBD720950 TKZ720924:TKZ720950 TUV720924:TUV720950 UER720924:UER720950 UON720924:UON720950 UYJ720924:UYJ720950 VIF720924:VIF720950 VSB720924:VSB720950 WBX720924:WBX720950 WLT720924:WLT720950 WVP720924:WVP720950 H786460:H786486 JD786460:JD786486 SZ786460:SZ786486 ACV786460:ACV786486 AMR786460:AMR786486 AWN786460:AWN786486 BGJ786460:BGJ786486 BQF786460:BQF786486 CAB786460:CAB786486 CJX786460:CJX786486 CTT786460:CTT786486 DDP786460:DDP786486 DNL786460:DNL786486 DXH786460:DXH786486 EHD786460:EHD786486 EQZ786460:EQZ786486 FAV786460:FAV786486 FKR786460:FKR786486 FUN786460:FUN786486 GEJ786460:GEJ786486 GOF786460:GOF786486 GYB786460:GYB786486 HHX786460:HHX786486 HRT786460:HRT786486 IBP786460:IBP786486 ILL786460:ILL786486 IVH786460:IVH786486 JFD786460:JFD786486 JOZ786460:JOZ786486 JYV786460:JYV786486 KIR786460:KIR786486 KSN786460:KSN786486 LCJ786460:LCJ786486 LMF786460:LMF786486 LWB786460:LWB786486 MFX786460:MFX786486 MPT786460:MPT786486 MZP786460:MZP786486 NJL786460:NJL786486 NTH786460:NTH786486 ODD786460:ODD786486 OMZ786460:OMZ786486 OWV786460:OWV786486 PGR786460:PGR786486 PQN786460:PQN786486 QAJ786460:QAJ786486 QKF786460:QKF786486 QUB786460:QUB786486 RDX786460:RDX786486 RNT786460:RNT786486 RXP786460:RXP786486 SHL786460:SHL786486 SRH786460:SRH786486 TBD786460:TBD786486 TKZ786460:TKZ786486 TUV786460:TUV786486 UER786460:UER786486 UON786460:UON786486 UYJ786460:UYJ786486 VIF786460:VIF786486 VSB786460:VSB786486 WBX786460:WBX786486 WLT786460:WLT786486 WVP786460:WVP786486 H851996:H852022 JD851996:JD852022 SZ851996:SZ852022 ACV851996:ACV852022 AMR851996:AMR852022 AWN851996:AWN852022 BGJ851996:BGJ852022 BQF851996:BQF852022 CAB851996:CAB852022 CJX851996:CJX852022 CTT851996:CTT852022 DDP851996:DDP852022 DNL851996:DNL852022 DXH851996:DXH852022 EHD851996:EHD852022 EQZ851996:EQZ852022 FAV851996:FAV852022 FKR851996:FKR852022 FUN851996:FUN852022 GEJ851996:GEJ852022 GOF851996:GOF852022 GYB851996:GYB852022 HHX851996:HHX852022 HRT851996:HRT852022 IBP851996:IBP852022 ILL851996:ILL852022 IVH851996:IVH852022 JFD851996:JFD852022 JOZ851996:JOZ852022 JYV851996:JYV852022 KIR851996:KIR852022 KSN851996:KSN852022 LCJ851996:LCJ852022 LMF851996:LMF852022 LWB851996:LWB852022 MFX851996:MFX852022 MPT851996:MPT852022 MZP851996:MZP852022 NJL851996:NJL852022 NTH851996:NTH852022 ODD851996:ODD852022 OMZ851996:OMZ852022 OWV851996:OWV852022 PGR851996:PGR852022 PQN851996:PQN852022 QAJ851996:QAJ852022 QKF851996:QKF852022 QUB851996:QUB852022 RDX851996:RDX852022 RNT851996:RNT852022 RXP851996:RXP852022 SHL851996:SHL852022 SRH851996:SRH852022 TBD851996:TBD852022 TKZ851996:TKZ852022 TUV851996:TUV852022 UER851996:UER852022 UON851996:UON852022 UYJ851996:UYJ852022 VIF851996:VIF852022 VSB851996:VSB852022 WBX851996:WBX852022 WLT851996:WLT852022 WVP851996:WVP852022 H917532:H917558 JD917532:JD917558 SZ917532:SZ917558 ACV917532:ACV917558 AMR917532:AMR917558 AWN917532:AWN917558 BGJ917532:BGJ917558 BQF917532:BQF917558 CAB917532:CAB917558 CJX917532:CJX917558 CTT917532:CTT917558 DDP917532:DDP917558 DNL917532:DNL917558 DXH917532:DXH917558 EHD917532:EHD917558 EQZ917532:EQZ917558 FAV917532:FAV917558 FKR917532:FKR917558 FUN917532:FUN917558 GEJ917532:GEJ917558 GOF917532:GOF917558 GYB917532:GYB917558 HHX917532:HHX917558 HRT917532:HRT917558 IBP917532:IBP917558 ILL917532:ILL917558 IVH917532:IVH917558 JFD917532:JFD917558 JOZ917532:JOZ917558 JYV917532:JYV917558 KIR917532:KIR917558 KSN917532:KSN917558 LCJ917532:LCJ917558 LMF917532:LMF917558 LWB917532:LWB917558 MFX917532:MFX917558 MPT917532:MPT917558 MZP917532:MZP917558 NJL917532:NJL917558 NTH917532:NTH917558 ODD917532:ODD917558 OMZ917532:OMZ917558 OWV917532:OWV917558 PGR917532:PGR917558 PQN917532:PQN917558 QAJ917532:QAJ917558 QKF917532:QKF917558 QUB917532:QUB917558 RDX917532:RDX917558 RNT917532:RNT917558 RXP917532:RXP917558 SHL917532:SHL917558 SRH917532:SRH917558 TBD917532:TBD917558 TKZ917532:TKZ917558 TUV917532:TUV917558 UER917532:UER917558 UON917532:UON917558 UYJ917532:UYJ917558 VIF917532:VIF917558 VSB917532:VSB917558 WBX917532:WBX917558 WLT917532:WLT917558 WVP917532:WVP917558 H983068:H983094 JD983068:JD983094 SZ983068:SZ983094 ACV983068:ACV983094 AMR983068:AMR983094 AWN983068:AWN983094 BGJ983068:BGJ983094 BQF983068:BQF983094 CAB983068:CAB983094 CJX983068:CJX983094 CTT983068:CTT983094 DDP983068:DDP983094 DNL983068:DNL983094 DXH983068:DXH983094 EHD983068:EHD983094 EQZ983068:EQZ983094 FAV983068:FAV983094 FKR983068:FKR983094 FUN983068:FUN983094 GEJ983068:GEJ983094 GOF983068:GOF983094 GYB983068:GYB983094 HHX983068:HHX983094 HRT983068:HRT983094 IBP983068:IBP983094 ILL983068:ILL983094 IVH983068:IVH983094 JFD983068:JFD983094 JOZ983068:JOZ983094 JYV983068:JYV983094 KIR983068:KIR983094 KSN983068:KSN983094 LCJ983068:LCJ983094 LMF983068:LMF983094 LWB983068:LWB983094 MFX983068:MFX983094 MPT983068:MPT983094 MZP983068:MZP983094 NJL983068:NJL983094 NTH983068:NTH983094 ODD983068:ODD983094 OMZ983068:OMZ983094 OWV983068:OWV983094 PGR983068:PGR983094 PQN983068:PQN983094 QAJ983068:QAJ983094 QKF983068:QKF983094 QUB983068:QUB983094 RDX983068:RDX983094 RNT983068:RNT983094 RXP983068:RXP983094 SHL983068:SHL983094 SRH983068:SRH983094 TBD983068:TBD983094 TKZ983068:TKZ983094 TUV983068:TUV983094 UER983068:UER983094 UON983068:UON983094 UYJ983068:UYJ983094 VIF983068:VIF983094 VSB983068:VSB983094 WBX983068:WBX983094 WLT983068:WLT983094 WVP983068:WVP983094 H65630:H65682 JD65630:JD65682 SZ65630:SZ65682 ACV65630:ACV65682 AMR65630:AMR65682 AWN65630:AWN65682 BGJ65630:BGJ65682 BQF65630:BQF65682 CAB65630:CAB65682 CJX65630:CJX65682 CTT65630:CTT65682 DDP65630:DDP65682 DNL65630:DNL65682 DXH65630:DXH65682 EHD65630:EHD65682 EQZ65630:EQZ65682 FAV65630:FAV65682 FKR65630:FKR65682 FUN65630:FUN65682 GEJ65630:GEJ65682 GOF65630:GOF65682 GYB65630:GYB65682 HHX65630:HHX65682 HRT65630:HRT65682 IBP65630:IBP65682 ILL65630:ILL65682 IVH65630:IVH65682 JFD65630:JFD65682 JOZ65630:JOZ65682 JYV65630:JYV65682 KIR65630:KIR65682 KSN65630:KSN65682 LCJ65630:LCJ65682 LMF65630:LMF65682 LWB65630:LWB65682 MFX65630:MFX65682 MPT65630:MPT65682 MZP65630:MZP65682 NJL65630:NJL65682 NTH65630:NTH65682 ODD65630:ODD65682 OMZ65630:OMZ65682 OWV65630:OWV65682 PGR65630:PGR65682 PQN65630:PQN65682 QAJ65630:QAJ65682 QKF65630:QKF65682 QUB65630:QUB65682 RDX65630:RDX65682 RNT65630:RNT65682 RXP65630:RXP65682 SHL65630:SHL65682 SRH65630:SRH65682 TBD65630:TBD65682 TKZ65630:TKZ65682 TUV65630:TUV65682 UER65630:UER65682 UON65630:UON65682 UYJ65630:UYJ65682 VIF65630:VIF65682 VSB65630:VSB65682 WBX65630:WBX65682 WLT65630:WLT65682 WVP65630:WVP65682 H131166:H131218 JD131166:JD131218 SZ131166:SZ131218 ACV131166:ACV131218 AMR131166:AMR131218 AWN131166:AWN131218 BGJ131166:BGJ131218 BQF131166:BQF131218 CAB131166:CAB131218 CJX131166:CJX131218 CTT131166:CTT131218 DDP131166:DDP131218 DNL131166:DNL131218 DXH131166:DXH131218 EHD131166:EHD131218 EQZ131166:EQZ131218 FAV131166:FAV131218 FKR131166:FKR131218 FUN131166:FUN131218 GEJ131166:GEJ131218 GOF131166:GOF131218 GYB131166:GYB131218 HHX131166:HHX131218 HRT131166:HRT131218 IBP131166:IBP131218 ILL131166:ILL131218 IVH131166:IVH131218 JFD131166:JFD131218 JOZ131166:JOZ131218 JYV131166:JYV131218 KIR131166:KIR131218 KSN131166:KSN131218 LCJ131166:LCJ131218 LMF131166:LMF131218 LWB131166:LWB131218 MFX131166:MFX131218 MPT131166:MPT131218 MZP131166:MZP131218 NJL131166:NJL131218 NTH131166:NTH131218 ODD131166:ODD131218 OMZ131166:OMZ131218 OWV131166:OWV131218 PGR131166:PGR131218 PQN131166:PQN131218 QAJ131166:QAJ131218 QKF131166:QKF131218 QUB131166:QUB131218 RDX131166:RDX131218 RNT131166:RNT131218 RXP131166:RXP131218 SHL131166:SHL131218 SRH131166:SRH131218 TBD131166:TBD131218 TKZ131166:TKZ131218 TUV131166:TUV131218 UER131166:UER131218 UON131166:UON131218 UYJ131166:UYJ131218 VIF131166:VIF131218 VSB131166:VSB131218 WBX131166:WBX131218 WLT131166:WLT131218 WVP131166:WVP131218 H196702:H196754 JD196702:JD196754 SZ196702:SZ196754 ACV196702:ACV196754 AMR196702:AMR196754 AWN196702:AWN196754 BGJ196702:BGJ196754 BQF196702:BQF196754 CAB196702:CAB196754 CJX196702:CJX196754 CTT196702:CTT196754 DDP196702:DDP196754 DNL196702:DNL196754 DXH196702:DXH196754 EHD196702:EHD196754 EQZ196702:EQZ196754 FAV196702:FAV196754 FKR196702:FKR196754 FUN196702:FUN196754 GEJ196702:GEJ196754 GOF196702:GOF196754 GYB196702:GYB196754 HHX196702:HHX196754 HRT196702:HRT196754 IBP196702:IBP196754 ILL196702:ILL196754 IVH196702:IVH196754 JFD196702:JFD196754 JOZ196702:JOZ196754 JYV196702:JYV196754 KIR196702:KIR196754 KSN196702:KSN196754 LCJ196702:LCJ196754 LMF196702:LMF196754 LWB196702:LWB196754 MFX196702:MFX196754 MPT196702:MPT196754 MZP196702:MZP196754 NJL196702:NJL196754 NTH196702:NTH196754 ODD196702:ODD196754 OMZ196702:OMZ196754 OWV196702:OWV196754 PGR196702:PGR196754 PQN196702:PQN196754 QAJ196702:QAJ196754 QKF196702:QKF196754 QUB196702:QUB196754 RDX196702:RDX196754 RNT196702:RNT196754 RXP196702:RXP196754 SHL196702:SHL196754 SRH196702:SRH196754 TBD196702:TBD196754 TKZ196702:TKZ196754 TUV196702:TUV196754 UER196702:UER196754 UON196702:UON196754 UYJ196702:UYJ196754 VIF196702:VIF196754 VSB196702:VSB196754 WBX196702:WBX196754 WLT196702:WLT196754 WVP196702:WVP196754 H262238:H262290 JD262238:JD262290 SZ262238:SZ262290 ACV262238:ACV262290 AMR262238:AMR262290 AWN262238:AWN262290 BGJ262238:BGJ262290 BQF262238:BQF262290 CAB262238:CAB262290 CJX262238:CJX262290 CTT262238:CTT262290 DDP262238:DDP262290 DNL262238:DNL262290 DXH262238:DXH262290 EHD262238:EHD262290 EQZ262238:EQZ262290 FAV262238:FAV262290 FKR262238:FKR262290 FUN262238:FUN262290 GEJ262238:GEJ262290 GOF262238:GOF262290 GYB262238:GYB262290 HHX262238:HHX262290 HRT262238:HRT262290 IBP262238:IBP262290 ILL262238:ILL262290 IVH262238:IVH262290 JFD262238:JFD262290 JOZ262238:JOZ262290 JYV262238:JYV262290 KIR262238:KIR262290 KSN262238:KSN262290 LCJ262238:LCJ262290 LMF262238:LMF262290 LWB262238:LWB262290 MFX262238:MFX262290 MPT262238:MPT262290 MZP262238:MZP262290 NJL262238:NJL262290 NTH262238:NTH262290 ODD262238:ODD262290 OMZ262238:OMZ262290 OWV262238:OWV262290 PGR262238:PGR262290 PQN262238:PQN262290 QAJ262238:QAJ262290 QKF262238:QKF262290 QUB262238:QUB262290 RDX262238:RDX262290 RNT262238:RNT262290 RXP262238:RXP262290 SHL262238:SHL262290 SRH262238:SRH262290 TBD262238:TBD262290 TKZ262238:TKZ262290 TUV262238:TUV262290 UER262238:UER262290 UON262238:UON262290 UYJ262238:UYJ262290 VIF262238:VIF262290 VSB262238:VSB262290 WBX262238:WBX262290 WLT262238:WLT262290 WVP262238:WVP262290 H327774:H327826 JD327774:JD327826 SZ327774:SZ327826 ACV327774:ACV327826 AMR327774:AMR327826 AWN327774:AWN327826 BGJ327774:BGJ327826 BQF327774:BQF327826 CAB327774:CAB327826 CJX327774:CJX327826 CTT327774:CTT327826 DDP327774:DDP327826 DNL327774:DNL327826 DXH327774:DXH327826 EHD327774:EHD327826 EQZ327774:EQZ327826 FAV327774:FAV327826 FKR327774:FKR327826 FUN327774:FUN327826 GEJ327774:GEJ327826 GOF327774:GOF327826 GYB327774:GYB327826 HHX327774:HHX327826 HRT327774:HRT327826 IBP327774:IBP327826 ILL327774:ILL327826 IVH327774:IVH327826 JFD327774:JFD327826 JOZ327774:JOZ327826 JYV327774:JYV327826 KIR327774:KIR327826 KSN327774:KSN327826 LCJ327774:LCJ327826 LMF327774:LMF327826 LWB327774:LWB327826 MFX327774:MFX327826 MPT327774:MPT327826 MZP327774:MZP327826 NJL327774:NJL327826 NTH327774:NTH327826 ODD327774:ODD327826 OMZ327774:OMZ327826 OWV327774:OWV327826 PGR327774:PGR327826 PQN327774:PQN327826 QAJ327774:QAJ327826 QKF327774:QKF327826 QUB327774:QUB327826 RDX327774:RDX327826 RNT327774:RNT327826 RXP327774:RXP327826 SHL327774:SHL327826 SRH327774:SRH327826 TBD327774:TBD327826 TKZ327774:TKZ327826 TUV327774:TUV327826 UER327774:UER327826 UON327774:UON327826 UYJ327774:UYJ327826 VIF327774:VIF327826 VSB327774:VSB327826 WBX327774:WBX327826 WLT327774:WLT327826 WVP327774:WVP327826 H393310:H393362 JD393310:JD393362 SZ393310:SZ393362 ACV393310:ACV393362 AMR393310:AMR393362 AWN393310:AWN393362 BGJ393310:BGJ393362 BQF393310:BQF393362 CAB393310:CAB393362 CJX393310:CJX393362 CTT393310:CTT393362 DDP393310:DDP393362 DNL393310:DNL393362 DXH393310:DXH393362 EHD393310:EHD393362 EQZ393310:EQZ393362 FAV393310:FAV393362 FKR393310:FKR393362 FUN393310:FUN393362 GEJ393310:GEJ393362 GOF393310:GOF393362 GYB393310:GYB393362 HHX393310:HHX393362 HRT393310:HRT393362 IBP393310:IBP393362 ILL393310:ILL393362 IVH393310:IVH393362 JFD393310:JFD393362 JOZ393310:JOZ393362 JYV393310:JYV393362 KIR393310:KIR393362 KSN393310:KSN393362 LCJ393310:LCJ393362 LMF393310:LMF393362 LWB393310:LWB393362 MFX393310:MFX393362 MPT393310:MPT393362 MZP393310:MZP393362 NJL393310:NJL393362 NTH393310:NTH393362 ODD393310:ODD393362 OMZ393310:OMZ393362 OWV393310:OWV393362 PGR393310:PGR393362 PQN393310:PQN393362 QAJ393310:QAJ393362 QKF393310:QKF393362 QUB393310:QUB393362 RDX393310:RDX393362 RNT393310:RNT393362 RXP393310:RXP393362 SHL393310:SHL393362 SRH393310:SRH393362 TBD393310:TBD393362 TKZ393310:TKZ393362 TUV393310:TUV393362 UER393310:UER393362 UON393310:UON393362 UYJ393310:UYJ393362 VIF393310:VIF393362 VSB393310:VSB393362 WBX393310:WBX393362 WLT393310:WLT393362 WVP393310:WVP393362 H458846:H458898 JD458846:JD458898 SZ458846:SZ458898 ACV458846:ACV458898 AMR458846:AMR458898 AWN458846:AWN458898 BGJ458846:BGJ458898 BQF458846:BQF458898 CAB458846:CAB458898 CJX458846:CJX458898 CTT458846:CTT458898 DDP458846:DDP458898 DNL458846:DNL458898 DXH458846:DXH458898 EHD458846:EHD458898 EQZ458846:EQZ458898 FAV458846:FAV458898 FKR458846:FKR458898 FUN458846:FUN458898 GEJ458846:GEJ458898 GOF458846:GOF458898 GYB458846:GYB458898 HHX458846:HHX458898 HRT458846:HRT458898 IBP458846:IBP458898 ILL458846:ILL458898 IVH458846:IVH458898 JFD458846:JFD458898 JOZ458846:JOZ458898 JYV458846:JYV458898 KIR458846:KIR458898 KSN458846:KSN458898 LCJ458846:LCJ458898 LMF458846:LMF458898 LWB458846:LWB458898 MFX458846:MFX458898 MPT458846:MPT458898 MZP458846:MZP458898 NJL458846:NJL458898 NTH458846:NTH458898 ODD458846:ODD458898 OMZ458846:OMZ458898 OWV458846:OWV458898 PGR458846:PGR458898 PQN458846:PQN458898 QAJ458846:QAJ458898 QKF458846:QKF458898 QUB458846:QUB458898 RDX458846:RDX458898 RNT458846:RNT458898 RXP458846:RXP458898 SHL458846:SHL458898 SRH458846:SRH458898 TBD458846:TBD458898 TKZ458846:TKZ458898 TUV458846:TUV458898 UER458846:UER458898 UON458846:UON458898 UYJ458846:UYJ458898 VIF458846:VIF458898 VSB458846:VSB458898 WBX458846:WBX458898 WLT458846:WLT458898 WVP458846:WVP458898 H524382:H524434 JD524382:JD524434 SZ524382:SZ524434 ACV524382:ACV524434 AMR524382:AMR524434 AWN524382:AWN524434 BGJ524382:BGJ524434 BQF524382:BQF524434 CAB524382:CAB524434 CJX524382:CJX524434 CTT524382:CTT524434 DDP524382:DDP524434 DNL524382:DNL524434 DXH524382:DXH524434 EHD524382:EHD524434 EQZ524382:EQZ524434 FAV524382:FAV524434 FKR524382:FKR524434 FUN524382:FUN524434 GEJ524382:GEJ524434 GOF524382:GOF524434 GYB524382:GYB524434 HHX524382:HHX524434 HRT524382:HRT524434 IBP524382:IBP524434 ILL524382:ILL524434 IVH524382:IVH524434 JFD524382:JFD524434 JOZ524382:JOZ524434 JYV524382:JYV524434 KIR524382:KIR524434 KSN524382:KSN524434 LCJ524382:LCJ524434 LMF524382:LMF524434 LWB524382:LWB524434 MFX524382:MFX524434 MPT524382:MPT524434 MZP524382:MZP524434 NJL524382:NJL524434 NTH524382:NTH524434 ODD524382:ODD524434 OMZ524382:OMZ524434 OWV524382:OWV524434 PGR524382:PGR524434 PQN524382:PQN524434 QAJ524382:QAJ524434 QKF524382:QKF524434 QUB524382:QUB524434 RDX524382:RDX524434 RNT524382:RNT524434 RXP524382:RXP524434 SHL524382:SHL524434 SRH524382:SRH524434 TBD524382:TBD524434 TKZ524382:TKZ524434 TUV524382:TUV524434 UER524382:UER524434 UON524382:UON524434 UYJ524382:UYJ524434 VIF524382:VIF524434 VSB524382:VSB524434 WBX524382:WBX524434 WLT524382:WLT524434 WVP524382:WVP524434 H589918:H589970 JD589918:JD589970 SZ589918:SZ589970 ACV589918:ACV589970 AMR589918:AMR589970 AWN589918:AWN589970 BGJ589918:BGJ589970 BQF589918:BQF589970 CAB589918:CAB589970 CJX589918:CJX589970 CTT589918:CTT589970 DDP589918:DDP589970 DNL589918:DNL589970 DXH589918:DXH589970 EHD589918:EHD589970 EQZ589918:EQZ589970 FAV589918:FAV589970 FKR589918:FKR589970 FUN589918:FUN589970 GEJ589918:GEJ589970 GOF589918:GOF589970 GYB589918:GYB589970 HHX589918:HHX589970 HRT589918:HRT589970 IBP589918:IBP589970 ILL589918:ILL589970 IVH589918:IVH589970 JFD589918:JFD589970 JOZ589918:JOZ589970 JYV589918:JYV589970 KIR589918:KIR589970 KSN589918:KSN589970 LCJ589918:LCJ589970 LMF589918:LMF589970 LWB589918:LWB589970 MFX589918:MFX589970 MPT589918:MPT589970 MZP589918:MZP589970 NJL589918:NJL589970 NTH589918:NTH589970 ODD589918:ODD589970 OMZ589918:OMZ589970 OWV589918:OWV589970 PGR589918:PGR589970 PQN589918:PQN589970 QAJ589918:QAJ589970 QKF589918:QKF589970 QUB589918:QUB589970 RDX589918:RDX589970 RNT589918:RNT589970 RXP589918:RXP589970 SHL589918:SHL589970 SRH589918:SRH589970 TBD589918:TBD589970 TKZ589918:TKZ589970 TUV589918:TUV589970 UER589918:UER589970 UON589918:UON589970 UYJ589918:UYJ589970 VIF589918:VIF589970 VSB589918:VSB589970 WBX589918:WBX589970 WLT589918:WLT589970 WVP589918:WVP589970 H655454:H655506 JD655454:JD655506 SZ655454:SZ655506 ACV655454:ACV655506 AMR655454:AMR655506 AWN655454:AWN655506 BGJ655454:BGJ655506 BQF655454:BQF655506 CAB655454:CAB655506 CJX655454:CJX655506 CTT655454:CTT655506 DDP655454:DDP655506 DNL655454:DNL655506 DXH655454:DXH655506 EHD655454:EHD655506 EQZ655454:EQZ655506 FAV655454:FAV655506 FKR655454:FKR655506 FUN655454:FUN655506 GEJ655454:GEJ655506 GOF655454:GOF655506 GYB655454:GYB655506 HHX655454:HHX655506 HRT655454:HRT655506 IBP655454:IBP655506 ILL655454:ILL655506 IVH655454:IVH655506 JFD655454:JFD655506 JOZ655454:JOZ655506 JYV655454:JYV655506 KIR655454:KIR655506 KSN655454:KSN655506 LCJ655454:LCJ655506 LMF655454:LMF655506 LWB655454:LWB655506 MFX655454:MFX655506 MPT655454:MPT655506 MZP655454:MZP655506 NJL655454:NJL655506 NTH655454:NTH655506 ODD655454:ODD655506 OMZ655454:OMZ655506 OWV655454:OWV655506 PGR655454:PGR655506 PQN655454:PQN655506 QAJ655454:QAJ655506 QKF655454:QKF655506 QUB655454:QUB655506 RDX655454:RDX655506 RNT655454:RNT655506 RXP655454:RXP655506 SHL655454:SHL655506 SRH655454:SRH655506 TBD655454:TBD655506 TKZ655454:TKZ655506 TUV655454:TUV655506 UER655454:UER655506 UON655454:UON655506 UYJ655454:UYJ655506 VIF655454:VIF655506 VSB655454:VSB655506 WBX655454:WBX655506 WLT655454:WLT655506 WVP655454:WVP655506 H720990:H721042 JD720990:JD721042 SZ720990:SZ721042 ACV720990:ACV721042 AMR720990:AMR721042 AWN720990:AWN721042 BGJ720990:BGJ721042 BQF720990:BQF721042 CAB720990:CAB721042 CJX720990:CJX721042 CTT720990:CTT721042 DDP720990:DDP721042 DNL720990:DNL721042 DXH720990:DXH721042 EHD720990:EHD721042 EQZ720990:EQZ721042 FAV720990:FAV721042 FKR720990:FKR721042 FUN720990:FUN721042 GEJ720990:GEJ721042 GOF720990:GOF721042 GYB720990:GYB721042 HHX720990:HHX721042 HRT720990:HRT721042 IBP720990:IBP721042 ILL720990:ILL721042 IVH720990:IVH721042 JFD720990:JFD721042 JOZ720990:JOZ721042 JYV720990:JYV721042 KIR720990:KIR721042 KSN720990:KSN721042 LCJ720990:LCJ721042 LMF720990:LMF721042 LWB720990:LWB721042 MFX720990:MFX721042 MPT720990:MPT721042 MZP720990:MZP721042 NJL720990:NJL721042 NTH720990:NTH721042 ODD720990:ODD721042 OMZ720990:OMZ721042 OWV720990:OWV721042 PGR720990:PGR721042 PQN720990:PQN721042 QAJ720990:QAJ721042 QKF720990:QKF721042 QUB720990:QUB721042 RDX720990:RDX721042 RNT720990:RNT721042 RXP720990:RXP721042 SHL720990:SHL721042 SRH720990:SRH721042 TBD720990:TBD721042 TKZ720990:TKZ721042 TUV720990:TUV721042 UER720990:UER721042 UON720990:UON721042 UYJ720990:UYJ721042 VIF720990:VIF721042 VSB720990:VSB721042 WBX720990:WBX721042 WLT720990:WLT721042 WVP720990:WVP721042 H786526:H786578 JD786526:JD786578 SZ786526:SZ786578 ACV786526:ACV786578 AMR786526:AMR786578 AWN786526:AWN786578 BGJ786526:BGJ786578 BQF786526:BQF786578 CAB786526:CAB786578 CJX786526:CJX786578 CTT786526:CTT786578 DDP786526:DDP786578 DNL786526:DNL786578 DXH786526:DXH786578 EHD786526:EHD786578 EQZ786526:EQZ786578 FAV786526:FAV786578 FKR786526:FKR786578 FUN786526:FUN786578 GEJ786526:GEJ786578 GOF786526:GOF786578 GYB786526:GYB786578 HHX786526:HHX786578 HRT786526:HRT786578 IBP786526:IBP786578 ILL786526:ILL786578 IVH786526:IVH786578 JFD786526:JFD786578 JOZ786526:JOZ786578 JYV786526:JYV786578 KIR786526:KIR786578 KSN786526:KSN786578 LCJ786526:LCJ786578 LMF786526:LMF786578 LWB786526:LWB786578 MFX786526:MFX786578 MPT786526:MPT786578 MZP786526:MZP786578 NJL786526:NJL786578 NTH786526:NTH786578 ODD786526:ODD786578 OMZ786526:OMZ786578 OWV786526:OWV786578 PGR786526:PGR786578 PQN786526:PQN786578 QAJ786526:QAJ786578 QKF786526:QKF786578 QUB786526:QUB786578 RDX786526:RDX786578 RNT786526:RNT786578 RXP786526:RXP786578 SHL786526:SHL786578 SRH786526:SRH786578 TBD786526:TBD786578 TKZ786526:TKZ786578 TUV786526:TUV786578 UER786526:UER786578 UON786526:UON786578 UYJ786526:UYJ786578 VIF786526:VIF786578 VSB786526:VSB786578 WBX786526:WBX786578 WLT786526:WLT786578 WVP786526:WVP786578 H852062:H852114 JD852062:JD852114 SZ852062:SZ852114 ACV852062:ACV852114 AMR852062:AMR852114 AWN852062:AWN852114 BGJ852062:BGJ852114 BQF852062:BQF852114 CAB852062:CAB852114 CJX852062:CJX852114 CTT852062:CTT852114 DDP852062:DDP852114 DNL852062:DNL852114 DXH852062:DXH852114 EHD852062:EHD852114 EQZ852062:EQZ852114 FAV852062:FAV852114 FKR852062:FKR852114 FUN852062:FUN852114 GEJ852062:GEJ852114 GOF852062:GOF852114 GYB852062:GYB852114 HHX852062:HHX852114 HRT852062:HRT852114 IBP852062:IBP852114 ILL852062:ILL852114 IVH852062:IVH852114 JFD852062:JFD852114 JOZ852062:JOZ852114 JYV852062:JYV852114 KIR852062:KIR852114 KSN852062:KSN852114 LCJ852062:LCJ852114 LMF852062:LMF852114 LWB852062:LWB852114 MFX852062:MFX852114 MPT852062:MPT852114 MZP852062:MZP852114 NJL852062:NJL852114 NTH852062:NTH852114 ODD852062:ODD852114 OMZ852062:OMZ852114 OWV852062:OWV852114 PGR852062:PGR852114 PQN852062:PQN852114 QAJ852062:QAJ852114 QKF852062:QKF852114 QUB852062:QUB852114 RDX852062:RDX852114 RNT852062:RNT852114 RXP852062:RXP852114 SHL852062:SHL852114 SRH852062:SRH852114 TBD852062:TBD852114 TKZ852062:TKZ852114 TUV852062:TUV852114 UER852062:UER852114 UON852062:UON852114 UYJ852062:UYJ852114 VIF852062:VIF852114 VSB852062:VSB852114 WBX852062:WBX852114 WLT852062:WLT852114 WVP852062:WVP852114 H917598:H917650 JD917598:JD917650 SZ917598:SZ917650 ACV917598:ACV917650 AMR917598:AMR917650 AWN917598:AWN917650 BGJ917598:BGJ917650 BQF917598:BQF917650 CAB917598:CAB917650 CJX917598:CJX917650 CTT917598:CTT917650 DDP917598:DDP917650 DNL917598:DNL917650 DXH917598:DXH917650 EHD917598:EHD917650 EQZ917598:EQZ917650 FAV917598:FAV917650 FKR917598:FKR917650 FUN917598:FUN917650 GEJ917598:GEJ917650 GOF917598:GOF917650 GYB917598:GYB917650 HHX917598:HHX917650 HRT917598:HRT917650 IBP917598:IBP917650 ILL917598:ILL917650 IVH917598:IVH917650 JFD917598:JFD917650 JOZ917598:JOZ917650 JYV917598:JYV917650 KIR917598:KIR917650 KSN917598:KSN917650 LCJ917598:LCJ917650 LMF917598:LMF917650 LWB917598:LWB917650 MFX917598:MFX917650 MPT917598:MPT917650 MZP917598:MZP917650 NJL917598:NJL917650 NTH917598:NTH917650 ODD917598:ODD917650 OMZ917598:OMZ917650 OWV917598:OWV917650 PGR917598:PGR917650 PQN917598:PQN917650 QAJ917598:QAJ917650 QKF917598:QKF917650 QUB917598:QUB917650 RDX917598:RDX917650 RNT917598:RNT917650 RXP917598:RXP917650 SHL917598:SHL917650 SRH917598:SRH917650 TBD917598:TBD917650 TKZ917598:TKZ917650 TUV917598:TUV917650 UER917598:UER917650 UON917598:UON917650 UYJ917598:UYJ917650 VIF917598:VIF917650 VSB917598:VSB917650 WBX917598:WBX917650 WLT917598:WLT917650 WVP917598:WVP917650 H983134:H983186 JD983134:JD983186 SZ983134:SZ983186 ACV983134:ACV983186 AMR983134:AMR983186 AWN983134:AWN983186 BGJ983134:BGJ983186 BQF983134:BQF983186 CAB983134:CAB983186 CJX983134:CJX983186 CTT983134:CTT983186 DDP983134:DDP983186 DNL983134:DNL983186 DXH983134:DXH983186 EHD983134:EHD983186 EQZ983134:EQZ983186 FAV983134:FAV983186 FKR983134:FKR983186 FUN983134:FUN983186 GEJ983134:GEJ983186 GOF983134:GOF983186 GYB983134:GYB983186 HHX983134:HHX983186 HRT983134:HRT983186 IBP983134:IBP983186 ILL983134:ILL983186 IVH983134:IVH983186 JFD983134:JFD983186 JOZ983134:JOZ983186 JYV983134:JYV983186 KIR983134:KIR983186 KSN983134:KSN983186 LCJ983134:LCJ983186 LMF983134:LMF983186 LWB983134:LWB983186 MFX983134:MFX983186 MPT983134:MPT983186 MZP983134:MZP983186 NJL983134:NJL983186 NTH983134:NTH983186 ODD983134:ODD983186 OMZ983134:OMZ983186 OWV983134:OWV983186 PGR983134:PGR983186 PQN983134:PQN983186 QAJ983134:QAJ983186 QKF983134:QKF983186 QUB983134:QUB983186 RDX983134:RDX983186 RNT983134:RNT983186 RXP983134:RXP983186 SHL983134:SHL983186 SRH983134:SRH983186 TBD983134:TBD983186 TKZ983134:TKZ983186 TUV983134:TUV983186 UER983134:UER983186 UON983134:UON983186 UYJ983134:UYJ983186 VIF983134:VIF983186 VSB983134:VSB983186 WBX983134:WBX983186 WLT983134:WLT983186 WVP983134:WVP983186 H65684:H65742 JD65684:JD65742 SZ65684:SZ65742 ACV65684:ACV65742 AMR65684:AMR65742 AWN65684:AWN65742 BGJ65684:BGJ65742 BQF65684:BQF65742 CAB65684:CAB65742 CJX65684:CJX65742 CTT65684:CTT65742 DDP65684:DDP65742 DNL65684:DNL65742 DXH65684:DXH65742 EHD65684:EHD65742 EQZ65684:EQZ65742 FAV65684:FAV65742 FKR65684:FKR65742 FUN65684:FUN65742 GEJ65684:GEJ65742 GOF65684:GOF65742 GYB65684:GYB65742 HHX65684:HHX65742 HRT65684:HRT65742 IBP65684:IBP65742 ILL65684:ILL65742 IVH65684:IVH65742 JFD65684:JFD65742 JOZ65684:JOZ65742 JYV65684:JYV65742 KIR65684:KIR65742 KSN65684:KSN65742 LCJ65684:LCJ65742 LMF65684:LMF65742 LWB65684:LWB65742 MFX65684:MFX65742 MPT65684:MPT65742 MZP65684:MZP65742 NJL65684:NJL65742 NTH65684:NTH65742 ODD65684:ODD65742 OMZ65684:OMZ65742 OWV65684:OWV65742 PGR65684:PGR65742 PQN65684:PQN65742 QAJ65684:QAJ65742 QKF65684:QKF65742 QUB65684:QUB65742 RDX65684:RDX65742 RNT65684:RNT65742 RXP65684:RXP65742 SHL65684:SHL65742 SRH65684:SRH65742 TBD65684:TBD65742 TKZ65684:TKZ65742 TUV65684:TUV65742 UER65684:UER65742 UON65684:UON65742 UYJ65684:UYJ65742 VIF65684:VIF65742 VSB65684:VSB65742 WBX65684:WBX65742 WLT65684:WLT65742 WVP65684:WVP65742 H131220:H131278 JD131220:JD131278 SZ131220:SZ131278 ACV131220:ACV131278 AMR131220:AMR131278 AWN131220:AWN131278 BGJ131220:BGJ131278 BQF131220:BQF131278 CAB131220:CAB131278 CJX131220:CJX131278 CTT131220:CTT131278 DDP131220:DDP131278 DNL131220:DNL131278 DXH131220:DXH131278 EHD131220:EHD131278 EQZ131220:EQZ131278 FAV131220:FAV131278 FKR131220:FKR131278 FUN131220:FUN131278 GEJ131220:GEJ131278 GOF131220:GOF131278 GYB131220:GYB131278 HHX131220:HHX131278 HRT131220:HRT131278 IBP131220:IBP131278 ILL131220:ILL131278 IVH131220:IVH131278 JFD131220:JFD131278 JOZ131220:JOZ131278 JYV131220:JYV131278 KIR131220:KIR131278 KSN131220:KSN131278 LCJ131220:LCJ131278 LMF131220:LMF131278 LWB131220:LWB131278 MFX131220:MFX131278 MPT131220:MPT131278 MZP131220:MZP131278 NJL131220:NJL131278 NTH131220:NTH131278 ODD131220:ODD131278 OMZ131220:OMZ131278 OWV131220:OWV131278 PGR131220:PGR131278 PQN131220:PQN131278 QAJ131220:QAJ131278 QKF131220:QKF131278 QUB131220:QUB131278 RDX131220:RDX131278 RNT131220:RNT131278 RXP131220:RXP131278 SHL131220:SHL131278 SRH131220:SRH131278 TBD131220:TBD131278 TKZ131220:TKZ131278 TUV131220:TUV131278 UER131220:UER131278 UON131220:UON131278 UYJ131220:UYJ131278 VIF131220:VIF131278 VSB131220:VSB131278 WBX131220:WBX131278 WLT131220:WLT131278 WVP131220:WVP131278 H196756:H196814 JD196756:JD196814 SZ196756:SZ196814 ACV196756:ACV196814 AMR196756:AMR196814 AWN196756:AWN196814 BGJ196756:BGJ196814 BQF196756:BQF196814 CAB196756:CAB196814 CJX196756:CJX196814 CTT196756:CTT196814 DDP196756:DDP196814 DNL196756:DNL196814 DXH196756:DXH196814 EHD196756:EHD196814 EQZ196756:EQZ196814 FAV196756:FAV196814 FKR196756:FKR196814 FUN196756:FUN196814 GEJ196756:GEJ196814 GOF196756:GOF196814 GYB196756:GYB196814 HHX196756:HHX196814 HRT196756:HRT196814 IBP196756:IBP196814 ILL196756:ILL196814 IVH196756:IVH196814 JFD196756:JFD196814 JOZ196756:JOZ196814 JYV196756:JYV196814 KIR196756:KIR196814 KSN196756:KSN196814 LCJ196756:LCJ196814 LMF196756:LMF196814 LWB196756:LWB196814 MFX196756:MFX196814 MPT196756:MPT196814 MZP196756:MZP196814 NJL196756:NJL196814 NTH196756:NTH196814 ODD196756:ODD196814 OMZ196756:OMZ196814 OWV196756:OWV196814 PGR196756:PGR196814 PQN196756:PQN196814 QAJ196756:QAJ196814 QKF196756:QKF196814 QUB196756:QUB196814 RDX196756:RDX196814 RNT196756:RNT196814 RXP196756:RXP196814 SHL196756:SHL196814 SRH196756:SRH196814 TBD196756:TBD196814 TKZ196756:TKZ196814 TUV196756:TUV196814 UER196756:UER196814 UON196756:UON196814 UYJ196756:UYJ196814 VIF196756:VIF196814 VSB196756:VSB196814 WBX196756:WBX196814 WLT196756:WLT196814 WVP196756:WVP196814 H262292:H262350 JD262292:JD262350 SZ262292:SZ262350 ACV262292:ACV262350 AMR262292:AMR262350 AWN262292:AWN262350 BGJ262292:BGJ262350 BQF262292:BQF262350 CAB262292:CAB262350 CJX262292:CJX262350 CTT262292:CTT262350 DDP262292:DDP262350 DNL262292:DNL262350 DXH262292:DXH262350 EHD262292:EHD262350 EQZ262292:EQZ262350 FAV262292:FAV262350 FKR262292:FKR262350 FUN262292:FUN262350 GEJ262292:GEJ262350 GOF262292:GOF262350 GYB262292:GYB262350 HHX262292:HHX262350 HRT262292:HRT262350 IBP262292:IBP262350 ILL262292:ILL262350 IVH262292:IVH262350 JFD262292:JFD262350 JOZ262292:JOZ262350 JYV262292:JYV262350 KIR262292:KIR262350 KSN262292:KSN262350 LCJ262292:LCJ262350 LMF262292:LMF262350 LWB262292:LWB262350 MFX262292:MFX262350 MPT262292:MPT262350 MZP262292:MZP262350 NJL262292:NJL262350 NTH262292:NTH262350 ODD262292:ODD262350 OMZ262292:OMZ262350 OWV262292:OWV262350 PGR262292:PGR262350 PQN262292:PQN262350 QAJ262292:QAJ262350 QKF262292:QKF262350 QUB262292:QUB262350 RDX262292:RDX262350 RNT262292:RNT262350 RXP262292:RXP262350 SHL262292:SHL262350 SRH262292:SRH262350 TBD262292:TBD262350 TKZ262292:TKZ262350 TUV262292:TUV262350 UER262292:UER262350 UON262292:UON262350 UYJ262292:UYJ262350 VIF262292:VIF262350 VSB262292:VSB262350 WBX262292:WBX262350 WLT262292:WLT262350 WVP262292:WVP262350 H327828:H327886 JD327828:JD327886 SZ327828:SZ327886 ACV327828:ACV327886 AMR327828:AMR327886 AWN327828:AWN327886 BGJ327828:BGJ327886 BQF327828:BQF327886 CAB327828:CAB327886 CJX327828:CJX327886 CTT327828:CTT327886 DDP327828:DDP327886 DNL327828:DNL327886 DXH327828:DXH327886 EHD327828:EHD327886 EQZ327828:EQZ327886 FAV327828:FAV327886 FKR327828:FKR327886 FUN327828:FUN327886 GEJ327828:GEJ327886 GOF327828:GOF327886 GYB327828:GYB327886 HHX327828:HHX327886 HRT327828:HRT327886 IBP327828:IBP327886 ILL327828:ILL327886 IVH327828:IVH327886 JFD327828:JFD327886 JOZ327828:JOZ327886 JYV327828:JYV327886 KIR327828:KIR327886 KSN327828:KSN327886 LCJ327828:LCJ327886 LMF327828:LMF327886 LWB327828:LWB327886 MFX327828:MFX327886 MPT327828:MPT327886 MZP327828:MZP327886 NJL327828:NJL327886 NTH327828:NTH327886 ODD327828:ODD327886 OMZ327828:OMZ327886 OWV327828:OWV327886 PGR327828:PGR327886 PQN327828:PQN327886 QAJ327828:QAJ327886 QKF327828:QKF327886 QUB327828:QUB327886 RDX327828:RDX327886 RNT327828:RNT327886 RXP327828:RXP327886 SHL327828:SHL327886 SRH327828:SRH327886 TBD327828:TBD327886 TKZ327828:TKZ327886 TUV327828:TUV327886 UER327828:UER327886 UON327828:UON327886 UYJ327828:UYJ327886 VIF327828:VIF327886 VSB327828:VSB327886 WBX327828:WBX327886 WLT327828:WLT327886 WVP327828:WVP327886 H393364:H393422 JD393364:JD393422 SZ393364:SZ393422 ACV393364:ACV393422 AMR393364:AMR393422 AWN393364:AWN393422 BGJ393364:BGJ393422 BQF393364:BQF393422 CAB393364:CAB393422 CJX393364:CJX393422 CTT393364:CTT393422 DDP393364:DDP393422 DNL393364:DNL393422 DXH393364:DXH393422 EHD393364:EHD393422 EQZ393364:EQZ393422 FAV393364:FAV393422 FKR393364:FKR393422 FUN393364:FUN393422 GEJ393364:GEJ393422 GOF393364:GOF393422 GYB393364:GYB393422 HHX393364:HHX393422 HRT393364:HRT393422 IBP393364:IBP393422 ILL393364:ILL393422 IVH393364:IVH393422 JFD393364:JFD393422 JOZ393364:JOZ393422 JYV393364:JYV393422 KIR393364:KIR393422 KSN393364:KSN393422 LCJ393364:LCJ393422 LMF393364:LMF393422 LWB393364:LWB393422 MFX393364:MFX393422 MPT393364:MPT393422 MZP393364:MZP393422 NJL393364:NJL393422 NTH393364:NTH393422 ODD393364:ODD393422 OMZ393364:OMZ393422 OWV393364:OWV393422 PGR393364:PGR393422 PQN393364:PQN393422 QAJ393364:QAJ393422 QKF393364:QKF393422 QUB393364:QUB393422 RDX393364:RDX393422 RNT393364:RNT393422 RXP393364:RXP393422 SHL393364:SHL393422 SRH393364:SRH393422 TBD393364:TBD393422 TKZ393364:TKZ393422 TUV393364:TUV393422 UER393364:UER393422 UON393364:UON393422 UYJ393364:UYJ393422 VIF393364:VIF393422 VSB393364:VSB393422 WBX393364:WBX393422 WLT393364:WLT393422 WVP393364:WVP393422 H458900:H458958 JD458900:JD458958 SZ458900:SZ458958 ACV458900:ACV458958 AMR458900:AMR458958 AWN458900:AWN458958 BGJ458900:BGJ458958 BQF458900:BQF458958 CAB458900:CAB458958 CJX458900:CJX458958 CTT458900:CTT458958 DDP458900:DDP458958 DNL458900:DNL458958 DXH458900:DXH458958 EHD458900:EHD458958 EQZ458900:EQZ458958 FAV458900:FAV458958 FKR458900:FKR458958 FUN458900:FUN458958 GEJ458900:GEJ458958 GOF458900:GOF458958 GYB458900:GYB458958 HHX458900:HHX458958 HRT458900:HRT458958 IBP458900:IBP458958 ILL458900:ILL458958 IVH458900:IVH458958 JFD458900:JFD458958 JOZ458900:JOZ458958 JYV458900:JYV458958 KIR458900:KIR458958 KSN458900:KSN458958 LCJ458900:LCJ458958 LMF458900:LMF458958 LWB458900:LWB458958 MFX458900:MFX458958 MPT458900:MPT458958 MZP458900:MZP458958 NJL458900:NJL458958 NTH458900:NTH458958 ODD458900:ODD458958 OMZ458900:OMZ458958 OWV458900:OWV458958 PGR458900:PGR458958 PQN458900:PQN458958 QAJ458900:QAJ458958 QKF458900:QKF458958 QUB458900:QUB458958 RDX458900:RDX458958 RNT458900:RNT458958 RXP458900:RXP458958 SHL458900:SHL458958 SRH458900:SRH458958 TBD458900:TBD458958 TKZ458900:TKZ458958 TUV458900:TUV458958 UER458900:UER458958 UON458900:UON458958 UYJ458900:UYJ458958 VIF458900:VIF458958 VSB458900:VSB458958 WBX458900:WBX458958 WLT458900:WLT458958 WVP458900:WVP458958 H524436:H524494 JD524436:JD524494 SZ524436:SZ524494 ACV524436:ACV524494 AMR524436:AMR524494 AWN524436:AWN524494 BGJ524436:BGJ524494 BQF524436:BQF524494 CAB524436:CAB524494 CJX524436:CJX524494 CTT524436:CTT524494 DDP524436:DDP524494 DNL524436:DNL524494 DXH524436:DXH524494 EHD524436:EHD524494 EQZ524436:EQZ524494 FAV524436:FAV524494 FKR524436:FKR524494 FUN524436:FUN524494 GEJ524436:GEJ524494 GOF524436:GOF524494 GYB524436:GYB524494 HHX524436:HHX524494 HRT524436:HRT524494 IBP524436:IBP524494 ILL524436:ILL524494 IVH524436:IVH524494 JFD524436:JFD524494 JOZ524436:JOZ524494 JYV524436:JYV524494 KIR524436:KIR524494 KSN524436:KSN524494 LCJ524436:LCJ524494 LMF524436:LMF524494 LWB524436:LWB524494 MFX524436:MFX524494 MPT524436:MPT524494 MZP524436:MZP524494 NJL524436:NJL524494 NTH524436:NTH524494 ODD524436:ODD524494 OMZ524436:OMZ524494 OWV524436:OWV524494 PGR524436:PGR524494 PQN524436:PQN524494 QAJ524436:QAJ524494 QKF524436:QKF524494 QUB524436:QUB524494 RDX524436:RDX524494 RNT524436:RNT524494 RXP524436:RXP524494 SHL524436:SHL524494 SRH524436:SRH524494 TBD524436:TBD524494 TKZ524436:TKZ524494 TUV524436:TUV524494 UER524436:UER524494 UON524436:UON524494 UYJ524436:UYJ524494 VIF524436:VIF524494 VSB524436:VSB524494 WBX524436:WBX524494 WLT524436:WLT524494 WVP524436:WVP524494 H589972:H590030 JD589972:JD590030 SZ589972:SZ590030 ACV589972:ACV590030 AMR589972:AMR590030 AWN589972:AWN590030 BGJ589972:BGJ590030 BQF589972:BQF590030 CAB589972:CAB590030 CJX589972:CJX590030 CTT589972:CTT590030 DDP589972:DDP590030 DNL589972:DNL590030 DXH589972:DXH590030 EHD589972:EHD590030 EQZ589972:EQZ590030 FAV589972:FAV590030 FKR589972:FKR590030 FUN589972:FUN590030 GEJ589972:GEJ590030 GOF589972:GOF590030 GYB589972:GYB590030 HHX589972:HHX590030 HRT589972:HRT590030 IBP589972:IBP590030 ILL589972:ILL590030 IVH589972:IVH590030 JFD589972:JFD590030 JOZ589972:JOZ590030 JYV589972:JYV590030 KIR589972:KIR590030 KSN589972:KSN590030 LCJ589972:LCJ590030 LMF589972:LMF590030 LWB589972:LWB590030 MFX589972:MFX590030 MPT589972:MPT590030 MZP589972:MZP590030 NJL589972:NJL590030 NTH589972:NTH590030 ODD589972:ODD590030 OMZ589972:OMZ590030 OWV589972:OWV590030 PGR589972:PGR590030 PQN589972:PQN590030 QAJ589972:QAJ590030 QKF589972:QKF590030 QUB589972:QUB590030 RDX589972:RDX590030 RNT589972:RNT590030 RXP589972:RXP590030 SHL589972:SHL590030 SRH589972:SRH590030 TBD589972:TBD590030 TKZ589972:TKZ590030 TUV589972:TUV590030 UER589972:UER590030 UON589972:UON590030 UYJ589972:UYJ590030 VIF589972:VIF590030 VSB589972:VSB590030 WBX589972:WBX590030 WLT589972:WLT590030 WVP589972:WVP590030 H655508:H655566 JD655508:JD655566 SZ655508:SZ655566 ACV655508:ACV655566 AMR655508:AMR655566 AWN655508:AWN655566 BGJ655508:BGJ655566 BQF655508:BQF655566 CAB655508:CAB655566 CJX655508:CJX655566 CTT655508:CTT655566 DDP655508:DDP655566 DNL655508:DNL655566 DXH655508:DXH655566 EHD655508:EHD655566 EQZ655508:EQZ655566 FAV655508:FAV655566 FKR655508:FKR655566 FUN655508:FUN655566 GEJ655508:GEJ655566 GOF655508:GOF655566 GYB655508:GYB655566 HHX655508:HHX655566 HRT655508:HRT655566 IBP655508:IBP655566 ILL655508:ILL655566 IVH655508:IVH655566 JFD655508:JFD655566 JOZ655508:JOZ655566 JYV655508:JYV655566 KIR655508:KIR655566 KSN655508:KSN655566 LCJ655508:LCJ655566 LMF655508:LMF655566 LWB655508:LWB655566 MFX655508:MFX655566 MPT655508:MPT655566 MZP655508:MZP655566 NJL655508:NJL655566 NTH655508:NTH655566 ODD655508:ODD655566 OMZ655508:OMZ655566 OWV655508:OWV655566 PGR655508:PGR655566 PQN655508:PQN655566 QAJ655508:QAJ655566 QKF655508:QKF655566 QUB655508:QUB655566 RDX655508:RDX655566 RNT655508:RNT655566 RXP655508:RXP655566 SHL655508:SHL655566 SRH655508:SRH655566 TBD655508:TBD655566 TKZ655508:TKZ655566 TUV655508:TUV655566 UER655508:UER655566 UON655508:UON655566 UYJ655508:UYJ655566 VIF655508:VIF655566 VSB655508:VSB655566 WBX655508:WBX655566 WLT655508:WLT655566 WVP655508:WVP655566 H721044:H721102 JD721044:JD721102 SZ721044:SZ721102 ACV721044:ACV721102 AMR721044:AMR721102 AWN721044:AWN721102 BGJ721044:BGJ721102 BQF721044:BQF721102 CAB721044:CAB721102 CJX721044:CJX721102 CTT721044:CTT721102 DDP721044:DDP721102 DNL721044:DNL721102 DXH721044:DXH721102 EHD721044:EHD721102 EQZ721044:EQZ721102 FAV721044:FAV721102 FKR721044:FKR721102 FUN721044:FUN721102 GEJ721044:GEJ721102 GOF721044:GOF721102 GYB721044:GYB721102 HHX721044:HHX721102 HRT721044:HRT721102 IBP721044:IBP721102 ILL721044:ILL721102 IVH721044:IVH721102 JFD721044:JFD721102 JOZ721044:JOZ721102 JYV721044:JYV721102 KIR721044:KIR721102 KSN721044:KSN721102 LCJ721044:LCJ721102 LMF721044:LMF721102 LWB721044:LWB721102 MFX721044:MFX721102 MPT721044:MPT721102 MZP721044:MZP721102 NJL721044:NJL721102 NTH721044:NTH721102 ODD721044:ODD721102 OMZ721044:OMZ721102 OWV721044:OWV721102 PGR721044:PGR721102 PQN721044:PQN721102 QAJ721044:QAJ721102 QKF721044:QKF721102 QUB721044:QUB721102 RDX721044:RDX721102 RNT721044:RNT721102 RXP721044:RXP721102 SHL721044:SHL721102 SRH721044:SRH721102 TBD721044:TBD721102 TKZ721044:TKZ721102 TUV721044:TUV721102 UER721044:UER721102 UON721044:UON721102 UYJ721044:UYJ721102 VIF721044:VIF721102 VSB721044:VSB721102 WBX721044:WBX721102 WLT721044:WLT721102 WVP721044:WVP721102 H786580:H786638 JD786580:JD786638 SZ786580:SZ786638 ACV786580:ACV786638 AMR786580:AMR786638 AWN786580:AWN786638 BGJ786580:BGJ786638 BQF786580:BQF786638 CAB786580:CAB786638 CJX786580:CJX786638 CTT786580:CTT786638 DDP786580:DDP786638 DNL786580:DNL786638 DXH786580:DXH786638 EHD786580:EHD786638 EQZ786580:EQZ786638 FAV786580:FAV786638 FKR786580:FKR786638 FUN786580:FUN786638 GEJ786580:GEJ786638 GOF786580:GOF786638 GYB786580:GYB786638 HHX786580:HHX786638 HRT786580:HRT786638 IBP786580:IBP786638 ILL786580:ILL786638 IVH786580:IVH786638 JFD786580:JFD786638 JOZ786580:JOZ786638 JYV786580:JYV786638 KIR786580:KIR786638 KSN786580:KSN786638 LCJ786580:LCJ786638 LMF786580:LMF786638 LWB786580:LWB786638 MFX786580:MFX786638 MPT786580:MPT786638 MZP786580:MZP786638 NJL786580:NJL786638 NTH786580:NTH786638 ODD786580:ODD786638 OMZ786580:OMZ786638 OWV786580:OWV786638 PGR786580:PGR786638 PQN786580:PQN786638 QAJ786580:QAJ786638 QKF786580:QKF786638 QUB786580:QUB786638 RDX786580:RDX786638 RNT786580:RNT786638 RXP786580:RXP786638 SHL786580:SHL786638 SRH786580:SRH786638 TBD786580:TBD786638 TKZ786580:TKZ786638 TUV786580:TUV786638 UER786580:UER786638 UON786580:UON786638 UYJ786580:UYJ786638 VIF786580:VIF786638 VSB786580:VSB786638 WBX786580:WBX786638 WLT786580:WLT786638 WVP786580:WVP786638 H852116:H852174 JD852116:JD852174 SZ852116:SZ852174 ACV852116:ACV852174 AMR852116:AMR852174 AWN852116:AWN852174 BGJ852116:BGJ852174 BQF852116:BQF852174 CAB852116:CAB852174 CJX852116:CJX852174 CTT852116:CTT852174 DDP852116:DDP852174 DNL852116:DNL852174 DXH852116:DXH852174 EHD852116:EHD852174 EQZ852116:EQZ852174 FAV852116:FAV852174 FKR852116:FKR852174 FUN852116:FUN852174 GEJ852116:GEJ852174 GOF852116:GOF852174 GYB852116:GYB852174 HHX852116:HHX852174 HRT852116:HRT852174 IBP852116:IBP852174 ILL852116:ILL852174 IVH852116:IVH852174 JFD852116:JFD852174 JOZ852116:JOZ852174 JYV852116:JYV852174 KIR852116:KIR852174 KSN852116:KSN852174 LCJ852116:LCJ852174 LMF852116:LMF852174 LWB852116:LWB852174 MFX852116:MFX852174 MPT852116:MPT852174 MZP852116:MZP852174 NJL852116:NJL852174 NTH852116:NTH852174 ODD852116:ODD852174 OMZ852116:OMZ852174 OWV852116:OWV852174 PGR852116:PGR852174 PQN852116:PQN852174 QAJ852116:QAJ852174 QKF852116:QKF852174 QUB852116:QUB852174 RDX852116:RDX852174 RNT852116:RNT852174 RXP852116:RXP852174 SHL852116:SHL852174 SRH852116:SRH852174 TBD852116:TBD852174 TKZ852116:TKZ852174 TUV852116:TUV852174 UER852116:UER852174 UON852116:UON852174 UYJ852116:UYJ852174 VIF852116:VIF852174 VSB852116:VSB852174 WBX852116:WBX852174 WLT852116:WLT852174 WVP852116:WVP852174 H917652:H917710 JD917652:JD917710 SZ917652:SZ917710 ACV917652:ACV917710 AMR917652:AMR917710 AWN917652:AWN917710 BGJ917652:BGJ917710 BQF917652:BQF917710 CAB917652:CAB917710 CJX917652:CJX917710 CTT917652:CTT917710 DDP917652:DDP917710 DNL917652:DNL917710 DXH917652:DXH917710 EHD917652:EHD917710 EQZ917652:EQZ917710 FAV917652:FAV917710 FKR917652:FKR917710 FUN917652:FUN917710 GEJ917652:GEJ917710 GOF917652:GOF917710 GYB917652:GYB917710 HHX917652:HHX917710 HRT917652:HRT917710 IBP917652:IBP917710 ILL917652:ILL917710 IVH917652:IVH917710 JFD917652:JFD917710 JOZ917652:JOZ917710 JYV917652:JYV917710 KIR917652:KIR917710 KSN917652:KSN917710 LCJ917652:LCJ917710 LMF917652:LMF917710 LWB917652:LWB917710 MFX917652:MFX917710 MPT917652:MPT917710 MZP917652:MZP917710 NJL917652:NJL917710 NTH917652:NTH917710 ODD917652:ODD917710 OMZ917652:OMZ917710 OWV917652:OWV917710 PGR917652:PGR917710 PQN917652:PQN917710 QAJ917652:QAJ917710 QKF917652:QKF917710 QUB917652:QUB917710 RDX917652:RDX917710 RNT917652:RNT917710 RXP917652:RXP917710 SHL917652:SHL917710 SRH917652:SRH917710 TBD917652:TBD917710 TKZ917652:TKZ917710 TUV917652:TUV917710 UER917652:UER917710 UON917652:UON917710 UYJ917652:UYJ917710 VIF917652:VIF917710 VSB917652:VSB917710 WBX917652:WBX917710 WLT917652:WLT917710 WVP917652:WVP917710 H983188:H983246 JD983188:JD983246 SZ983188:SZ983246 ACV983188:ACV983246 AMR983188:AMR983246 AWN983188:AWN983246 BGJ983188:BGJ983246 BQF983188:BQF983246 CAB983188:CAB983246 CJX983188:CJX983246 CTT983188:CTT983246 DDP983188:DDP983246 DNL983188:DNL983246 DXH983188:DXH983246 EHD983188:EHD983246 EQZ983188:EQZ983246 FAV983188:FAV983246 FKR983188:FKR983246 FUN983188:FUN983246 GEJ983188:GEJ983246 GOF983188:GOF983246 GYB983188:GYB983246 HHX983188:HHX983246 HRT983188:HRT983246 IBP983188:IBP983246 ILL983188:ILL983246 IVH983188:IVH983246 JFD983188:JFD983246 JOZ983188:JOZ983246 JYV983188:JYV983246 KIR983188:KIR983246 KSN983188:KSN983246 LCJ983188:LCJ983246 LMF983188:LMF983246 LWB983188:LWB983246 MFX983188:MFX983246 MPT983188:MPT983246 MZP983188:MZP983246 NJL983188:NJL983246 NTH983188:NTH983246 ODD983188:ODD983246 OMZ983188:OMZ983246 OWV983188:OWV983246 PGR983188:PGR983246 PQN983188:PQN983246 QAJ983188:QAJ983246 QKF983188:QKF983246 QUB983188:QUB983246 RDX983188:RDX983246 RNT983188:RNT983246 RXP983188:RXP983246 SHL983188:SHL983246 SRH983188:SRH983246 TBD983188:TBD983246 TKZ983188:TKZ983246 TUV983188:TUV983246 UER983188:UER983246 UON983188:UON983246 UYJ983188:UYJ983246 VIF983188:VIF983246 VSB983188:VSB983246 WBX983188:WBX983246 WLT983188:WLT983246 WVP983188:WVP983246 WVN983054:WVN983249 F65550:F65745 JB65550:JB65745 SX65550:SX65745 ACT65550:ACT65745 AMP65550:AMP65745 AWL65550:AWL65745 BGH65550:BGH65745 BQD65550:BQD65745 BZZ65550:BZZ65745 CJV65550:CJV65745 CTR65550:CTR65745 DDN65550:DDN65745 DNJ65550:DNJ65745 DXF65550:DXF65745 EHB65550:EHB65745 EQX65550:EQX65745 FAT65550:FAT65745 FKP65550:FKP65745 FUL65550:FUL65745 GEH65550:GEH65745 GOD65550:GOD65745 GXZ65550:GXZ65745 HHV65550:HHV65745 HRR65550:HRR65745 IBN65550:IBN65745 ILJ65550:ILJ65745 IVF65550:IVF65745 JFB65550:JFB65745 JOX65550:JOX65745 JYT65550:JYT65745 KIP65550:KIP65745 KSL65550:KSL65745 LCH65550:LCH65745 LMD65550:LMD65745 LVZ65550:LVZ65745 MFV65550:MFV65745 MPR65550:MPR65745 MZN65550:MZN65745 NJJ65550:NJJ65745 NTF65550:NTF65745 ODB65550:ODB65745 OMX65550:OMX65745 OWT65550:OWT65745 PGP65550:PGP65745 PQL65550:PQL65745 QAH65550:QAH65745 QKD65550:QKD65745 QTZ65550:QTZ65745 RDV65550:RDV65745 RNR65550:RNR65745 RXN65550:RXN65745 SHJ65550:SHJ65745 SRF65550:SRF65745 TBB65550:TBB65745 TKX65550:TKX65745 TUT65550:TUT65745 UEP65550:UEP65745 UOL65550:UOL65745 UYH65550:UYH65745 VID65550:VID65745 VRZ65550:VRZ65745 WBV65550:WBV65745 WLR65550:WLR65745 WVN65550:WVN65745 F131086:F131281 JB131086:JB131281 SX131086:SX131281 ACT131086:ACT131281 AMP131086:AMP131281 AWL131086:AWL131281 BGH131086:BGH131281 BQD131086:BQD131281 BZZ131086:BZZ131281 CJV131086:CJV131281 CTR131086:CTR131281 DDN131086:DDN131281 DNJ131086:DNJ131281 DXF131086:DXF131281 EHB131086:EHB131281 EQX131086:EQX131281 FAT131086:FAT131281 FKP131086:FKP131281 FUL131086:FUL131281 GEH131086:GEH131281 GOD131086:GOD131281 GXZ131086:GXZ131281 HHV131086:HHV131281 HRR131086:HRR131281 IBN131086:IBN131281 ILJ131086:ILJ131281 IVF131086:IVF131281 JFB131086:JFB131281 JOX131086:JOX131281 JYT131086:JYT131281 KIP131086:KIP131281 KSL131086:KSL131281 LCH131086:LCH131281 LMD131086:LMD131281 LVZ131086:LVZ131281 MFV131086:MFV131281 MPR131086:MPR131281 MZN131086:MZN131281 NJJ131086:NJJ131281 NTF131086:NTF131281 ODB131086:ODB131281 OMX131086:OMX131281 OWT131086:OWT131281 PGP131086:PGP131281 PQL131086:PQL131281 QAH131086:QAH131281 QKD131086:QKD131281 QTZ131086:QTZ131281 RDV131086:RDV131281 RNR131086:RNR131281 RXN131086:RXN131281 SHJ131086:SHJ131281 SRF131086:SRF131281 TBB131086:TBB131281 TKX131086:TKX131281 TUT131086:TUT131281 UEP131086:UEP131281 UOL131086:UOL131281 UYH131086:UYH131281 VID131086:VID131281 VRZ131086:VRZ131281 WBV131086:WBV131281 WLR131086:WLR131281 WVN131086:WVN131281 F196622:F196817 JB196622:JB196817 SX196622:SX196817 ACT196622:ACT196817 AMP196622:AMP196817 AWL196622:AWL196817 BGH196622:BGH196817 BQD196622:BQD196817 BZZ196622:BZZ196817 CJV196622:CJV196817 CTR196622:CTR196817 DDN196622:DDN196817 DNJ196622:DNJ196817 DXF196622:DXF196817 EHB196622:EHB196817 EQX196622:EQX196817 FAT196622:FAT196817 FKP196622:FKP196817 FUL196622:FUL196817 GEH196622:GEH196817 GOD196622:GOD196817 GXZ196622:GXZ196817 HHV196622:HHV196817 HRR196622:HRR196817 IBN196622:IBN196817 ILJ196622:ILJ196817 IVF196622:IVF196817 JFB196622:JFB196817 JOX196622:JOX196817 JYT196622:JYT196817 KIP196622:KIP196817 KSL196622:KSL196817 LCH196622:LCH196817 LMD196622:LMD196817 LVZ196622:LVZ196817 MFV196622:MFV196817 MPR196622:MPR196817 MZN196622:MZN196817 NJJ196622:NJJ196817 NTF196622:NTF196817 ODB196622:ODB196817 OMX196622:OMX196817 OWT196622:OWT196817 PGP196622:PGP196817 PQL196622:PQL196817 QAH196622:QAH196817 QKD196622:QKD196817 QTZ196622:QTZ196817 RDV196622:RDV196817 RNR196622:RNR196817 RXN196622:RXN196817 SHJ196622:SHJ196817 SRF196622:SRF196817 TBB196622:TBB196817 TKX196622:TKX196817 TUT196622:TUT196817 UEP196622:UEP196817 UOL196622:UOL196817 UYH196622:UYH196817 VID196622:VID196817 VRZ196622:VRZ196817 WBV196622:WBV196817 WLR196622:WLR196817 WVN196622:WVN196817 F262158:F262353 JB262158:JB262353 SX262158:SX262353 ACT262158:ACT262353 AMP262158:AMP262353 AWL262158:AWL262353 BGH262158:BGH262353 BQD262158:BQD262353 BZZ262158:BZZ262353 CJV262158:CJV262353 CTR262158:CTR262353 DDN262158:DDN262353 DNJ262158:DNJ262353 DXF262158:DXF262353 EHB262158:EHB262353 EQX262158:EQX262353 FAT262158:FAT262353 FKP262158:FKP262353 FUL262158:FUL262353 GEH262158:GEH262353 GOD262158:GOD262353 GXZ262158:GXZ262353 HHV262158:HHV262353 HRR262158:HRR262353 IBN262158:IBN262353 ILJ262158:ILJ262353 IVF262158:IVF262353 JFB262158:JFB262353 JOX262158:JOX262353 JYT262158:JYT262353 KIP262158:KIP262353 KSL262158:KSL262353 LCH262158:LCH262353 LMD262158:LMD262353 LVZ262158:LVZ262353 MFV262158:MFV262353 MPR262158:MPR262353 MZN262158:MZN262353 NJJ262158:NJJ262353 NTF262158:NTF262353 ODB262158:ODB262353 OMX262158:OMX262353 OWT262158:OWT262353 PGP262158:PGP262353 PQL262158:PQL262353 QAH262158:QAH262353 QKD262158:QKD262353 QTZ262158:QTZ262353 RDV262158:RDV262353 RNR262158:RNR262353 RXN262158:RXN262353 SHJ262158:SHJ262353 SRF262158:SRF262353 TBB262158:TBB262353 TKX262158:TKX262353 TUT262158:TUT262353 UEP262158:UEP262353 UOL262158:UOL262353 UYH262158:UYH262353 VID262158:VID262353 VRZ262158:VRZ262353 WBV262158:WBV262353 WLR262158:WLR262353 WVN262158:WVN262353 F327694:F327889 JB327694:JB327889 SX327694:SX327889 ACT327694:ACT327889 AMP327694:AMP327889 AWL327694:AWL327889 BGH327694:BGH327889 BQD327694:BQD327889 BZZ327694:BZZ327889 CJV327694:CJV327889 CTR327694:CTR327889 DDN327694:DDN327889 DNJ327694:DNJ327889 DXF327694:DXF327889 EHB327694:EHB327889 EQX327694:EQX327889 FAT327694:FAT327889 FKP327694:FKP327889 FUL327694:FUL327889 GEH327694:GEH327889 GOD327694:GOD327889 GXZ327694:GXZ327889 HHV327694:HHV327889 HRR327694:HRR327889 IBN327694:IBN327889 ILJ327694:ILJ327889 IVF327694:IVF327889 JFB327694:JFB327889 JOX327694:JOX327889 JYT327694:JYT327889 KIP327694:KIP327889 KSL327694:KSL327889 LCH327694:LCH327889 LMD327694:LMD327889 LVZ327694:LVZ327889 MFV327694:MFV327889 MPR327694:MPR327889 MZN327694:MZN327889 NJJ327694:NJJ327889 NTF327694:NTF327889 ODB327694:ODB327889 OMX327694:OMX327889 OWT327694:OWT327889 PGP327694:PGP327889 PQL327694:PQL327889 QAH327694:QAH327889 QKD327694:QKD327889 QTZ327694:QTZ327889 RDV327694:RDV327889 RNR327694:RNR327889 RXN327694:RXN327889 SHJ327694:SHJ327889 SRF327694:SRF327889 TBB327694:TBB327889 TKX327694:TKX327889 TUT327694:TUT327889 UEP327694:UEP327889 UOL327694:UOL327889 UYH327694:UYH327889 VID327694:VID327889 VRZ327694:VRZ327889 WBV327694:WBV327889 WLR327694:WLR327889 WVN327694:WVN327889 F393230:F393425 JB393230:JB393425 SX393230:SX393425 ACT393230:ACT393425 AMP393230:AMP393425 AWL393230:AWL393425 BGH393230:BGH393425 BQD393230:BQD393425 BZZ393230:BZZ393425 CJV393230:CJV393425 CTR393230:CTR393425 DDN393230:DDN393425 DNJ393230:DNJ393425 DXF393230:DXF393425 EHB393230:EHB393425 EQX393230:EQX393425 FAT393230:FAT393425 FKP393230:FKP393425 FUL393230:FUL393425 GEH393230:GEH393425 GOD393230:GOD393425 GXZ393230:GXZ393425 HHV393230:HHV393425 HRR393230:HRR393425 IBN393230:IBN393425 ILJ393230:ILJ393425 IVF393230:IVF393425 JFB393230:JFB393425 JOX393230:JOX393425 JYT393230:JYT393425 KIP393230:KIP393425 KSL393230:KSL393425 LCH393230:LCH393425 LMD393230:LMD393425 LVZ393230:LVZ393425 MFV393230:MFV393425 MPR393230:MPR393425 MZN393230:MZN393425 NJJ393230:NJJ393425 NTF393230:NTF393425 ODB393230:ODB393425 OMX393230:OMX393425 OWT393230:OWT393425 PGP393230:PGP393425 PQL393230:PQL393425 QAH393230:QAH393425 QKD393230:QKD393425 QTZ393230:QTZ393425 RDV393230:RDV393425 RNR393230:RNR393425 RXN393230:RXN393425 SHJ393230:SHJ393425 SRF393230:SRF393425 TBB393230:TBB393425 TKX393230:TKX393425 TUT393230:TUT393425 UEP393230:UEP393425 UOL393230:UOL393425 UYH393230:UYH393425 VID393230:VID393425 VRZ393230:VRZ393425 WBV393230:WBV393425 WLR393230:WLR393425 WVN393230:WVN393425 F458766:F458961 JB458766:JB458961 SX458766:SX458961 ACT458766:ACT458961 AMP458766:AMP458961 AWL458766:AWL458961 BGH458766:BGH458961 BQD458766:BQD458961 BZZ458766:BZZ458961 CJV458766:CJV458961 CTR458766:CTR458961 DDN458766:DDN458961 DNJ458766:DNJ458961 DXF458766:DXF458961 EHB458766:EHB458961 EQX458766:EQX458961 FAT458766:FAT458961 FKP458766:FKP458961 FUL458766:FUL458961 GEH458766:GEH458961 GOD458766:GOD458961 GXZ458766:GXZ458961 HHV458766:HHV458961 HRR458766:HRR458961 IBN458766:IBN458961 ILJ458766:ILJ458961 IVF458766:IVF458961 JFB458766:JFB458961 JOX458766:JOX458961 JYT458766:JYT458961 KIP458766:KIP458961 KSL458766:KSL458961 LCH458766:LCH458961 LMD458766:LMD458961 LVZ458766:LVZ458961 MFV458766:MFV458961 MPR458766:MPR458961 MZN458766:MZN458961 NJJ458766:NJJ458961 NTF458766:NTF458961 ODB458766:ODB458961 OMX458766:OMX458961 OWT458766:OWT458961 PGP458766:PGP458961 PQL458766:PQL458961 QAH458766:QAH458961 QKD458766:QKD458961 QTZ458766:QTZ458961 RDV458766:RDV458961 RNR458766:RNR458961 RXN458766:RXN458961 SHJ458766:SHJ458961 SRF458766:SRF458961 TBB458766:TBB458961 TKX458766:TKX458961 TUT458766:TUT458961 UEP458766:UEP458961 UOL458766:UOL458961 UYH458766:UYH458961 VID458766:VID458961 VRZ458766:VRZ458961 WBV458766:WBV458961 WLR458766:WLR458961 WVN458766:WVN458961 F524302:F524497 JB524302:JB524497 SX524302:SX524497 ACT524302:ACT524497 AMP524302:AMP524497 AWL524302:AWL524497 BGH524302:BGH524497 BQD524302:BQD524497 BZZ524302:BZZ524497 CJV524302:CJV524497 CTR524302:CTR524497 DDN524302:DDN524497 DNJ524302:DNJ524497 DXF524302:DXF524497 EHB524302:EHB524497 EQX524302:EQX524497 FAT524302:FAT524497 FKP524302:FKP524497 FUL524302:FUL524497 GEH524302:GEH524497 GOD524302:GOD524497 GXZ524302:GXZ524497 HHV524302:HHV524497 HRR524302:HRR524497 IBN524302:IBN524497 ILJ524302:ILJ524497 IVF524302:IVF524497 JFB524302:JFB524497 JOX524302:JOX524497 JYT524302:JYT524497 KIP524302:KIP524497 KSL524302:KSL524497 LCH524302:LCH524497 LMD524302:LMD524497 LVZ524302:LVZ524497 MFV524302:MFV524497 MPR524302:MPR524497 MZN524302:MZN524497 NJJ524302:NJJ524497 NTF524302:NTF524497 ODB524302:ODB524497 OMX524302:OMX524497 OWT524302:OWT524497 PGP524302:PGP524497 PQL524302:PQL524497 QAH524302:QAH524497 QKD524302:QKD524497 QTZ524302:QTZ524497 RDV524302:RDV524497 RNR524302:RNR524497 RXN524302:RXN524497 SHJ524302:SHJ524497 SRF524302:SRF524497 TBB524302:TBB524497 TKX524302:TKX524497 TUT524302:TUT524497 UEP524302:UEP524497 UOL524302:UOL524497 UYH524302:UYH524497 VID524302:VID524497 VRZ524302:VRZ524497 WBV524302:WBV524497 WLR524302:WLR524497 WVN524302:WVN524497 F589838:F590033 JB589838:JB590033 SX589838:SX590033 ACT589838:ACT590033 AMP589838:AMP590033 AWL589838:AWL590033 BGH589838:BGH590033 BQD589838:BQD590033 BZZ589838:BZZ590033 CJV589838:CJV590033 CTR589838:CTR590033 DDN589838:DDN590033 DNJ589838:DNJ590033 DXF589838:DXF590033 EHB589838:EHB590033 EQX589838:EQX590033 FAT589838:FAT590033 FKP589838:FKP590033 FUL589838:FUL590033 GEH589838:GEH590033 GOD589838:GOD590033 GXZ589838:GXZ590033 HHV589838:HHV590033 HRR589838:HRR590033 IBN589838:IBN590033 ILJ589838:ILJ590033 IVF589838:IVF590033 JFB589838:JFB590033 JOX589838:JOX590033 JYT589838:JYT590033 KIP589838:KIP590033 KSL589838:KSL590033 LCH589838:LCH590033 LMD589838:LMD590033 LVZ589838:LVZ590033 MFV589838:MFV590033 MPR589838:MPR590033 MZN589838:MZN590033 NJJ589838:NJJ590033 NTF589838:NTF590033 ODB589838:ODB590033 OMX589838:OMX590033 OWT589838:OWT590033 PGP589838:PGP590033 PQL589838:PQL590033 QAH589838:QAH590033 QKD589838:QKD590033 QTZ589838:QTZ590033 RDV589838:RDV590033 RNR589838:RNR590033 RXN589838:RXN590033 SHJ589838:SHJ590033 SRF589838:SRF590033 TBB589838:TBB590033 TKX589838:TKX590033 TUT589838:TUT590033 UEP589838:UEP590033 UOL589838:UOL590033 UYH589838:UYH590033 VID589838:VID590033 VRZ589838:VRZ590033 WBV589838:WBV590033 WLR589838:WLR590033 WVN589838:WVN590033 F655374:F655569 JB655374:JB655569 SX655374:SX655569 ACT655374:ACT655569 AMP655374:AMP655569 AWL655374:AWL655569 BGH655374:BGH655569 BQD655374:BQD655569 BZZ655374:BZZ655569 CJV655374:CJV655569 CTR655374:CTR655569 DDN655374:DDN655569 DNJ655374:DNJ655569 DXF655374:DXF655569 EHB655374:EHB655569 EQX655374:EQX655569 FAT655374:FAT655569 FKP655374:FKP655569 FUL655374:FUL655569 GEH655374:GEH655569 GOD655374:GOD655569 GXZ655374:GXZ655569 HHV655374:HHV655569 HRR655374:HRR655569 IBN655374:IBN655569 ILJ655374:ILJ655569 IVF655374:IVF655569 JFB655374:JFB655569 JOX655374:JOX655569 JYT655374:JYT655569 KIP655374:KIP655569 KSL655374:KSL655569 LCH655374:LCH655569 LMD655374:LMD655569 LVZ655374:LVZ655569 MFV655374:MFV655569 MPR655374:MPR655569 MZN655374:MZN655569 NJJ655374:NJJ655569 NTF655374:NTF655569 ODB655374:ODB655569 OMX655374:OMX655569 OWT655374:OWT655569 PGP655374:PGP655569 PQL655374:PQL655569 QAH655374:QAH655569 QKD655374:QKD655569 QTZ655374:QTZ655569 RDV655374:RDV655569 RNR655374:RNR655569 RXN655374:RXN655569 SHJ655374:SHJ655569 SRF655374:SRF655569 TBB655374:TBB655569 TKX655374:TKX655569 TUT655374:TUT655569 UEP655374:UEP655569 UOL655374:UOL655569 UYH655374:UYH655569 VID655374:VID655569 VRZ655374:VRZ655569 WBV655374:WBV655569 WLR655374:WLR655569 WVN655374:WVN655569 F720910:F721105 JB720910:JB721105 SX720910:SX721105 ACT720910:ACT721105 AMP720910:AMP721105 AWL720910:AWL721105 BGH720910:BGH721105 BQD720910:BQD721105 BZZ720910:BZZ721105 CJV720910:CJV721105 CTR720910:CTR721105 DDN720910:DDN721105 DNJ720910:DNJ721105 DXF720910:DXF721105 EHB720910:EHB721105 EQX720910:EQX721105 FAT720910:FAT721105 FKP720910:FKP721105 FUL720910:FUL721105 GEH720910:GEH721105 GOD720910:GOD721105 GXZ720910:GXZ721105 HHV720910:HHV721105 HRR720910:HRR721105 IBN720910:IBN721105 ILJ720910:ILJ721105 IVF720910:IVF721105 JFB720910:JFB721105 JOX720910:JOX721105 JYT720910:JYT721105 KIP720910:KIP721105 KSL720910:KSL721105 LCH720910:LCH721105 LMD720910:LMD721105 LVZ720910:LVZ721105 MFV720910:MFV721105 MPR720910:MPR721105 MZN720910:MZN721105 NJJ720910:NJJ721105 NTF720910:NTF721105 ODB720910:ODB721105 OMX720910:OMX721105 OWT720910:OWT721105 PGP720910:PGP721105 PQL720910:PQL721105 QAH720910:QAH721105 QKD720910:QKD721105 QTZ720910:QTZ721105 RDV720910:RDV721105 RNR720910:RNR721105 RXN720910:RXN721105 SHJ720910:SHJ721105 SRF720910:SRF721105 TBB720910:TBB721105 TKX720910:TKX721105 TUT720910:TUT721105 UEP720910:UEP721105 UOL720910:UOL721105 UYH720910:UYH721105 VID720910:VID721105 VRZ720910:VRZ721105 WBV720910:WBV721105 WLR720910:WLR721105 WVN720910:WVN721105 F786446:F786641 JB786446:JB786641 SX786446:SX786641 ACT786446:ACT786641 AMP786446:AMP786641 AWL786446:AWL786641 BGH786446:BGH786641 BQD786446:BQD786641 BZZ786446:BZZ786641 CJV786446:CJV786641 CTR786446:CTR786641 DDN786446:DDN786641 DNJ786446:DNJ786641 DXF786446:DXF786641 EHB786446:EHB786641 EQX786446:EQX786641 FAT786446:FAT786641 FKP786446:FKP786641 FUL786446:FUL786641 GEH786446:GEH786641 GOD786446:GOD786641 GXZ786446:GXZ786641 HHV786446:HHV786641 HRR786446:HRR786641 IBN786446:IBN786641 ILJ786446:ILJ786641 IVF786446:IVF786641 JFB786446:JFB786641 JOX786446:JOX786641 JYT786446:JYT786641 KIP786446:KIP786641 KSL786446:KSL786641 LCH786446:LCH786641 LMD786446:LMD786641 LVZ786446:LVZ786641 MFV786446:MFV786641 MPR786446:MPR786641 MZN786446:MZN786641 NJJ786446:NJJ786641 NTF786446:NTF786641 ODB786446:ODB786641 OMX786446:OMX786641 OWT786446:OWT786641 PGP786446:PGP786641 PQL786446:PQL786641 QAH786446:QAH786641 QKD786446:QKD786641 QTZ786446:QTZ786641 RDV786446:RDV786641 RNR786446:RNR786641 RXN786446:RXN786641 SHJ786446:SHJ786641 SRF786446:SRF786641 TBB786446:TBB786641 TKX786446:TKX786641 TUT786446:TUT786641 UEP786446:UEP786641 UOL786446:UOL786641 UYH786446:UYH786641 VID786446:VID786641 VRZ786446:VRZ786641 WBV786446:WBV786641 WLR786446:WLR786641 WVN786446:WVN786641 F851982:F852177 JB851982:JB852177 SX851982:SX852177 ACT851982:ACT852177 AMP851982:AMP852177 AWL851982:AWL852177 BGH851982:BGH852177 BQD851982:BQD852177 BZZ851982:BZZ852177 CJV851982:CJV852177 CTR851982:CTR852177 DDN851982:DDN852177 DNJ851982:DNJ852177 DXF851982:DXF852177 EHB851982:EHB852177 EQX851982:EQX852177 FAT851982:FAT852177 FKP851982:FKP852177 FUL851982:FUL852177 GEH851982:GEH852177 GOD851982:GOD852177 GXZ851982:GXZ852177 HHV851982:HHV852177 HRR851982:HRR852177 IBN851982:IBN852177 ILJ851982:ILJ852177 IVF851982:IVF852177 JFB851982:JFB852177 JOX851982:JOX852177 JYT851982:JYT852177 KIP851982:KIP852177 KSL851982:KSL852177 LCH851982:LCH852177 LMD851982:LMD852177 LVZ851982:LVZ852177 MFV851982:MFV852177 MPR851982:MPR852177 MZN851982:MZN852177 NJJ851982:NJJ852177 NTF851982:NTF852177 ODB851982:ODB852177 OMX851982:OMX852177 OWT851982:OWT852177 PGP851982:PGP852177 PQL851982:PQL852177 QAH851982:QAH852177 QKD851982:QKD852177 QTZ851982:QTZ852177 RDV851982:RDV852177 RNR851982:RNR852177 RXN851982:RXN852177 SHJ851982:SHJ852177 SRF851982:SRF852177 TBB851982:TBB852177 TKX851982:TKX852177 TUT851982:TUT852177 UEP851982:UEP852177 UOL851982:UOL852177 UYH851982:UYH852177 VID851982:VID852177 VRZ851982:VRZ852177 WBV851982:WBV852177 WLR851982:WLR852177 WVN851982:WVN852177 F917518:F917713 JB917518:JB917713 SX917518:SX917713 ACT917518:ACT917713 AMP917518:AMP917713 AWL917518:AWL917713 BGH917518:BGH917713 BQD917518:BQD917713 BZZ917518:BZZ917713 CJV917518:CJV917713 CTR917518:CTR917713 DDN917518:DDN917713 DNJ917518:DNJ917713 DXF917518:DXF917713 EHB917518:EHB917713 EQX917518:EQX917713 FAT917518:FAT917713 FKP917518:FKP917713 FUL917518:FUL917713 GEH917518:GEH917713 GOD917518:GOD917713 GXZ917518:GXZ917713 HHV917518:HHV917713 HRR917518:HRR917713 IBN917518:IBN917713 ILJ917518:ILJ917713 IVF917518:IVF917713 JFB917518:JFB917713 JOX917518:JOX917713 JYT917518:JYT917713 KIP917518:KIP917713 KSL917518:KSL917713 LCH917518:LCH917713 LMD917518:LMD917713 LVZ917518:LVZ917713 MFV917518:MFV917713 MPR917518:MPR917713 MZN917518:MZN917713 NJJ917518:NJJ917713 NTF917518:NTF917713 ODB917518:ODB917713 OMX917518:OMX917713 OWT917518:OWT917713 PGP917518:PGP917713 PQL917518:PQL917713 QAH917518:QAH917713 QKD917518:QKD917713 QTZ917518:QTZ917713 RDV917518:RDV917713 RNR917518:RNR917713 RXN917518:RXN917713 SHJ917518:SHJ917713 SRF917518:SRF917713 TBB917518:TBB917713 TKX917518:TKX917713 TUT917518:TUT917713 UEP917518:UEP917713 UOL917518:UOL917713 UYH917518:UYH917713 VID917518:VID917713 VRZ917518:VRZ917713 WBV917518:WBV917713 WLR917518:WLR917713 WVN917518:WVN917713 F983054:F983249 JB983054:JB983249 SX983054:SX983249 ACT983054:ACT983249 AMP983054:AMP983249 AWL983054:AWL983249 BGH983054:BGH983249 BQD983054:BQD983249 BZZ983054:BZZ983249 CJV983054:CJV983249 CTR983054:CTR983249 DDN983054:DDN983249 DNJ983054:DNJ983249 DXF983054:DXF983249 EHB983054:EHB983249 EQX983054:EQX983249 FAT983054:FAT983249 FKP983054:FKP983249 FUL983054:FUL983249 GEH983054:GEH983249 GOD983054:GOD983249 GXZ983054:GXZ983249 HHV983054:HHV983249 HRR983054:HRR983249 IBN983054:IBN983249 ILJ983054:ILJ983249 IVF983054:IVF983249 JFB983054:JFB983249 JOX983054:JOX983249 JYT983054:JYT983249 KIP983054:KIP983249 KSL983054:KSL983249 LCH983054:LCH983249 LMD983054:LMD983249 LVZ983054:LVZ983249 MFV983054:MFV983249 MPR983054:MPR983249 MZN983054:MZN983249 NJJ983054:NJJ983249 NTF983054:NTF983249 ODB983054:ODB983249 OMX983054:OMX983249 OWT983054:OWT983249 PGP983054:PGP983249 PQL983054:PQL983249 QAH983054:QAH983249 QKD983054:QKD983249 QTZ983054:QTZ983249 RDV983054:RDV983249 RNR983054:RNR983249 RXN983054:RXN983249 SHJ983054:SHJ983249 SRF983054:SRF983249 TBB983054:TBB983249 TKX983054:TKX983249 TUT983054:TUT983249 UEP983054:UEP983249 UOL983054:UOL983249 UYH983054:UYH983249 VID983054:VID983249 VRZ983054:VRZ983249 WBV983054:WBV983249 WLR983054:WLR983249 C176 JD9:JD20 F207 WVP9:WVP20 WLT9:WLT20 WBX9:WBX20 VSB9:VSB20 VIF9:VIF20 UYJ9:UYJ20 UON9:UON20 UER9:UER20 TUV9:TUV20 TKZ9:TKZ20 TBD9:TBD20 SRH9:SRH20 SHL9:SHL20 RXP9:RXP20 RNT9:RNT20 RDX9:RDX20 QUB9:QUB20 QKF9:QKF20 QAJ9:QAJ20 PQN9:PQN20 PGR9:PGR20 OWV9:OWV20 OMZ9:OMZ20 ODD9:ODD20 NTH9:NTH20 NJL9:NJL20 MZP9:MZP20 MPT9:MPT20 MFX9:MFX20 LWB9:LWB20 LMF9:LMF20 LCJ9:LCJ20 KSN9:KSN20 KIR9:KIR20 JYV9:JYV20 JOZ9:JOZ20 JFD9:JFD20 IVH9:IVH20 ILL9:ILL20 IBP9:IBP20 HRT9:HRT20 HHX9:HHX20 GYB9:GYB20 GOF9:GOF20 GEJ9:GEJ20 FUN9:FUN20 FKR9:FKR20 FAV9:FAV20 EQZ9:EQZ20 EHD9:EHD20 DXH9:DXH20 DNL9:DNL20 DDP9:DDP20 CTT9:CTT20 CJX9:CJX20 CAB9:CAB20 BQF9:BQF20 BGJ9:BGJ20 AWN9:AWN20 AMR9:AMR20 ACV9:ACV20 SZ9:SZ20 WVP22:WVP49 WLT22:WLT49 WBX22:WBX49 VSB22:VSB49 VIF22:VIF49 UYJ22:UYJ49 UON22:UON49 UER22:UER49 TUV22:TUV49 TKZ22:TKZ49 TBD22:TBD49 SRH22:SRH49 SHL22:SHL49 RXP22:RXP49 RNT22:RNT49 RDX22:RDX49 QUB22:QUB49 QKF22:QKF49 QAJ22:QAJ49 PQN22:PQN49 PGR22:PGR49 OWV22:OWV49 OMZ22:OMZ49 ODD22:ODD49 NTH22:NTH49 NJL22:NJL49 MZP22:MZP49 MPT22:MPT49 MFX22:MFX49 LWB22:LWB49 LMF22:LMF49 LCJ22:LCJ49 KSN22:KSN49 KIR22:KIR49 JYV22:JYV49 JOZ22:JOZ49 JFD22:JFD49 IVH22:IVH49 ILL22:ILL49 IBP22:IBP49 HRT22:HRT49 HHX22:HHX49 GYB22:GYB49 GOF22:GOF49 GEJ22:GEJ49 FUN22:FUN49 FKR22:FKR49 FAV22:FAV49 EQZ22:EQZ49 EHD22:EHD49 DXH22:DXH49 DNL22:DNL49 DDP22:DDP49 CTT22:CTT49 CJX22:CJX49 CAB22:CAB49 BQF22:BQF49 BGJ22:BGJ49 AWN22:AWN49 AMR22:AMR49 ACV22:ACV49 SZ22:SZ49 JD22:JD49 JD91:JD141 SZ91:SZ141 ACV91:ACV141 AMR91:AMR141 AWN91:AWN141 BGJ91:BGJ141 BQF91:BQF141 CAB91:CAB141 CJX91:CJX141 CTT91:CTT141 DDP91:DDP141 DNL91:DNL141 DXH91:DXH141 EHD91:EHD141 EQZ91:EQZ141 FAV91:FAV141 FKR91:FKR141 FUN91:FUN141 GEJ91:GEJ141 GOF91:GOF141 GYB91:GYB141 HHX91:HHX141 HRT91:HRT141 IBP91:IBP141 ILL91:ILL141 IVH91:IVH141 JFD91:JFD141 JOZ91:JOZ141 JYV91:JYV141 KIR91:KIR141 KSN91:KSN141 LCJ91:LCJ141 LMF91:LMF141 LWB91:LWB141 MFX91:MFX141 MPT91:MPT141 MZP91:MZP141 NJL91:NJL141 NTH91:NTH141 ODD91:ODD141 OMZ91:OMZ141 OWV91:OWV141 PGR91:PGR141 PQN91:PQN141 QAJ91:QAJ141 QKF91:QKF141 QUB91:QUB141 RDX91:RDX141 RNT91:RNT141 RXP91:RXP141 SHL91:SHL141 SRH91:SRH141 TBD91:TBD141 TKZ91:TKZ141 TUV91:TUV141 UER91:UER141 UON91:UON141 UYJ91:UYJ141 VIF91:VIF141 VSB91:VSB141 WBX91:WBX141 WLT91:WLT141 WVP91:WVP141 JD143:JD206 SZ143:SZ206 ACV143:ACV206 AMR143:AMR206 AWN143:AWN206 BGJ143:BGJ206 BQF143:BQF206 CAB143:CAB206 CJX143:CJX206 CTT143:CTT206 DDP143:DDP206 DNL143:DNL206 DXH143:DXH206 EHD143:EHD206 EQZ143:EQZ206 FAV143:FAV206 FKR143:FKR206 FUN143:FUN206 GEJ143:GEJ206 GOF143:GOF206 GYB143:GYB206 HHX143:HHX206 HRT143:HRT206 IBP143:IBP206 ILL143:ILL206 IVH143:IVH206 JFD143:JFD206 JOZ143:JOZ206 JYV143:JYV206 KIR143:KIR206 KSN143:KSN206 LCJ143:LCJ206 LMF143:LMF206 LWB143:LWB206 MFX143:MFX206 MPT143:MPT206 MZP143:MZP206 NJL143:NJL206 NTH143:NTH206 ODD143:ODD206 OMZ143:OMZ206 OWV143:OWV206 PGR143:PGR206 PQN143:PQN206 QAJ143:QAJ206 QKF143:QKF206 QUB143:QUB206 RDX143:RDX206 RNT143:RNT206 RXP143:RXP206 SHL143:SHL206 SRH143:SRH206 TBD143:TBD206 TKZ143:TKZ206 TUV143:TUV206 UER143:UER206 UON143:UON206 UYJ143:UYJ206 VIF143:VIF206 VSB143:VSB206 WBX143:WBX206 WLT143:WLT206 WVP143:WVP206 SZ51:SZ89 JB7:JB209 WVN7:WVN209 WLR7:WLR209 WBV7:WBV209 VRZ7:VRZ209 VID7:VID209 UYH7:UYH209 UOL7:UOL209 UEP7:UEP209 TUT7:TUT209 TKX7:TKX209 TBB7:TBB209 SRF7:SRF209 SHJ7:SHJ209 RXN7:RXN209 RNR7:RNR209 RDV7:RDV209 QTZ7:QTZ209 QKD7:QKD209 QAH7:QAH209 PQL7:PQL209 PGP7:PGP209 OWT7:OWT209 OMX7:OMX209 ODB7:ODB209 NTF7:NTF209 NJJ7:NJJ209 MZN7:MZN209 MPR7:MPR209 MFV7:MFV209 LVZ7:LVZ209 LMD7:LMD209 LCH7:LCH209 KSL7:KSL209 KIP7:KIP209 JYT7:JYT209 JOX7:JOX209 JFB7:JFB209 IVF7:IVF209 ILJ7:ILJ209 IBN7:IBN209 HRR7:HRR209 HHV7:HHV209 GXZ7:GXZ209 GOD7:GOD209 GEH7:GEH209 FUL7:FUL209 FKP7:FKP209 FAT7:FAT209 EQX7:EQX209 EHB7:EHB209 DXF7:DXF209 DNJ7:DNJ209 DDN7:DDN209 CTR7:CTR209 CJV7:CJV209 BZZ7:BZZ209 BQD7:BQD209 BGH7:BGH209 AWL7:AWL209 AMP7:AMP209 ACT7:ACT209 SX7:SX209 ACV51:ACV89 AMR51:AMR89 AWN51:AWN89 BGJ51:BGJ89 BQF51:BQF89 CAB51:CAB89 CJX51:CJX89 CTT51:CTT89 DDP51:DDP89 DNL51:DNL89 DXH51:DXH89 EHD51:EHD89 EQZ51:EQZ89 FAV51:FAV89 FKR51:FKR89 FUN51:FUN89 GEJ51:GEJ89 GOF51:GOF89 GYB51:GYB89 HHX51:HHX89 HRT51:HRT89 IBP51:IBP89 ILL51:ILL89 IVH51:IVH89 JFD51:JFD89 JOZ51:JOZ89 JYV51:JYV89 KIR51:KIR89 KSN51:KSN89 LCJ51:LCJ89 LMF51:LMF89 LWB51:LWB89 MFX51:MFX89 MPT51:MPT89 MZP51:MZP89 NJL51:NJL89 NTH51:NTH89 ODD51:ODD89 OMZ51:OMZ89 OWV51:OWV89 PGR51:PGR89 PQN51:PQN89 QAJ51:QAJ89 QKF51:QKF89 QUB51:QUB89 RDX51:RDX89 RNT51:RNT89 RXP51:RXP89 SHL51:SHL89 SRH51:SRH89 TBD51:TBD89 TKZ51:TKZ89 TUV51:TUV89 UER51:UER89 UON51:UON89 UYJ51:UYJ89 VIF51:VIF89 VSB51:VSB89 WBX51:WBX89 WLT51:WLT89 WVP51:WVP89 JD51:JD89 H6:H206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Spotřebitelská balení</vt:lpstr>
      <vt:lpstr>Velká balení</vt:lpstr>
      <vt:lpstr>'Velká balení'!Oblast_tisku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Katka</dc:creator>
  <cp:lastModifiedBy>Majitel</cp:lastModifiedBy>
  <cp:lastPrinted>2022-12-13T11:36:14Z</cp:lastPrinted>
  <dcterms:created xsi:type="dcterms:W3CDTF">2022-12-13T08:15:03Z</dcterms:created>
  <dcterms:modified xsi:type="dcterms:W3CDTF">2025-01-02T15:02:09Z</dcterms:modified>
</cp:coreProperties>
</file>