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PivotChartFilter="1" defaultThemeVersion="124226"/>
  <bookViews>
    <workbookView xWindow="0" yWindow="15" windowWidth="14220" windowHeight="7815" activeTab="5"/>
  </bookViews>
  <sheets>
    <sheet name="nested if" sheetId="1" r:id="rId1"/>
    <sheet name="vlookup" sheetId="2" r:id="rId2"/>
    <sheet name="goalseek" sheetId="3" r:id="rId3"/>
    <sheet name="pmt" sheetId="4" r:id="rId4"/>
    <sheet name="notes" sheetId="5" r:id="rId5"/>
    <sheet name="pivot table" sheetId="7" r:id="rId6"/>
    <sheet name="Chart" sheetId="8" r:id="rId7"/>
  </sheets>
  <calcPr calcId="124519"/>
</workbook>
</file>

<file path=xl/calcChain.xml><?xml version="1.0" encoding="utf-8"?>
<calcChain xmlns="http://schemas.openxmlformats.org/spreadsheetml/2006/main">
  <c r="E3" i="8"/>
  <c r="E4"/>
  <c r="E5"/>
  <c r="E2"/>
  <c r="B7" i="3"/>
  <c r="D15"/>
  <c r="D16" s="1"/>
  <c r="D14"/>
  <c r="D13"/>
  <c r="B16"/>
  <c r="D57" i="2"/>
  <c r="D40"/>
  <c r="D29"/>
  <c r="D18" i="3" l="1"/>
  <c r="E21" i="2"/>
  <c r="C2"/>
  <c r="C44" i="1"/>
  <c r="B65"/>
  <c r="C54"/>
  <c r="C36"/>
  <c r="B18"/>
  <c r="C6"/>
</calcChain>
</file>

<file path=xl/sharedStrings.xml><?xml version="1.0" encoding="utf-8"?>
<sst xmlns="http://schemas.openxmlformats.org/spreadsheetml/2006/main" count="400" uniqueCount="196">
  <si>
    <t>Bonus</t>
  </si>
  <si>
    <t>minimum amount</t>
  </si>
  <si>
    <t>maximum amount</t>
  </si>
  <si>
    <t>sales</t>
  </si>
  <si>
    <t>bonus</t>
  </si>
  <si>
    <t>saleman a</t>
  </si>
  <si>
    <t>saleman b</t>
  </si>
  <si>
    <t>saleman c</t>
  </si>
  <si>
    <t>saleman d</t>
  </si>
  <si>
    <t>saleman e</t>
  </si>
  <si>
    <t>saleman f</t>
  </si>
  <si>
    <t>saleman g</t>
  </si>
  <si>
    <t>data set</t>
  </si>
  <si>
    <t>category assignment</t>
  </si>
  <si>
    <t>category</t>
  </si>
  <si>
    <t>category Min (&gt;=)</t>
  </si>
  <si>
    <t>category Max (&lt;)</t>
  </si>
  <si>
    <t>Low</t>
  </si>
  <si>
    <t>Medium</t>
  </si>
  <si>
    <t>High</t>
  </si>
  <si>
    <t>∞</t>
  </si>
  <si>
    <t>name</t>
  </si>
  <si>
    <t>score</t>
  </si>
  <si>
    <t>result</t>
  </si>
  <si>
    <t>anderson</t>
  </si>
  <si>
    <t>bautista</t>
  </si>
  <si>
    <t>block</t>
  </si>
  <si>
    <t>burrows</t>
  </si>
  <si>
    <t>chandler</t>
  </si>
  <si>
    <t>65+</t>
  </si>
  <si>
    <t>&lt;65</t>
  </si>
  <si>
    <t>Fail</t>
  </si>
  <si>
    <t>Pass</t>
  </si>
  <si>
    <t>colby</t>
  </si>
  <si>
    <t>crosby</t>
  </si>
  <si>
    <t>Grade</t>
  </si>
  <si>
    <t>Score</t>
  </si>
  <si>
    <t>0-63</t>
  </si>
  <si>
    <t>64-72</t>
  </si>
  <si>
    <t>73-84</t>
  </si>
  <si>
    <t>85-94</t>
  </si>
  <si>
    <t>95-100</t>
  </si>
  <si>
    <t>F</t>
  </si>
  <si>
    <t>D</t>
  </si>
  <si>
    <t>C</t>
  </si>
  <si>
    <t>B</t>
  </si>
  <si>
    <t>A</t>
  </si>
  <si>
    <t>comm %</t>
  </si>
  <si>
    <t>color</t>
  </si>
  <si>
    <t>size</t>
  </si>
  <si>
    <t>flag</t>
  </si>
  <si>
    <t>red</t>
  </si>
  <si>
    <t>green</t>
  </si>
  <si>
    <t>blue</t>
  </si>
  <si>
    <t>medium</t>
  </si>
  <si>
    <t>small</t>
  </si>
  <si>
    <t>large</t>
  </si>
  <si>
    <t>Points</t>
  </si>
  <si>
    <t>lookup</t>
  </si>
  <si>
    <t>full name</t>
  </si>
  <si>
    <t>department</t>
  </si>
  <si>
    <t>salary</t>
  </si>
  <si>
    <t xml:space="preserve">abigail </t>
  </si>
  <si>
    <t>sanford</t>
  </si>
  <si>
    <t>samuel</t>
  </si>
  <si>
    <t>John</t>
  </si>
  <si>
    <t>IT</t>
  </si>
  <si>
    <t>Sales</t>
  </si>
  <si>
    <t>qty</t>
  </si>
  <si>
    <t>inventory status</t>
  </si>
  <si>
    <t>very high</t>
  </si>
  <si>
    <t>high</t>
  </si>
  <si>
    <t>meidum</t>
  </si>
  <si>
    <t>low</t>
  </si>
  <si>
    <t>very low</t>
  </si>
  <si>
    <t>empty</t>
  </si>
  <si>
    <t>selected ware qty</t>
  </si>
  <si>
    <t>selected ware status</t>
  </si>
  <si>
    <t>first</t>
  </si>
  <si>
    <t>last</t>
  </si>
  <si>
    <t>Pcode</t>
  </si>
  <si>
    <t>Political Party</t>
  </si>
  <si>
    <t>smith</t>
  </si>
  <si>
    <t>robbins</t>
  </si>
  <si>
    <t>O'neil</t>
  </si>
  <si>
    <t>parker</t>
  </si>
  <si>
    <t>perkins</t>
  </si>
  <si>
    <t>fred</t>
  </si>
  <si>
    <t>terry</t>
  </si>
  <si>
    <t>susan</t>
  </si>
  <si>
    <t>scott</t>
  </si>
  <si>
    <t>ann</t>
  </si>
  <si>
    <t>PARTY CODE</t>
  </si>
  <si>
    <t>NAME</t>
  </si>
  <si>
    <t>E</t>
  </si>
  <si>
    <t>Democratic</t>
  </si>
  <si>
    <t>Republican</t>
  </si>
  <si>
    <t>Decline to state</t>
  </si>
  <si>
    <t>American Independent</t>
  </si>
  <si>
    <t>Citizen Party</t>
  </si>
  <si>
    <t>Communist</t>
  </si>
  <si>
    <t>report card</t>
  </si>
  <si>
    <t>subject</t>
  </si>
  <si>
    <t>letter grade</t>
  </si>
  <si>
    <t>english</t>
  </si>
  <si>
    <t>bio</t>
  </si>
  <si>
    <t>math</t>
  </si>
  <si>
    <t>science</t>
  </si>
  <si>
    <t>literature</t>
  </si>
  <si>
    <t>prodsize</t>
  </si>
  <si>
    <t>product</t>
  </si>
  <si>
    <t>price</t>
  </si>
  <si>
    <t>shirt|medium</t>
  </si>
  <si>
    <t>shirt|large</t>
  </si>
  <si>
    <t>Jacket|medium</t>
  </si>
  <si>
    <t>Jacket|large</t>
  </si>
  <si>
    <t>shirt</t>
  </si>
  <si>
    <t>jacket</t>
  </si>
  <si>
    <t>order</t>
  </si>
  <si>
    <t>what if analysis?</t>
  </si>
  <si>
    <t>product a</t>
  </si>
  <si>
    <t>product b</t>
  </si>
  <si>
    <t>product C</t>
  </si>
  <si>
    <t>total</t>
  </si>
  <si>
    <t>revenue</t>
  </si>
  <si>
    <t>% contribution</t>
  </si>
  <si>
    <t>contribution</t>
  </si>
  <si>
    <t>traget</t>
  </si>
  <si>
    <t>current sales figures</t>
  </si>
  <si>
    <t>item sold</t>
  </si>
  <si>
    <t>price per item</t>
  </si>
  <si>
    <t>profits</t>
  </si>
  <si>
    <t>monthly payments for 50000 loan with interest rate 5% to be repaid over 5 yr.</t>
  </si>
  <si>
    <t>monthly payments for 15000, 3 yrs loan interest rate of 6% with a remaining balance of 1000</t>
  </si>
  <si>
    <t>interest rate</t>
  </si>
  <si>
    <t># of payments</t>
  </si>
  <si>
    <t>principal</t>
  </si>
  <si>
    <t>pmt</t>
  </si>
  <si>
    <t>future value</t>
  </si>
  <si>
    <t>initial value</t>
  </si>
  <si>
    <t>Rate - (required) the annual interest rate for the loan. If payments are made monthly, divide this number by 12.</t>
  </si>
  <si>
    <t>Nper - (required) the total number of payments for the loan. Again, for monthly payments, multiply this by 12.</t>
  </si>
  <si>
    <t>Pv - (required) the present or current value or the amount borrowed.</t>
  </si>
  <si>
    <t>Fv - (optional) future value - If omitted, Excel assumes the balance will be $0.00 at the end of the time period. For loans this argument can generally be omitted.</t>
  </si>
  <si>
    <t>Type - (optional) indicates when payments are due:</t>
  </si>
  <si>
    <t>"0" (or omitted) - at the end of the payment period (end of the month);</t>
  </si>
  <si>
    <t>"1" - at the beginning of the payment period  (beginning of the month).</t>
  </si>
  <si>
    <t>PMT</t>
  </si>
  <si>
    <t>quarterly payments to savings plan with a goal of 5000 after 2 yrs at an intersest rate of 2%</t>
  </si>
  <si>
    <t>Order ID</t>
  </si>
  <si>
    <t>Product</t>
  </si>
  <si>
    <t>Category</t>
  </si>
  <si>
    <t>Amount</t>
  </si>
  <si>
    <t>Date</t>
  </si>
  <si>
    <t>Country</t>
  </si>
  <si>
    <t>Carrots</t>
  </si>
  <si>
    <t>Broccoli</t>
  </si>
  <si>
    <t>banana</t>
  </si>
  <si>
    <t>beans</t>
  </si>
  <si>
    <t>orange</t>
  </si>
  <si>
    <t>apple</t>
  </si>
  <si>
    <t>vegetable</t>
  </si>
  <si>
    <t>fruit</t>
  </si>
  <si>
    <t>US</t>
  </si>
  <si>
    <t>UK</t>
  </si>
  <si>
    <t>CANADA</t>
  </si>
  <si>
    <t>GERMANY</t>
  </si>
  <si>
    <t>AUSTRALIA</t>
  </si>
  <si>
    <t>NEW ZEALAND</t>
  </si>
  <si>
    <t>FRANCE</t>
  </si>
  <si>
    <t>Customer ID</t>
  </si>
  <si>
    <t>Gender</t>
  </si>
  <si>
    <t>City</t>
  </si>
  <si>
    <t>Education</t>
  </si>
  <si>
    <t>Annual Purchases</t>
  </si>
  <si>
    <t>M</t>
  </si>
  <si>
    <t>NY</t>
  </si>
  <si>
    <t>SEATTLE</t>
  </si>
  <si>
    <t>CHICAGO</t>
  </si>
  <si>
    <t>UNIVERSITY</t>
  </si>
  <si>
    <t>HIGH SCHOOL</t>
  </si>
  <si>
    <t>NONE</t>
  </si>
  <si>
    <t>Group Segment</t>
  </si>
  <si>
    <t>Revenue</t>
  </si>
  <si>
    <t>Expenses</t>
  </si>
  <si>
    <t>Small</t>
  </si>
  <si>
    <t>Big</t>
  </si>
  <si>
    <t>STUDENT</t>
  </si>
  <si>
    <t>TEST 1</t>
  </si>
  <si>
    <t>TEST 2</t>
  </si>
  <si>
    <t>TEST 3</t>
  </si>
  <si>
    <t>AVG</t>
  </si>
  <si>
    <t>SALLY</t>
  </si>
  <si>
    <t>PETTER</t>
  </si>
  <si>
    <t>JOHN</t>
  </si>
  <si>
    <t>ZANE</t>
  </si>
</sst>
</file>

<file path=xl/styles.xml><?xml version="1.0" encoding="utf-8"?>
<styleSheet xmlns="http://schemas.openxmlformats.org/spreadsheetml/2006/main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3"/>
      <color rgb="FF282828"/>
      <name val="Georgia"/>
      <family val="1"/>
    </font>
    <font>
      <sz val="13"/>
      <color rgb="FF282828"/>
      <name val="Georgia"/>
      <family val="1"/>
    </font>
    <font>
      <b/>
      <u/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9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6" fontId="0" fillId="0" borderId="0" xfId="0" applyNumberFormat="1"/>
    <xf numFmtId="3" fontId="0" fillId="0" borderId="0" xfId="0" applyNumberFormat="1"/>
    <xf numFmtId="44" fontId="0" fillId="0" borderId="0" xfId="1" applyFont="1"/>
    <xf numFmtId="0" fontId="0" fillId="0" borderId="1" xfId="0" applyBorder="1"/>
    <xf numFmtId="0" fontId="0" fillId="0" borderId="0" xfId="0" applyAlignment="1">
      <alignment horizontal="left"/>
    </xf>
    <xf numFmtId="0" fontId="0" fillId="0" borderId="1" xfId="0" applyBorder="1" applyAlignment="1">
      <alignment wrapText="1"/>
    </xf>
    <xf numFmtId="44" fontId="0" fillId="0" borderId="1" xfId="1" applyFont="1" applyBorder="1"/>
    <xf numFmtId="0" fontId="0" fillId="0" borderId="1" xfId="0" applyFill="1" applyBorder="1"/>
    <xf numFmtId="1" fontId="0" fillId="0" borderId="0" xfId="0" applyNumberFormat="1"/>
    <xf numFmtId="8" fontId="0" fillId="0" borderId="0" xfId="0" applyNumberFormat="1"/>
    <xf numFmtId="0" fontId="0" fillId="0" borderId="0" xfId="0" applyAlignment="1">
      <alignment horizontal="center" wrapText="1"/>
    </xf>
    <xf numFmtId="8" fontId="3" fillId="0" borderId="0" xfId="0" applyNumberFormat="1" applyFont="1"/>
    <xf numFmtId="0" fontId="4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14" fontId="0" fillId="0" borderId="0" xfId="0" applyNumberFormat="1"/>
    <xf numFmtId="0" fontId="5" fillId="0" borderId="0" xfId="0" applyFont="1"/>
    <xf numFmtId="0" fontId="6" fillId="0" borderId="0" xfId="0" applyFont="1" applyAlignment="1">
      <alignment horizontal="left" readingOrder="2"/>
    </xf>
    <xf numFmtId="0" fontId="6" fillId="0" borderId="0" xfId="0" applyFont="1"/>
    <xf numFmtId="2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29</xdr:row>
      <xdr:rowOff>57150</xdr:rowOff>
    </xdr:from>
    <xdr:to>
      <xdr:col>8</xdr:col>
      <xdr:colOff>561975</xdr:colOff>
      <xdr:row>42</xdr:row>
      <xdr:rowOff>95250</xdr:rowOff>
    </xdr:to>
    <xdr:sp macro="" textlink="">
      <xdr:nvSpPr>
        <xdr:cNvPr id="2" name="TextBox 1"/>
        <xdr:cNvSpPr txBox="1"/>
      </xdr:nvSpPr>
      <xdr:spPr>
        <a:xfrm>
          <a:off x="2314575" y="5581650"/>
          <a:ext cx="3314700" cy="2514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 rtl="1"/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There are preset 3 segments that all groups are put into:</a:t>
          </a:r>
          <a:endParaRPr lang="en-US"/>
        </a:p>
        <a:p>
          <a:pPr algn="l" rtl="1"/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 Big</a:t>
          </a:r>
          <a:endParaRPr lang="en-US"/>
        </a:p>
        <a:p>
          <a:pPr algn="l" rtl="1"/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 Medium</a:t>
          </a:r>
          <a:endParaRPr lang="en-US"/>
        </a:p>
        <a:p>
          <a:pPr algn="l" rtl="1"/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  Tiny</a:t>
          </a:r>
          <a:endParaRPr lang="en-US"/>
        </a:p>
        <a:p>
          <a:pPr algn="l" rtl="1"/>
          <a:endParaRPr lang="en-US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l" rtl="1"/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Using a pivot table, create a table displaying Revenue for each segment.</a:t>
          </a:r>
          <a:endParaRPr lang="en-US"/>
        </a:p>
        <a:p>
          <a:pPr algn="l" rtl="1"/>
          <a:endParaRPr lang="en-US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l" rtl="1"/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Keep pivot table in this tab.</a:t>
          </a:r>
          <a:endParaRPr lang="en-US"/>
        </a:p>
        <a:p>
          <a:pPr algn="l" rtl="1"/>
          <a:endParaRPr lang="en-US" sz="1100" b="0" i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l"/>
          <a:r>
            <a:rPr lang="en-US" sz="1100" b="0" i="0">
              <a:solidFill>
                <a:schemeClr val="dk1"/>
              </a:solidFill>
              <a:latin typeface="+mn-lt"/>
              <a:ea typeface="+mn-ea"/>
              <a:cs typeface="+mn-cs"/>
            </a:rPr>
            <a:t>Large $ amounts (over $100 or so) are typically shown with zero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8"/>
  <sheetViews>
    <sheetView workbookViewId="0">
      <selection activeCell="D50" sqref="D50"/>
    </sheetView>
  </sheetViews>
  <sheetFormatPr defaultRowHeight="15"/>
  <cols>
    <col min="1" max="1" width="17.42578125" bestFit="1" customWidth="1"/>
    <col min="2" max="2" width="19.42578125" bestFit="1" customWidth="1"/>
    <col min="4" max="4" width="12.5703125" bestFit="1" customWidth="1"/>
  </cols>
  <sheetData>
    <row r="1" spans="1:3">
      <c r="A1" t="s">
        <v>0</v>
      </c>
      <c r="B1" s="1">
        <v>0.12</v>
      </c>
    </row>
    <row r="2" spans="1:3">
      <c r="A2" t="s">
        <v>1</v>
      </c>
      <c r="B2">
        <v>100000</v>
      </c>
    </row>
    <row r="3" spans="1:3">
      <c r="A3" t="s">
        <v>2</v>
      </c>
      <c r="B3">
        <v>200000</v>
      </c>
    </row>
    <row r="5" spans="1:3">
      <c r="B5" t="s">
        <v>3</v>
      </c>
      <c r="C5" t="s">
        <v>4</v>
      </c>
    </row>
    <row r="6" spans="1:3">
      <c r="A6" t="s">
        <v>5</v>
      </c>
      <c r="B6">
        <v>87925</v>
      </c>
      <c r="C6" t="str">
        <f>IF(AND(B6&gt;=$B$2,B6&lt;$B$3),B6*$B$1,"no bonus")</f>
        <v>no bonus</v>
      </c>
    </row>
    <row r="7" spans="1:3">
      <c r="A7" t="s">
        <v>6</v>
      </c>
      <c r="B7">
        <v>100000</v>
      </c>
    </row>
    <row r="8" spans="1:3">
      <c r="A8" t="s">
        <v>7</v>
      </c>
      <c r="B8">
        <v>145000</v>
      </c>
    </row>
    <row r="9" spans="1:3">
      <c r="A9" t="s">
        <v>8</v>
      </c>
      <c r="B9">
        <v>200750</v>
      </c>
    </row>
    <row r="10" spans="1:3">
      <c r="A10" t="s">
        <v>9</v>
      </c>
      <c r="B10">
        <v>178650</v>
      </c>
    </row>
    <row r="11" spans="1:3">
      <c r="A11" t="s">
        <v>10</v>
      </c>
      <c r="B11">
        <v>99555</v>
      </c>
    </row>
    <row r="12" spans="1:3">
      <c r="A12" t="s">
        <v>11</v>
      </c>
      <c r="B12">
        <v>147000</v>
      </c>
    </row>
    <row r="17" spans="1:6" ht="30">
      <c r="A17" t="s">
        <v>12</v>
      </c>
      <c r="B17" t="s">
        <v>13</v>
      </c>
      <c r="D17" t="s">
        <v>14</v>
      </c>
      <c r="E17" s="2" t="s">
        <v>15</v>
      </c>
      <c r="F17" s="2" t="s">
        <v>16</v>
      </c>
    </row>
    <row r="18" spans="1:6">
      <c r="A18">
        <v>33</v>
      </c>
      <c r="B18" t="str">
        <f>IF(A18&lt;F18,D18,IF(A18&lt;F19,D19,D20))</f>
        <v>Medium</v>
      </c>
      <c r="D18" t="s">
        <v>17</v>
      </c>
      <c r="E18">
        <v>0</v>
      </c>
      <c r="F18">
        <v>20</v>
      </c>
    </row>
    <row r="19" spans="1:6">
      <c r="A19">
        <v>61</v>
      </c>
      <c r="D19" t="s">
        <v>18</v>
      </c>
      <c r="E19">
        <v>20</v>
      </c>
      <c r="F19">
        <v>40</v>
      </c>
    </row>
    <row r="20" spans="1:6">
      <c r="A20">
        <v>42</v>
      </c>
      <c r="D20" t="s">
        <v>19</v>
      </c>
      <c r="E20">
        <v>40</v>
      </c>
      <c r="F20" s="3" t="s">
        <v>20</v>
      </c>
    </row>
    <row r="21" spans="1:6">
      <c r="A21">
        <v>40</v>
      </c>
    </row>
    <row r="22" spans="1:6">
      <c r="A22">
        <v>15</v>
      </c>
    </row>
    <row r="23" spans="1:6">
      <c r="A23">
        <v>18</v>
      </c>
    </row>
    <row r="24" spans="1:6">
      <c r="A24">
        <v>36</v>
      </c>
    </row>
    <row r="25" spans="1:6">
      <c r="A25">
        <v>5</v>
      </c>
    </row>
    <row r="26" spans="1:6">
      <c r="A26">
        <v>55</v>
      </c>
    </row>
    <row r="27" spans="1:6">
      <c r="A27">
        <v>22</v>
      </c>
    </row>
    <row r="28" spans="1:6">
      <c r="A28">
        <v>41</v>
      </c>
    </row>
    <row r="29" spans="1:6">
      <c r="A29">
        <v>27</v>
      </c>
    </row>
    <row r="30" spans="1:6">
      <c r="A30">
        <v>25</v>
      </c>
    </row>
    <row r="31" spans="1:6">
      <c r="A31">
        <v>38</v>
      </c>
    </row>
    <row r="32" spans="1:6">
      <c r="A32">
        <v>16</v>
      </c>
    </row>
    <row r="35" spans="1:6">
      <c r="A35" t="s">
        <v>21</v>
      </c>
      <c r="B35" t="s">
        <v>22</v>
      </c>
      <c r="C35" t="s">
        <v>23</v>
      </c>
      <c r="E35" t="s">
        <v>22</v>
      </c>
      <c r="F35" t="s">
        <v>23</v>
      </c>
    </row>
    <row r="36" spans="1:6">
      <c r="A36" t="s">
        <v>24</v>
      </c>
      <c r="B36">
        <v>92</v>
      </c>
      <c r="C36" t="str">
        <f>IF(B36="","incomplete",IF(B36&gt;=65,"pass","fail"))</f>
        <v>pass</v>
      </c>
      <c r="E36" t="s">
        <v>29</v>
      </c>
      <c r="F36" t="s">
        <v>32</v>
      </c>
    </row>
    <row r="37" spans="1:6">
      <c r="A37" t="s">
        <v>25</v>
      </c>
      <c r="B37">
        <v>85</v>
      </c>
      <c r="E37" t="s">
        <v>30</v>
      </c>
      <c r="F37" t="s">
        <v>31</v>
      </c>
    </row>
    <row r="38" spans="1:6">
      <c r="A38" t="s">
        <v>26</v>
      </c>
      <c r="B38">
        <v>64</v>
      </c>
    </row>
    <row r="39" spans="1:6">
      <c r="A39" t="s">
        <v>27</v>
      </c>
    </row>
    <row r="40" spans="1:6">
      <c r="A40" t="s">
        <v>28</v>
      </c>
      <c r="B40">
        <v>90</v>
      </c>
    </row>
    <row r="43" spans="1:6">
      <c r="A43" t="s">
        <v>48</v>
      </c>
      <c r="B43" t="s">
        <v>49</v>
      </c>
      <c r="C43" t="s">
        <v>50</v>
      </c>
    </row>
    <row r="44" spans="1:6">
      <c r="A44" t="s">
        <v>51</v>
      </c>
      <c r="B44" t="s">
        <v>55</v>
      </c>
      <c r="C44" t="str">
        <f>IF(AND(A44="red",B44="small"),"x","")</f>
        <v>x</v>
      </c>
    </row>
    <row r="45" spans="1:6">
      <c r="A45" t="s">
        <v>52</v>
      </c>
      <c r="B45" t="s">
        <v>56</v>
      </c>
    </row>
    <row r="46" spans="1:6">
      <c r="A46" t="s">
        <v>51</v>
      </c>
      <c r="B46" t="s">
        <v>54</v>
      </c>
    </row>
    <row r="47" spans="1:6">
      <c r="A47" t="s">
        <v>53</v>
      </c>
      <c r="B47" t="s">
        <v>56</v>
      </c>
    </row>
    <row r="48" spans="1:6">
      <c r="A48" t="s">
        <v>51</v>
      </c>
      <c r="B48" t="s">
        <v>55</v>
      </c>
    </row>
    <row r="49" spans="1:6">
      <c r="A49" t="s">
        <v>53</v>
      </c>
      <c r="B49" t="s">
        <v>54</v>
      </c>
    </row>
    <row r="53" spans="1:6">
      <c r="A53" t="s">
        <v>21</v>
      </c>
      <c r="B53" t="s">
        <v>22</v>
      </c>
      <c r="C53" t="s">
        <v>35</v>
      </c>
      <c r="E53" t="s">
        <v>36</v>
      </c>
      <c r="F53" t="s">
        <v>35</v>
      </c>
    </row>
    <row r="54" spans="1:6">
      <c r="A54" t="s">
        <v>24</v>
      </c>
      <c r="B54">
        <v>92</v>
      </c>
      <c r="C54" t="str">
        <f>IF(B54&lt;64,"f",IF(B54&lt;73,"d",IF(B54&lt;85,"c",IF(B54&lt;95,"b","a"))))</f>
        <v>b</v>
      </c>
      <c r="E54" t="s">
        <v>37</v>
      </c>
      <c r="F54" s="4" t="s">
        <v>42</v>
      </c>
    </row>
    <row r="55" spans="1:6">
      <c r="A55" t="s">
        <v>25</v>
      </c>
      <c r="B55">
        <v>85</v>
      </c>
      <c r="E55" t="s">
        <v>38</v>
      </c>
      <c r="F55" s="4" t="s">
        <v>43</v>
      </c>
    </row>
    <row r="56" spans="1:6">
      <c r="A56" t="s">
        <v>26</v>
      </c>
      <c r="B56">
        <v>64</v>
      </c>
      <c r="E56" t="s">
        <v>39</v>
      </c>
      <c r="F56" s="4" t="s">
        <v>44</v>
      </c>
    </row>
    <row r="57" spans="1:6">
      <c r="A57" t="s">
        <v>27</v>
      </c>
      <c r="B57">
        <v>55</v>
      </c>
      <c r="E57" t="s">
        <v>40</v>
      </c>
      <c r="F57" s="4" t="s">
        <v>45</v>
      </c>
    </row>
    <row r="58" spans="1:6">
      <c r="A58" t="s">
        <v>28</v>
      </c>
      <c r="B58">
        <v>90</v>
      </c>
      <c r="E58" t="s">
        <v>41</v>
      </c>
      <c r="F58" s="4" t="s">
        <v>46</v>
      </c>
    </row>
    <row r="59" spans="1:6">
      <c r="A59" t="s">
        <v>33</v>
      </c>
      <c r="B59">
        <v>82</v>
      </c>
    </row>
    <row r="60" spans="1:6">
      <c r="A60" t="s">
        <v>34</v>
      </c>
      <c r="B60">
        <v>90</v>
      </c>
    </row>
    <row r="64" spans="1:6">
      <c r="A64" t="s">
        <v>3</v>
      </c>
      <c r="B64" s="6">
        <v>74000</v>
      </c>
      <c r="D64" t="s">
        <v>3</v>
      </c>
      <c r="E64" t="s">
        <v>47</v>
      </c>
    </row>
    <row r="65" spans="1:5">
      <c r="A65" t="s">
        <v>47</v>
      </c>
      <c r="B65">
        <f>IF(B64&gt;=100000,6%,IF(B64&gt;=75000,5%,IF(B64&gt;=50000,4%,3%)))</f>
        <v>0.04</v>
      </c>
      <c r="D65" s="5">
        <v>50000</v>
      </c>
      <c r="E65" s="1">
        <v>0.03</v>
      </c>
    </row>
    <row r="66" spans="1:5">
      <c r="D66" s="7">
        <v>75000</v>
      </c>
      <c r="E66" s="1">
        <v>0.04</v>
      </c>
    </row>
    <row r="67" spans="1:5">
      <c r="D67" s="7">
        <v>100000</v>
      </c>
      <c r="E67" s="1">
        <v>0.05</v>
      </c>
    </row>
    <row r="68" spans="1:5">
      <c r="D68" s="7">
        <v>125000</v>
      </c>
      <c r="E68" s="1">
        <v>0.06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8"/>
  <sheetViews>
    <sheetView topLeftCell="A4" workbookViewId="0">
      <selection activeCell="D57" sqref="D57"/>
    </sheetView>
  </sheetViews>
  <sheetFormatPr defaultRowHeight="15"/>
  <cols>
    <col min="2" max="2" width="15.42578125" bestFit="1" customWidth="1"/>
    <col min="3" max="3" width="11.5703125" bestFit="1" customWidth="1"/>
    <col min="4" max="4" width="16.42578125" customWidth="1"/>
  </cols>
  <sheetData>
    <row r="1" spans="1:7">
      <c r="A1" t="s">
        <v>48</v>
      </c>
      <c r="B1" t="s">
        <v>57</v>
      </c>
      <c r="E1" t="s">
        <v>58</v>
      </c>
    </row>
    <row r="2" spans="1:7">
      <c r="A2" t="s">
        <v>51</v>
      </c>
      <c r="B2">
        <v>100</v>
      </c>
      <c r="C2" t="str">
        <f>IF(AND(A2="red",B2="small"),"x","")</f>
        <v/>
      </c>
      <c r="E2" t="s">
        <v>52</v>
      </c>
    </row>
    <row r="3" spans="1:7">
      <c r="A3" t="s">
        <v>52</v>
      </c>
      <c r="B3">
        <v>200</v>
      </c>
    </row>
    <row r="4" spans="1:7">
      <c r="A4" t="s">
        <v>51</v>
      </c>
      <c r="B4">
        <v>300</v>
      </c>
    </row>
    <row r="5" spans="1:7">
      <c r="A5" t="s">
        <v>53</v>
      </c>
      <c r="B5">
        <v>400</v>
      </c>
    </row>
    <row r="6" spans="1:7">
      <c r="A6" t="s">
        <v>51</v>
      </c>
      <c r="B6">
        <v>500</v>
      </c>
    </row>
    <row r="7" spans="1:7">
      <c r="A7" t="s">
        <v>53</v>
      </c>
      <c r="B7">
        <v>600</v>
      </c>
    </row>
    <row r="12" spans="1:7">
      <c r="A12" t="s">
        <v>59</v>
      </c>
      <c r="B12" t="s">
        <v>60</v>
      </c>
      <c r="C12" t="s">
        <v>61</v>
      </c>
    </row>
    <row r="13" spans="1:7">
      <c r="A13" t="s">
        <v>62</v>
      </c>
      <c r="B13" t="s">
        <v>67</v>
      </c>
      <c r="C13" s="7">
        <v>60569</v>
      </c>
      <c r="F13" t="s">
        <v>21</v>
      </c>
      <c r="G13" t="s">
        <v>63</v>
      </c>
    </row>
    <row r="14" spans="1:7">
      <c r="A14" t="s">
        <v>63</v>
      </c>
      <c r="B14" t="s">
        <v>67</v>
      </c>
      <c r="C14" s="7">
        <v>81603</v>
      </c>
      <c r="F14" t="s">
        <v>61</v>
      </c>
    </row>
    <row r="15" spans="1:7">
      <c r="A15" t="s">
        <v>64</v>
      </c>
      <c r="B15" t="s">
        <v>67</v>
      </c>
      <c r="C15" s="7">
        <v>86218</v>
      </c>
    </row>
    <row r="16" spans="1:7">
      <c r="A16" t="s">
        <v>65</v>
      </c>
      <c r="B16" t="s">
        <v>66</v>
      </c>
      <c r="C16" s="7">
        <v>84186</v>
      </c>
    </row>
    <row r="19" spans="1:7">
      <c r="A19" t="s">
        <v>68</v>
      </c>
      <c r="B19" t="s">
        <v>69</v>
      </c>
    </row>
    <row r="20" spans="1:7">
      <c r="A20">
        <v>0</v>
      </c>
      <c r="B20" t="s">
        <v>75</v>
      </c>
      <c r="D20" s="8" t="s">
        <v>76</v>
      </c>
      <c r="E20" s="8">
        <v>15</v>
      </c>
    </row>
    <row r="21" spans="1:7" ht="30">
      <c r="A21">
        <v>10</v>
      </c>
      <c r="B21" t="s">
        <v>74</v>
      </c>
      <c r="D21" s="10" t="s">
        <v>77</v>
      </c>
      <c r="E21" s="8" t="str">
        <f>VLOOKUP(E20,A20:B25,2,TRUE)</f>
        <v>very low</v>
      </c>
    </row>
    <row r="22" spans="1:7">
      <c r="A22">
        <v>20</v>
      </c>
      <c r="B22" t="s">
        <v>73</v>
      </c>
    </row>
    <row r="23" spans="1:7">
      <c r="A23">
        <v>40</v>
      </c>
      <c r="B23" t="s">
        <v>72</v>
      </c>
    </row>
    <row r="24" spans="1:7">
      <c r="A24">
        <v>60</v>
      </c>
      <c r="B24" t="s">
        <v>71</v>
      </c>
    </row>
    <row r="25" spans="1:7">
      <c r="A25">
        <v>80</v>
      </c>
      <c r="B25" t="s">
        <v>70</v>
      </c>
    </row>
    <row r="28" spans="1:7">
      <c r="A28" t="s">
        <v>78</v>
      </c>
      <c r="B28" t="s">
        <v>79</v>
      </c>
      <c r="C28" t="s">
        <v>80</v>
      </c>
      <c r="D28" t="s">
        <v>81</v>
      </c>
      <c r="F28" t="s">
        <v>92</v>
      </c>
      <c r="G28" t="s">
        <v>93</v>
      </c>
    </row>
    <row r="29" spans="1:7">
      <c r="A29" t="s">
        <v>82</v>
      </c>
      <c r="B29" t="s">
        <v>87</v>
      </c>
      <c r="C29" s="9" t="s">
        <v>46</v>
      </c>
      <c r="D29" t="str">
        <f>VLOOKUP(C29,F29:G34,2,FALSE)</f>
        <v>Democratic</v>
      </c>
      <c r="F29" t="s">
        <v>46</v>
      </c>
      <c r="G29" t="s">
        <v>95</v>
      </c>
    </row>
    <row r="30" spans="1:7">
      <c r="A30" t="s">
        <v>83</v>
      </c>
      <c r="B30" t="s">
        <v>88</v>
      </c>
      <c r="C30" s="9" t="s">
        <v>42</v>
      </c>
      <c r="F30" t="s">
        <v>45</v>
      </c>
      <c r="G30" t="s">
        <v>96</v>
      </c>
    </row>
    <row r="31" spans="1:7">
      <c r="A31" t="s">
        <v>84</v>
      </c>
      <c r="B31" t="s">
        <v>89</v>
      </c>
      <c r="C31" s="9" t="s">
        <v>45</v>
      </c>
      <c r="F31" t="s">
        <v>44</v>
      </c>
      <c r="G31" t="s">
        <v>97</v>
      </c>
    </row>
    <row r="32" spans="1:7">
      <c r="A32" t="s">
        <v>85</v>
      </c>
      <c r="B32" t="s">
        <v>90</v>
      </c>
      <c r="C32" s="9" t="s">
        <v>43</v>
      </c>
      <c r="F32" t="s">
        <v>43</v>
      </c>
      <c r="G32" t="s">
        <v>98</v>
      </c>
    </row>
    <row r="33" spans="1:7">
      <c r="A33" t="s">
        <v>86</v>
      </c>
      <c r="B33" t="s">
        <v>91</v>
      </c>
      <c r="C33" s="9" t="s">
        <v>43</v>
      </c>
      <c r="F33" t="s">
        <v>94</v>
      </c>
      <c r="G33" t="s">
        <v>99</v>
      </c>
    </row>
    <row r="34" spans="1:7">
      <c r="F34" t="s">
        <v>42</v>
      </c>
      <c r="G34" t="s">
        <v>100</v>
      </c>
    </row>
    <row r="37" spans="1:7">
      <c r="C37" t="s">
        <v>101</v>
      </c>
    </row>
    <row r="39" spans="1:7">
      <c r="B39" t="s">
        <v>102</v>
      </c>
      <c r="C39" t="s">
        <v>22</v>
      </c>
      <c r="D39" t="s">
        <v>103</v>
      </c>
    </row>
    <row r="40" spans="1:7">
      <c r="B40" t="s">
        <v>104</v>
      </c>
      <c r="C40">
        <v>77</v>
      </c>
      <c r="D40" t="str">
        <f>VLOOKUP(C40,F41:G45,2,TRUE)</f>
        <v>C</v>
      </c>
      <c r="F40" t="s">
        <v>22</v>
      </c>
      <c r="G40" t="s">
        <v>103</v>
      </c>
    </row>
    <row r="41" spans="1:7">
      <c r="B41" t="s">
        <v>105</v>
      </c>
      <c r="C41">
        <v>50</v>
      </c>
      <c r="F41">
        <v>50</v>
      </c>
      <c r="G41" t="s">
        <v>42</v>
      </c>
    </row>
    <row r="42" spans="1:7">
      <c r="B42" t="s">
        <v>106</v>
      </c>
      <c r="C42">
        <v>90</v>
      </c>
      <c r="F42">
        <v>60</v>
      </c>
      <c r="G42" t="s">
        <v>43</v>
      </c>
    </row>
    <row r="43" spans="1:7">
      <c r="B43" t="s">
        <v>107</v>
      </c>
      <c r="C43">
        <v>80</v>
      </c>
      <c r="F43">
        <v>70</v>
      </c>
      <c r="G43" t="s">
        <v>44</v>
      </c>
    </row>
    <row r="44" spans="1:7">
      <c r="B44" t="s">
        <v>108</v>
      </c>
      <c r="C44">
        <v>69</v>
      </c>
      <c r="F44">
        <v>80</v>
      </c>
      <c r="G44" t="s">
        <v>45</v>
      </c>
    </row>
    <row r="45" spans="1:7">
      <c r="F45">
        <v>90</v>
      </c>
      <c r="G45" t="s">
        <v>46</v>
      </c>
    </row>
    <row r="50" spans="1:5">
      <c r="B50" s="8" t="s">
        <v>109</v>
      </c>
      <c r="C50" s="8" t="s">
        <v>110</v>
      </c>
      <c r="D50" s="8" t="s">
        <v>49</v>
      </c>
      <c r="E50" s="8" t="s">
        <v>111</v>
      </c>
    </row>
    <row r="51" spans="1:5">
      <c r="B51" s="8" t="s">
        <v>112</v>
      </c>
      <c r="C51" s="8" t="s">
        <v>116</v>
      </c>
      <c r="D51" s="8" t="s">
        <v>54</v>
      </c>
      <c r="E51" s="11">
        <v>22</v>
      </c>
    </row>
    <row r="52" spans="1:5">
      <c r="B52" s="8" t="s">
        <v>113</v>
      </c>
      <c r="C52" s="8" t="s">
        <v>116</v>
      </c>
      <c r="D52" s="8" t="s">
        <v>56</v>
      </c>
      <c r="E52" s="11">
        <v>24</v>
      </c>
    </row>
    <row r="53" spans="1:5">
      <c r="B53" s="8" t="s">
        <v>114</v>
      </c>
      <c r="C53" s="8" t="s">
        <v>117</v>
      </c>
      <c r="D53" s="8" t="s">
        <v>54</v>
      </c>
      <c r="E53" s="11">
        <v>60</v>
      </c>
    </row>
    <row r="54" spans="1:5">
      <c r="B54" s="8" t="s">
        <v>115</v>
      </c>
      <c r="C54" s="8" t="s">
        <v>117</v>
      </c>
      <c r="D54" s="8" t="s">
        <v>56</v>
      </c>
      <c r="E54" s="11">
        <v>65</v>
      </c>
    </row>
    <row r="57" spans="1:5">
      <c r="A57" t="s">
        <v>118</v>
      </c>
      <c r="B57" s="8" t="s">
        <v>117</v>
      </c>
      <c r="C57" s="8" t="s">
        <v>56</v>
      </c>
      <c r="D57" s="8">
        <f>VLOOKUP(B57 &amp; "|" &amp;C57,B51:E54,4,FALSE)</f>
        <v>65</v>
      </c>
    </row>
    <row r="58" spans="1:5">
      <c r="B58" s="12" t="s">
        <v>116</v>
      </c>
      <c r="C58" s="12" t="s">
        <v>54</v>
      </c>
      <c r="D58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8"/>
  <sheetViews>
    <sheetView workbookViewId="0">
      <selection activeCell="G18" sqref="G18"/>
    </sheetView>
  </sheetViews>
  <sheetFormatPr defaultRowHeight="15"/>
  <cols>
    <col min="1" max="1" width="19.140625" bestFit="1" customWidth="1"/>
  </cols>
  <sheetData>
    <row r="1" spans="1:4">
      <c r="A1" t="s">
        <v>119</v>
      </c>
    </row>
    <row r="4" spans="1:4">
      <c r="A4" t="s">
        <v>128</v>
      </c>
    </row>
    <row r="5" spans="1:4">
      <c r="A5" t="s">
        <v>129</v>
      </c>
      <c r="B5">
        <v>200</v>
      </c>
    </row>
    <row r="6" spans="1:4">
      <c r="A6" t="s">
        <v>130</v>
      </c>
      <c r="B6">
        <v>80</v>
      </c>
    </row>
    <row r="7" spans="1:4">
      <c r="A7" t="s">
        <v>131</v>
      </c>
      <c r="B7">
        <f>B6*B5</f>
        <v>16000</v>
      </c>
    </row>
    <row r="12" spans="1:4">
      <c r="B12" t="s">
        <v>124</v>
      </c>
      <c r="C12" t="s">
        <v>125</v>
      </c>
      <c r="D12" t="s">
        <v>126</v>
      </c>
    </row>
    <row r="13" spans="1:4">
      <c r="A13" t="s">
        <v>120</v>
      </c>
      <c r="B13">
        <v>150000</v>
      </c>
      <c r="C13" s="1">
        <v>0.2</v>
      </c>
      <c r="D13">
        <f>C13*B13</f>
        <v>30000</v>
      </c>
    </row>
    <row r="14" spans="1:4">
      <c r="A14" t="s">
        <v>121</v>
      </c>
      <c r="B14">
        <v>240000</v>
      </c>
      <c r="C14" s="1">
        <v>0.25</v>
      </c>
      <c r="D14">
        <f>C14*B14</f>
        <v>60000</v>
      </c>
    </row>
    <row r="15" spans="1:4">
      <c r="A15" t="s">
        <v>122</v>
      </c>
      <c r="B15">
        <v>106666.66666666667</v>
      </c>
      <c r="C15" s="1">
        <v>0.15</v>
      </c>
      <c r="D15">
        <f>C15*B15</f>
        <v>16000</v>
      </c>
    </row>
    <row r="16" spans="1:4">
      <c r="A16" t="s">
        <v>123</v>
      </c>
      <c r="B16">
        <f>SUM(B13:B15)</f>
        <v>496666.66666666669</v>
      </c>
      <c r="D16">
        <f>SUM(D13:D15)</f>
        <v>106000</v>
      </c>
    </row>
    <row r="18" spans="3:4">
      <c r="C18" t="s">
        <v>127</v>
      </c>
      <c r="D18">
        <f>SUM(D13,D14,D15,D16)</f>
        <v>212000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9"/>
  <sheetViews>
    <sheetView workbookViewId="0">
      <selection activeCell="C6" sqref="C6"/>
    </sheetView>
  </sheetViews>
  <sheetFormatPr defaultRowHeight="15"/>
  <cols>
    <col min="1" max="1" width="39.28515625" customWidth="1"/>
    <col min="2" max="2" width="8.5703125" customWidth="1"/>
    <col min="3" max="3" width="12.5703125" bestFit="1" customWidth="1"/>
  </cols>
  <sheetData>
    <row r="1" spans="1:3" ht="16.5">
      <c r="A1" s="16" t="s">
        <v>147</v>
      </c>
    </row>
    <row r="3" spans="1:3" ht="30">
      <c r="A3" s="2" t="s">
        <v>132</v>
      </c>
      <c r="B3" s="2" t="s">
        <v>134</v>
      </c>
      <c r="C3" s="1">
        <v>0.05</v>
      </c>
    </row>
    <row r="4" spans="1:3">
      <c r="A4" s="2"/>
      <c r="B4" t="s">
        <v>135</v>
      </c>
      <c r="C4" s="13">
        <v>60</v>
      </c>
    </row>
    <row r="5" spans="1:3">
      <c r="A5" s="2"/>
      <c r="B5" t="s">
        <v>136</v>
      </c>
      <c r="C5" s="7">
        <v>500000</v>
      </c>
    </row>
    <row r="6" spans="1:3">
      <c r="B6" t="s">
        <v>137</v>
      </c>
      <c r="C6" s="14"/>
    </row>
    <row r="8" spans="1:3" ht="45">
      <c r="A8" s="2" t="s">
        <v>133</v>
      </c>
      <c r="B8" s="2" t="s">
        <v>134</v>
      </c>
      <c r="C8" s="1">
        <v>0.06</v>
      </c>
    </row>
    <row r="9" spans="1:3">
      <c r="B9" t="s">
        <v>135</v>
      </c>
      <c r="C9">
        <v>36</v>
      </c>
    </row>
    <row r="10" spans="1:3">
      <c r="B10" t="s">
        <v>136</v>
      </c>
      <c r="C10">
        <v>15000</v>
      </c>
    </row>
    <row r="11" spans="1:3">
      <c r="B11" t="s">
        <v>138</v>
      </c>
      <c r="C11">
        <v>-1000</v>
      </c>
    </row>
    <row r="12" spans="1:3">
      <c r="B12" t="s">
        <v>137</v>
      </c>
      <c r="C12" s="14"/>
    </row>
    <row r="15" spans="1:3" ht="45">
      <c r="A15" s="15" t="s">
        <v>148</v>
      </c>
      <c r="B15" s="2" t="s">
        <v>134</v>
      </c>
      <c r="C15" s="1">
        <v>0.02</v>
      </c>
    </row>
    <row r="16" spans="1:3">
      <c r="B16" t="s">
        <v>135</v>
      </c>
      <c r="C16">
        <v>8</v>
      </c>
    </row>
    <row r="17" spans="2:3">
      <c r="B17" t="s">
        <v>139</v>
      </c>
      <c r="C17">
        <v>0</v>
      </c>
    </row>
    <row r="18" spans="2:3">
      <c r="B18" t="s">
        <v>138</v>
      </c>
      <c r="C18">
        <v>5000</v>
      </c>
    </row>
    <row r="19" spans="2:3">
      <c r="B19" t="s">
        <v>137</v>
      </c>
      <c r="C19" s="1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2"/>
  <sheetViews>
    <sheetView workbookViewId="0">
      <selection activeCell="A5" sqref="A5"/>
    </sheetView>
  </sheetViews>
  <sheetFormatPr defaultRowHeight="15"/>
  <cols>
    <col min="1" max="1" width="49.85546875" style="18" customWidth="1"/>
    <col min="2" max="16384" width="9.140625" style="18"/>
  </cols>
  <sheetData>
    <row r="1" spans="1:1" ht="49.5">
      <c r="A1" s="17" t="s">
        <v>140</v>
      </c>
    </row>
    <row r="3" spans="1:1" ht="49.5">
      <c r="A3" s="17" t="s">
        <v>141</v>
      </c>
    </row>
    <row r="5" spans="1:1" ht="33">
      <c r="A5" s="17" t="s">
        <v>142</v>
      </c>
    </row>
    <row r="7" spans="1:1" ht="82.5">
      <c r="A7" s="17" t="s">
        <v>143</v>
      </c>
    </row>
    <row r="9" spans="1:1" ht="33">
      <c r="A9" s="17" t="s">
        <v>144</v>
      </c>
    </row>
    <row r="10" spans="1:1">
      <c r="A10" s="19"/>
    </row>
    <row r="11" spans="1:1" ht="33">
      <c r="A11" s="20" t="s">
        <v>145</v>
      </c>
    </row>
    <row r="12" spans="1:1" ht="33">
      <c r="A12" s="20" t="s">
        <v>146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9"/>
  <sheetViews>
    <sheetView tabSelected="1" topLeftCell="A19" workbookViewId="0">
      <selection activeCell="L36" sqref="L36"/>
    </sheetView>
  </sheetViews>
  <sheetFormatPr defaultRowHeight="15"/>
  <cols>
    <col min="4" max="5" width="10.5703125" bestFit="1" customWidth="1"/>
  </cols>
  <sheetData>
    <row r="1" spans="1:6">
      <c r="A1" t="s">
        <v>149</v>
      </c>
      <c r="B1" t="s">
        <v>150</v>
      </c>
      <c r="C1" t="s">
        <v>151</v>
      </c>
      <c r="D1" t="s">
        <v>152</v>
      </c>
      <c r="E1" t="s">
        <v>153</v>
      </c>
      <c r="F1" t="s">
        <v>154</v>
      </c>
    </row>
    <row r="2" spans="1:6">
      <c r="A2">
        <v>1</v>
      </c>
      <c r="B2" t="s">
        <v>155</v>
      </c>
      <c r="C2" t="s">
        <v>161</v>
      </c>
      <c r="D2" s="7">
        <v>4270</v>
      </c>
      <c r="E2" s="21">
        <v>40914</v>
      </c>
      <c r="F2" t="s">
        <v>163</v>
      </c>
    </row>
    <row r="3" spans="1:6">
      <c r="A3">
        <v>2</v>
      </c>
      <c r="B3" t="s">
        <v>156</v>
      </c>
      <c r="C3" t="s">
        <v>161</v>
      </c>
      <c r="D3" s="7">
        <v>8239</v>
      </c>
      <c r="E3" s="21">
        <v>40915</v>
      </c>
      <c r="F3" t="s">
        <v>164</v>
      </c>
    </row>
    <row r="4" spans="1:6">
      <c r="A4">
        <v>3</v>
      </c>
      <c r="B4" t="s">
        <v>157</v>
      </c>
      <c r="C4" t="s">
        <v>162</v>
      </c>
      <c r="D4" s="7">
        <v>617</v>
      </c>
      <c r="E4" s="21">
        <v>40916</v>
      </c>
      <c r="F4" t="s">
        <v>163</v>
      </c>
    </row>
    <row r="5" spans="1:6">
      <c r="A5">
        <v>4</v>
      </c>
      <c r="B5" t="s">
        <v>157</v>
      </c>
      <c r="C5" t="s">
        <v>162</v>
      </c>
      <c r="D5" s="7">
        <v>8384</v>
      </c>
      <c r="E5" s="21">
        <v>40918</v>
      </c>
      <c r="F5" t="s">
        <v>165</v>
      </c>
    </row>
    <row r="6" spans="1:6">
      <c r="A6">
        <v>5</v>
      </c>
      <c r="B6" t="s">
        <v>158</v>
      </c>
      <c r="C6" t="s">
        <v>161</v>
      </c>
      <c r="D6" s="7">
        <v>2626</v>
      </c>
      <c r="E6" s="21">
        <v>40918</v>
      </c>
      <c r="F6" t="s">
        <v>166</v>
      </c>
    </row>
    <row r="7" spans="1:6">
      <c r="A7">
        <v>6</v>
      </c>
      <c r="B7" t="s">
        <v>159</v>
      </c>
      <c r="C7" t="s">
        <v>162</v>
      </c>
      <c r="D7" s="7">
        <v>3610</v>
      </c>
      <c r="E7" s="21">
        <v>40919</v>
      </c>
      <c r="F7" t="s">
        <v>163</v>
      </c>
    </row>
    <row r="8" spans="1:6">
      <c r="A8">
        <v>7</v>
      </c>
      <c r="B8" t="s">
        <v>156</v>
      </c>
      <c r="C8" t="s">
        <v>161</v>
      </c>
      <c r="D8" s="7">
        <v>9062</v>
      </c>
      <c r="E8" s="21">
        <v>40919</v>
      </c>
      <c r="F8" t="s">
        <v>167</v>
      </c>
    </row>
    <row r="9" spans="1:6">
      <c r="A9">
        <v>8</v>
      </c>
      <c r="B9" t="s">
        <v>157</v>
      </c>
      <c r="C9" t="s">
        <v>162</v>
      </c>
      <c r="D9" s="7">
        <v>6906</v>
      </c>
      <c r="E9" s="21">
        <v>40924</v>
      </c>
      <c r="F9" t="s">
        <v>168</v>
      </c>
    </row>
    <row r="10" spans="1:6">
      <c r="A10">
        <v>9</v>
      </c>
      <c r="B10" t="s">
        <v>160</v>
      </c>
      <c r="C10" t="s">
        <v>162</v>
      </c>
      <c r="D10" s="7">
        <v>2417</v>
      </c>
      <c r="E10" s="21">
        <v>40924</v>
      </c>
      <c r="F10" t="s">
        <v>169</v>
      </c>
    </row>
    <row r="11" spans="1:6">
      <c r="A11">
        <v>10</v>
      </c>
      <c r="B11" t="s">
        <v>160</v>
      </c>
      <c r="C11" t="s">
        <v>162</v>
      </c>
      <c r="D11" s="7">
        <v>7431</v>
      </c>
      <c r="E11" s="21">
        <v>40924</v>
      </c>
      <c r="F11" t="s">
        <v>165</v>
      </c>
    </row>
    <row r="16" spans="1:6">
      <c r="A16" t="s">
        <v>170</v>
      </c>
      <c r="B16" t="s">
        <v>171</v>
      </c>
      <c r="C16" t="s">
        <v>172</v>
      </c>
      <c r="D16" t="s">
        <v>173</v>
      </c>
      <c r="E16" t="s">
        <v>174</v>
      </c>
    </row>
    <row r="17" spans="1:5">
      <c r="A17">
        <v>1</v>
      </c>
      <c r="B17" t="s">
        <v>175</v>
      </c>
      <c r="C17" t="s">
        <v>176</v>
      </c>
      <c r="D17" t="s">
        <v>179</v>
      </c>
      <c r="E17" s="7">
        <v>6233</v>
      </c>
    </row>
    <row r="18" spans="1:5">
      <c r="A18">
        <v>2</v>
      </c>
      <c r="B18" t="s">
        <v>175</v>
      </c>
      <c r="C18" t="s">
        <v>176</v>
      </c>
      <c r="D18" t="s">
        <v>180</v>
      </c>
      <c r="E18" s="7">
        <v>4233</v>
      </c>
    </row>
    <row r="19" spans="1:5">
      <c r="A19">
        <v>3</v>
      </c>
      <c r="B19" t="s">
        <v>42</v>
      </c>
      <c r="C19" t="s">
        <v>177</v>
      </c>
      <c r="D19" t="s">
        <v>179</v>
      </c>
      <c r="E19" s="7">
        <v>6560</v>
      </c>
    </row>
    <row r="20" spans="1:5">
      <c r="A20">
        <v>4</v>
      </c>
      <c r="B20" t="s">
        <v>175</v>
      </c>
      <c r="C20" t="s">
        <v>178</v>
      </c>
      <c r="D20" t="s">
        <v>179</v>
      </c>
      <c r="E20" s="7">
        <v>5001</v>
      </c>
    </row>
    <row r="21" spans="1:5">
      <c r="A21">
        <v>5</v>
      </c>
      <c r="B21" t="s">
        <v>42</v>
      </c>
      <c r="C21" t="s">
        <v>176</v>
      </c>
      <c r="D21" t="s">
        <v>179</v>
      </c>
      <c r="E21" s="7">
        <v>7034</v>
      </c>
    </row>
    <row r="22" spans="1:5">
      <c r="A22">
        <v>6</v>
      </c>
      <c r="B22" t="s">
        <v>42</v>
      </c>
      <c r="C22" t="s">
        <v>178</v>
      </c>
      <c r="D22" t="s">
        <v>179</v>
      </c>
      <c r="E22" s="7">
        <v>5345</v>
      </c>
    </row>
    <row r="23" spans="1:5">
      <c r="A23">
        <v>7</v>
      </c>
      <c r="B23" t="s">
        <v>42</v>
      </c>
      <c r="C23" t="s">
        <v>177</v>
      </c>
      <c r="D23" t="s">
        <v>180</v>
      </c>
      <c r="E23" s="7">
        <v>790</v>
      </c>
    </row>
    <row r="24" spans="1:5">
      <c r="A24">
        <v>8</v>
      </c>
      <c r="B24" t="s">
        <v>42</v>
      </c>
      <c r="C24" t="s">
        <v>177</v>
      </c>
      <c r="D24" t="s">
        <v>181</v>
      </c>
      <c r="E24" s="7">
        <v>240</v>
      </c>
    </row>
    <row r="25" spans="1:5">
      <c r="A25">
        <v>9</v>
      </c>
      <c r="B25" t="s">
        <v>175</v>
      </c>
      <c r="C25" t="s">
        <v>177</v>
      </c>
      <c r="D25" t="s">
        <v>179</v>
      </c>
      <c r="E25" s="7">
        <v>4300</v>
      </c>
    </row>
    <row r="26" spans="1:5">
      <c r="A26">
        <v>10</v>
      </c>
      <c r="B26" t="s">
        <v>175</v>
      </c>
      <c r="C26" t="s">
        <v>176</v>
      </c>
      <c r="D26" t="s">
        <v>181</v>
      </c>
      <c r="E26" s="7">
        <v>232</v>
      </c>
    </row>
    <row r="30" spans="1:5">
      <c r="A30" s="22" t="s">
        <v>182</v>
      </c>
      <c r="B30" s="22" t="s">
        <v>183</v>
      </c>
      <c r="C30" s="22" t="s">
        <v>184</v>
      </c>
    </row>
    <row r="31" spans="1:5">
      <c r="A31" t="s">
        <v>18</v>
      </c>
      <c r="B31">
        <v>8249.327669812732</v>
      </c>
      <c r="C31">
        <v>594.8782420079541</v>
      </c>
      <c r="E31" s="23"/>
    </row>
    <row r="32" spans="1:5">
      <c r="A32" t="s">
        <v>18</v>
      </c>
      <c r="B32">
        <v>6557.8729832219478</v>
      </c>
      <c r="C32">
        <v>83.339385972085097</v>
      </c>
      <c r="E32" s="23"/>
    </row>
    <row r="33" spans="1:5">
      <c r="A33" t="s">
        <v>185</v>
      </c>
      <c r="B33">
        <v>6180.0357471981151</v>
      </c>
      <c r="C33">
        <v>551.2667803915291</v>
      </c>
      <c r="E33" s="23"/>
    </row>
    <row r="34" spans="1:5">
      <c r="A34" t="s">
        <v>18</v>
      </c>
      <c r="B34">
        <v>9915.4543112250485</v>
      </c>
      <c r="C34">
        <v>336.85767843720402</v>
      </c>
      <c r="E34" s="23"/>
    </row>
    <row r="35" spans="1:5">
      <c r="A35" t="s">
        <v>185</v>
      </c>
      <c r="B35">
        <v>4047.6691780881433</v>
      </c>
      <c r="C35">
        <v>481.00830089228009</v>
      </c>
      <c r="E35" s="23"/>
    </row>
    <row r="36" spans="1:5">
      <c r="A36" t="s">
        <v>185</v>
      </c>
      <c r="B36">
        <v>4797.0875045760986</v>
      </c>
      <c r="C36">
        <v>962.35509434426979</v>
      </c>
      <c r="E36" s="23"/>
    </row>
    <row r="37" spans="1:5">
      <c r="A37" t="s">
        <v>185</v>
      </c>
      <c r="B37">
        <v>6537.8001010167409</v>
      </c>
      <c r="C37">
        <v>931.96972478373198</v>
      </c>
      <c r="E37" s="24"/>
    </row>
    <row r="38" spans="1:5">
      <c r="A38" t="s">
        <v>18</v>
      </c>
      <c r="B38">
        <v>3151.4227753703763</v>
      </c>
      <c r="C38">
        <v>848.2135170177911</v>
      </c>
    </row>
    <row r="39" spans="1:5">
      <c r="A39" t="s">
        <v>186</v>
      </c>
      <c r="B39">
        <v>9504.7818270497992</v>
      </c>
      <c r="C39">
        <v>827.56322444340958</v>
      </c>
    </row>
    <row r="40" spans="1:5">
      <c r="A40" t="s">
        <v>18</v>
      </c>
      <c r="B40">
        <v>9378.1404699584928</v>
      </c>
      <c r="C40">
        <v>566.79765360330634</v>
      </c>
    </row>
    <row r="41" spans="1:5">
      <c r="A41" t="s">
        <v>186</v>
      </c>
      <c r="B41">
        <v>6772.1330424373045</v>
      </c>
      <c r="C41">
        <v>436.87998361183077</v>
      </c>
    </row>
    <row r="42" spans="1:5">
      <c r="A42" t="s">
        <v>185</v>
      </c>
      <c r="B42">
        <v>1854.6321581898053</v>
      </c>
      <c r="C42">
        <v>930.54825060805194</v>
      </c>
    </row>
    <row r="43" spans="1:5">
      <c r="A43" t="s">
        <v>186</v>
      </c>
      <c r="B43">
        <v>8303.9426643250299</v>
      </c>
      <c r="C43">
        <v>680.75037198642121</v>
      </c>
    </row>
    <row r="44" spans="1:5">
      <c r="A44" t="s">
        <v>185</v>
      </c>
      <c r="B44">
        <v>6741.4600639306091</v>
      </c>
      <c r="C44">
        <v>418.03173847175805</v>
      </c>
    </row>
    <row r="45" spans="1:5">
      <c r="A45" t="s">
        <v>185</v>
      </c>
      <c r="B45">
        <v>4151.439757679469</v>
      </c>
      <c r="C45">
        <v>336.40563842105678</v>
      </c>
    </row>
    <row r="46" spans="1:5">
      <c r="A46" t="s">
        <v>185</v>
      </c>
      <c r="B46">
        <v>7972.3018907031992</v>
      </c>
      <c r="C46">
        <v>917.14060090691464</v>
      </c>
    </row>
    <row r="47" spans="1:5">
      <c r="A47" t="s">
        <v>186</v>
      </c>
      <c r="B47">
        <v>10331.578474842798</v>
      </c>
      <c r="C47">
        <v>440.47440972644478</v>
      </c>
    </row>
    <row r="48" spans="1:5">
      <c r="A48" t="s">
        <v>185</v>
      </c>
      <c r="B48">
        <v>3695.193020761345</v>
      </c>
      <c r="C48">
        <v>217.65628645401875</v>
      </c>
    </row>
    <row r="49" spans="1:3">
      <c r="A49" t="s">
        <v>185</v>
      </c>
      <c r="B49">
        <v>7904.2936251937244</v>
      </c>
      <c r="C49">
        <v>764.58393242117882</v>
      </c>
    </row>
    <row r="50" spans="1:3">
      <c r="A50" t="s">
        <v>18</v>
      </c>
      <c r="B50">
        <v>849.25992484386654</v>
      </c>
      <c r="C50">
        <v>94.517036643067257</v>
      </c>
    </row>
    <row r="51" spans="1:3">
      <c r="A51" t="s">
        <v>186</v>
      </c>
      <c r="B51">
        <v>7157.6275489007958</v>
      </c>
      <c r="C51">
        <v>915.92453866148048</v>
      </c>
    </row>
    <row r="52" spans="1:3">
      <c r="A52" t="s">
        <v>18</v>
      </c>
      <c r="B52">
        <v>3712.5650123250789</v>
      </c>
      <c r="C52">
        <v>432.54858750004723</v>
      </c>
    </row>
    <row r="53" spans="1:3">
      <c r="A53" t="s">
        <v>185</v>
      </c>
      <c r="B53">
        <v>7596.4395031012127</v>
      </c>
      <c r="C53">
        <v>134.82258799032877</v>
      </c>
    </row>
    <row r="54" spans="1:3">
      <c r="A54" t="s">
        <v>185</v>
      </c>
      <c r="B54">
        <v>2198.6577925001716</v>
      </c>
      <c r="C54">
        <v>1037.2944248302504</v>
      </c>
    </row>
    <row r="55" spans="1:3">
      <c r="A55" t="s">
        <v>186</v>
      </c>
      <c r="B55">
        <v>4723.9958751124723</v>
      </c>
      <c r="C55">
        <v>463.28991155825514</v>
      </c>
    </row>
    <row r="56" spans="1:3">
      <c r="A56" t="s">
        <v>18</v>
      </c>
      <c r="B56">
        <v>1331.2645180152683</v>
      </c>
      <c r="C56">
        <v>959.23073233204514</v>
      </c>
    </row>
    <row r="57" spans="1:3">
      <c r="A57" t="s">
        <v>18</v>
      </c>
      <c r="B57">
        <v>2743.8026187562032</v>
      </c>
      <c r="C57">
        <v>222.91926187271972</v>
      </c>
    </row>
    <row r="58" spans="1:3">
      <c r="A58" t="s">
        <v>186</v>
      </c>
      <c r="B58">
        <v>5038.30681337436</v>
      </c>
      <c r="C58">
        <v>306.9576869104551</v>
      </c>
    </row>
    <row r="59" spans="1:3">
      <c r="A59" t="s">
        <v>185</v>
      </c>
      <c r="B59">
        <v>10458.266016908119</v>
      </c>
      <c r="C59">
        <v>692.76310831422688</v>
      </c>
    </row>
    <row r="60" spans="1:3">
      <c r="A60" t="s">
        <v>185</v>
      </c>
      <c r="B60">
        <v>7567.0351493275748</v>
      </c>
      <c r="C60">
        <v>720.31906395495128</v>
      </c>
    </row>
    <row r="61" spans="1:3">
      <c r="A61" t="s">
        <v>186</v>
      </c>
      <c r="B61">
        <v>7688.4341585784132</v>
      </c>
      <c r="C61">
        <v>851.85133745041651</v>
      </c>
    </row>
    <row r="62" spans="1:3">
      <c r="A62" t="s">
        <v>185</v>
      </c>
      <c r="B62">
        <v>4023.2273803650451</v>
      </c>
      <c r="C62">
        <v>166.49421959634211</v>
      </c>
    </row>
    <row r="63" spans="1:3">
      <c r="A63" t="s">
        <v>18</v>
      </c>
      <c r="B63">
        <v>4551.6036698894313</v>
      </c>
      <c r="C63">
        <v>701.04565888555442</v>
      </c>
    </row>
    <row r="64" spans="1:3">
      <c r="A64" t="s">
        <v>18</v>
      </c>
      <c r="B64">
        <v>2665.1140925000996</v>
      </c>
      <c r="C64">
        <v>654.97966582026004</v>
      </c>
    </row>
    <row r="65" spans="1:3">
      <c r="A65" t="s">
        <v>185</v>
      </c>
      <c r="B65">
        <v>6589.124662448583</v>
      </c>
      <c r="C65">
        <v>278.1883837719671</v>
      </c>
    </row>
    <row r="66" spans="1:3">
      <c r="A66" t="s">
        <v>18</v>
      </c>
      <c r="B66">
        <v>5220.4269398046581</v>
      </c>
      <c r="C66">
        <v>589.17379594114607</v>
      </c>
    </row>
    <row r="67" spans="1:3">
      <c r="A67" t="s">
        <v>18</v>
      </c>
      <c r="B67">
        <v>7282.1887565893921</v>
      </c>
      <c r="C67">
        <v>387.54962072226323</v>
      </c>
    </row>
    <row r="68" spans="1:3">
      <c r="A68" t="s">
        <v>185</v>
      </c>
      <c r="B68">
        <v>6444.5836306460551</v>
      </c>
      <c r="C68">
        <v>258.50268259163744</v>
      </c>
    </row>
    <row r="69" spans="1:3">
      <c r="A69" t="s">
        <v>185</v>
      </c>
      <c r="B69">
        <v>10299.029260339175</v>
      </c>
      <c r="C69">
        <v>287.80492577866693</v>
      </c>
    </row>
    <row r="70" spans="1:3">
      <c r="A70" t="s">
        <v>185</v>
      </c>
      <c r="B70">
        <v>9841.2295754339411</v>
      </c>
      <c r="C70">
        <v>824.47567918127606</v>
      </c>
    </row>
    <row r="71" spans="1:3">
      <c r="A71" t="s">
        <v>185</v>
      </c>
      <c r="B71">
        <v>8237.8478361810994</v>
      </c>
      <c r="C71">
        <v>48.295935833982497</v>
      </c>
    </row>
    <row r="72" spans="1:3">
      <c r="A72" t="s">
        <v>18</v>
      </c>
      <c r="B72">
        <v>6221.2486222635498</v>
      </c>
      <c r="C72">
        <v>414.88207471162951</v>
      </c>
    </row>
    <row r="73" spans="1:3">
      <c r="A73" t="s">
        <v>18</v>
      </c>
      <c r="B73">
        <v>5401.2418187664589</v>
      </c>
      <c r="C73">
        <v>877.96790903439273</v>
      </c>
    </row>
    <row r="74" spans="1:3">
      <c r="A74" t="s">
        <v>185</v>
      </c>
      <c r="B74">
        <v>10013.811174449889</v>
      </c>
      <c r="C74">
        <v>807.85076740109389</v>
      </c>
    </row>
    <row r="75" spans="1:3">
      <c r="A75" t="s">
        <v>186</v>
      </c>
      <c r="B75">
        <v>8466.6998122226432</v>
      </c>
      <c r="C75">
        <v>450.5696925698154</v>
      </c>
    </row>
    <row r="76" spans="1:3">
      <c r="A76" t="s">
        <v>185</v>
      </c>
      <c r="B76">
        <v>8382.2143021091724</v>
      </c>
      <c r="C76">
        <v>958.25116840138946</v>
      </c>
    </row>
    <row r="77" spans="1:3">
      <c r="A77" t="s">
        <v>185</v>
      </c>
      <c r="B77">
        <v>8105.4172921759964</v>
      </c>
      <c r="C77">
        <v>647.6468244176009</v>
      </c>
    </row>
    <row r="78" spans="1:3">
      <c r="A78" t="s">
        <v>185</v>
      </c>
      <c r="B78">
        <v>10051.255389800937</v>
      </c>
      <c r="C78">
        <v>1003.7298818404427</v>
      </c>
    </row>
    <row r="79" spans="1:3">
      <c r="A79" t="s">
        <v>185</v>
      </c>
      <c r="B79">
        <v>3667.2011903397988</v>
      </c>
      <c r="C79">
        <v>680.71467791986652</v>
      </c>
    </row>
    <row r="80" spans="1:3">
      <c r="A80" t="s">
        <v>185</v>
      </c>
      <c r="B80">
        <v>7822.0618391282369</v>
      </c>
      <c r="C80">
        <v>924.35629613804338</v>
      </c>
    </row>
    <row r="81" spans="1:3">
      <c r="A81" t="s">
        <v>185</v>
      </c>
      <c r="B81">
        <v>4575.5271715324125</v>
      </c>
      <c r="C81">
        <v>657.64932007878463</v>
      </c>
    </row>
    <row r="82" spans="1:3">
      <c r="A82" t="s">
        <v>185</v>
      </c>
      <c r="B82">
        <v>3178.1969187317777</v>
      </c>
      <c r="C82">
        <v>756.2079622278327</v>
      </c>
    </row>
    <row r="83" spans="1:3">
      <c r="A83" t="s">
        <v>185</v>
      </c>
      <c r="B83">
        <v>1734.4124287934283</v>
      </c>
      <c r="C83">
        <v>864.14638185640229</v>
      </c>
    </row>
    <row r="84" spans="1:3">
      <c r="A84" t="s">
        <v>18</v>
      </c>
      <c r="B84">
        <v>8601.0660961888152</v>
      </c>
      <c r="C84">
        <v>666.9245543096406</v>
      </c>
    </row>
    <row r="85" spans="1:3">
      <c r="A85" t="s">
        <v>18</v>
      </c>
      <c r="B85">
        <v>8328.4456772696885</v>
      </c>
      <c r="C85">
        <v>898.70918783601462</v>
      </c>
    </row>
    <row r="86" spans="1:3">
      <c r="A86" t="s">
        <v>18</v>
      </c>
      <c r="B86">
        <v>9715.2700007065469</v>
      </c>
      <c r="C86">
        <v>536.26185349382467</v>
      </c>
    </row>
    <row r="87" spans="1:3">
      <c r="A87" t="s">
        <v>18</v>
      </c>
      <c r="B87">
        <v>4722.7733516561848</v>
      </c>
      <c r="C87">
        <v>837.71333318809695</v>
      </c>
    </row>
    <row r="88" spans="1:3">
      <c r="A88" t="s">
        <v>18</v>
      </c>
      <c r="B88">
        <v>3434.6941177052058</v>
      </c>
      <c r="C88">
        <v>574.12489941728677</v>
      </c>
    </row>
    <row r="89" spans="1:3">
      <c r="A89" t="s">
        <v>185</v>
      </c>
      <c r="B89">
        <v>8696.7559833849282</v>
      </c>
      <c r="C89">
        <v>581.44447681776853</v>
      </c>
    </row>
    <row r="90" spans="1:3">
      <c r="A90" t="s">
        <v>18</v>
      </c>
      <c r="B90">
        <v>9195.0795951441251</v>
      </c>
      <c r="C90">
        <v>1000.6729727958499</v>
      </c>
    </row>
    <row r="91" spans="1:3">
      <c r="A91" t="s">
        <v>186</v>
      </c>
      <c r="B91">
        <v>4168.8717148103042</v>
      </c>
      <c r="C91">
        <v>650.90374457176995</v>
      </c>
    </row>
    <row r="92" spans="1:3">
      <c r="A92" t="s">
        <v>186</v>
      </c>
      <c r="B92">
        <v>885.24324283816077</v>
      </c>
      <c r="C92">
        <v>323.976885301972</v>
      </c>
    </row>
    <row r="93" spans="1:3">
      <c r="A93" t="s">
        <v>18</v>
      </c>
      <c r="B93">
        <v>3222.2105426214039</v>
      </c>
      <c r="C93">
        <v>760.28409125706662</v>
      </c>
    </row>
    <row r="94" spans="1:3">
      <c r="A94" t="s">
        <v>185</v>
      </c>
      <c r="B94">
        <v>3185.1817433305173</v>
      </c>
      <c r="C94">
        <v>455.46472795886746</v>
      </c>
    </row>
    <row r="95" spans="1:3">
      <c r="A95" t="s">
        <v>185</v>
      </c>
      <c r="B95">
        <v>5050.9759276908626</v>
      </c>
      <c r="C95">
        <v>618.32601633686181</v>
      </c>
    </row>
    <row r="96" spans="1:3">
      <c r="A96" t="s">
        <v>185</v>
      </c>
      <c r="B96">
        <v>306.07808341232368</v>
      </c>
      <c r="C96">
        <v>275.30653731071794</v>
      </c>
    </row>
    <row r="97" spans="1:3">
      <c r="A97" t="s">
        <v>185</v>
      </c>
      <c r="B97">
        <v>9598.9767485102457</v>
      </c>
      <c r="C97">
        <v>613.29115994800804</v>
      </c>
    </row>
    <row r="98" spans="1:3">
      <c r="A98" t="s">
        <v>185</v>
      </c>
      <c r="B98">
        <v>10338.800649091172</v>
      </c>
      <c r="C98">
        <v>979.85200251533888</v>
      </c>
    </row>
    <row r="99" spans="1:3">
      <c r="A99" t="s">
        <v>18</v>
      </c>
      <c r="B99">
        <v>7350.6122898347694</v>
      </c>
      <c r="C99">
        <v>271.98794359137952</v>
      </c>
    </row>
    <row r="100" spans="1:3">
      <c r="A100" t="s">
        <v>185</v>
      </c>
      <c r="B100">
        <v>7506.4726445372089</v>
      </c>
      <c r="C100">
        <v>408.00833258324303</v>
      </c>
    </row>
    <row r="101" spans="1:3">
      <c r="A101" t="s">
        <v>185</v>
      </c>
      <c r="B101">
        <v>1939.7810982666861</v>
      </c>
      <c r="C101">
        <v>413.94179234244899</v>
      </c>
    </row>
    <row r="102" spans="1:3">
      <c r="A102" t="s">
        <v>186</v>
      </c>
      <c r="B102">
        <v>7692.2168494088473</v>
      </c>
      <c r="C102">
        <v>1015.8743011635308</v>
      </c>
    </row>
    <row r="103" spans="1:3">
      <c r="A103" t="s">
        <v>186</v>
      </c>
      <c r="B103">
        <v>1060.4865464279324</v>
      </c>
      <c r="C103">
        <v>607.34367116714134</v>
      </c>
    </row>
    <row r="104" spans="1:3">
      <c r="A104" t="s">
        <v>18</v>
      </c>
      <c r="B104">
        <v>738.50815792793753</v>
      </c>
      <c r="C104">
        <v>431.47494325501481</v>
      </c>
    </row>
    <row r="105" spans="1:3">
      <c r="A105" t="s">
        <v>185</v>
      </c>
      <c r="B105">
        <v>8174.8391784214318</v>
      </c>
      <c r="C105">
        <v>206.64530965907625</v>
      </c>
    </row>
    <row r="106" spans="1:3">
      <c r="A106" t="s">
        <v>185</v>
      </c>
      <c r="B106">
        <v>4368.8062371313963</v>
      </c>
      <c r="C106">
        <v>203.37534465935275</v>
      </c>
    </row>
    <row r="107" spans="1:3">
      <c r="A107" t="s">
        <v>185</v>
      </c>
      <c r="B107">
        <v>1292.519502923664</v>
      </c>
      <c r="C107">
        <v>123.10562752622414</v>
      </c>
    </row>
    <row r="108" spans="1:3">
      <c r="A108" t="s">
        <v>186</v>
      </c>
      <c r="B108">
        <v>2210.7487570108456</v>
      </c>
      <c r="C108">
        <v>465.5261878632503</v>
      </c>
    </row>
    <row r="109" spans="1:3">
      <c r="A109" t="s">
        <v>186</v>
      </c>
      <c r="B109">
        <v>4240.7446320371364</v>
      </c>
      <c r="C109">
        <v>737.06885350145706</v>
      </c>
    </row>
    <row r="110" spans="1:3">
      <c r="A110" t="s">
        <v>185</v>
      </c>
      <c r="B110">
        <v>5927.0420304616682</v>
      </c>
      <c r="C110">
        <v>501.23884288222814</v>
      </c>
    </row>
    <row r="111" spans="1:3">
      <c r="A111" t="s">
        <v>185</v>
      </c>
      <c r="B111">
        <v>2597.3536595969358</v>
      </c>
      <c r="C111">
        <v>489.98697768347893</v>
      </c>
    </row>
    <row r="112" spans="1:3">
      <c r="A112" t="s">
        <v>185</v>
      </c>
      <c r="B112">
        <v>9549.4868167863915</v>
      </c>
      <c r="C112">
        <v>835.02365046958505</v>
      </c>
    </row>
    <row r="113" spans="1:3">
      <c r="A113" t="s">
        <v>185</v>
      </c>
      <c r="B113">
        <v>3931.3343697968071</v>
      </c>
      <c r="C113">
        <v>191.42132948390361</v>
      </c>
    </row>
    <row r="114" spans="1:3">
      <c r="A114" t="s">
        <v>185</v>
      </c>
      <c r="B114">
        <v>8578.8035799992285</v>
      </c>
      <c r="C114">
        <v>670.24122856412225</v>
      </c>
    </row>
    <row r="115" spans="1:3">
      <c r="A115" t="s">
        <v>186</v>
      </c>
      <c r="B115">
        <v>1946.1366556305982</v>
      </c>
      <c r="C115">
        <v>273.51173570509246</v>
      </c>
    </row>
    <row r="116" spans="1:3">
      <c r="A116" t="s">
        <v>18</v>
      </c>
      <c r="B116">
        <v>9021.0164310180826</v>
      </c>
      <c r="C116">
        <v>402.05872540443846</v>
      </c>
    </row>
    <row r="117" spans="1:3">
      <c r="A117" t="s">
        <v>18</v>
      </c>
      <c r="B117">
        <v>5575.6717397642551</v>
      </c>
      <c r="C117">
        <v>148.33397406830827</v>
      </c>
    </row>
    <row r="118" spans="1:3">
      <c r="A118" t="s">
        <v>186</v>
      </c>
      <c r="B118">
        <v>1193.0661622927053</v>
      </c>
      <c r="C118">
        <v>148.13474306752858</v>
      </c>
    </row>
    <row r="119" spans="1:3">
      <c r="A119" t="s">
        <v>185</v>
      </c>
      <c r="B119">
        <v>10340.53334627444</v>
      </c>
      <c r="C119">
        <v>250.08465090549635</v>
      </c>
    </row>
    <row r="120" spans="1:3">
      <c r="A120" t="s">
        <v>185</v>
      </c>
      <c r="B120">
        <v>5512.7676568329189</v>
      </c>
      <c r="C120">
        <v>542.61872251933937</v>
      </c>
    </row>
    <row r="121" spans="1:3">
      <c r="A121" t="s">
        <v>18</v>
      </c>
      <c r="B121">
        <v>2555.9990671807363</v>
      </c>
      <c r="C121">
        <v>824.12949035108954</v>
      </c>
    </row>
    <row r="122" spans="1:3">
      <c r="A122" t="s">
        <v>185</v>
      </c>
      <c r="B122">
        <v>10157.813669637655</v>
      </c>
      <c r="C122">
        <v>508.16982774684521</v>
      </c>
    </row>
    <row r="123" spans="1:3">
      <c r="A123" t="s">
        <v>18</v>
      </c>
      <c r="B123">
        <v>8921.5218567564407</v>
      </c>
      <c r="C123">
        <v>259.33185370205149</v>
      </c>
    </row>
    <row r="124" spans="1:3">
      <c r="A124" t="s">
        <v>186</v>
      </c>
      <c r="B124">
        <v>10494.443301691008</v>
      </c>
      <c r="C124">
        <v>565.43185973588402</v>
      </c>
    </row>
    <row r="125" spans="1:3">
      <c r="A125" t="s">
        <v>18</v>
      </c>
      <c r="B125">
        <v>7007.768244715191</v>
      </c>
      <c r="C125">
        <v>765.69169878332241</v>
      </c>
    </row>
    <row r="126" spans="1:3">
      <c r="A126" t="s">
        <v>18</v>
      </c>
      <c r="B126">
        <v>4811.0377530315063</v>
      </c>
      <c r="C126">
        <v>193.1749368479567</v>
      </c>
    </row>
    <row r="127" spans="1:3">
      <c r="A127" t="s">
        <v>185</v>
      </c>
      <c r="B127">
        <v>8657.8271850025976</v>
      </c>
      <c r="C127">
        <v>171.60241252653552</v>
      </c>
    </row>
    <row r="128" spans="1:3">
      <c r="A128" t="s">
        <v>18</v>
      </c>
      <c r="B128">
        <v>8204.3205994818563</v>
      </c>
      <c r="C128">
        <v>278.74778436308486</v>
      </c>
    </row>
    <row r="129" spans="1:3">
      <c r="A129" t="s">
        <v>185</v>
      </c>
      <c r="B129">
        <v>4246.8831914753619</v>
      </c>
      <c r="C129">
        <v>644.5164909707853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9"/>
  <sheetViews>
    <sheetView workbookViewId="0">
      <selection activeCell="G18" sqref="G18"/>
    </sheetView>
  </sheetViews>
  <sheetFormatPr defaultRowHeight="15"/>
  <sheetData>
    <row r="1" spans="1:9">
      <c r="A1" t="s">
        <v>187</v>
      </c>
      <c r="B1" t="s">
        <v>188</v>
      </c>
      <c r="C1" t="s">
        <v>189</v>
      </c>
      <c r="D1" t="s">
        <v>190</v>
      </c>
      <c r="E1" t="s">
        <v>191</v>
      </c>
    </row>
    <row r="2" spans="1:9">
      <c r="A2" t="s">
        <v>192</v>
      </c>
      <c r="B2">
        <v>89</v>
      </c>
      <c r="C2">
        <v>55</v>
      </c>
      <c r="D2">
        <v>89</v>
      </c>
      <c r="E2" s="25">
        <f>AVERAGE(B2:D2)</f>
        <v>77.666666666666671</v>
      </c>
    </row>
    <row r="3" spans="1:9">
      <c r="A3" t="s">
        <v>193</v>
      </c>
      <c r="B3">
        <v>55</v>
      </c>
      <c r="C3">
        <v>70</v>
      </c>
      <c r="D3">
        <v>66</v>
      </c>
      <c r="E3" s="25">
        <f t="shared" ref="E3:E5" si="0">AVERAGE(B3:D3)</f>
        <v>63.666666666666664</v>
      </c>
    </row>
    <row r="4" spans="1:9">
      <c r="A4" t="s">
        <v>194</v>
      </c>
      <c r="B4">
        <v>79</v>
      </c>
      <c r="C4">
        <v>80</v>
      </c>
      <c r="D4">
        <v>85</v>
      </c>
      <c r="E4" s="25">
        <f t="shared" si="0"/>
        <v>81.333333333333329</v>
      </c>
    </row>
    <row r="5" spans="1:9">
      <c r="A5" t="s">
        <v>195</v>
      </c>
      <c r="B5">
        <v>10</v>
      </c>
      <c r="C5">
        <v>60</v>
      </c>
      <c r="D5">
        <v>70</v>
      </c>
      <c r="E5" s="25">
        <f t="shared" si="0"/>
        <v>46.666666666666664</v>
      </c>
    </row>
    <row r="10" spans="1:9">
      <c r="I10" s="7"/>
    </row>
    <row r="11" spans="1:9">
      <c r="I11" s="7"/>
    </row>
    <row r="12" spans="1:9">
      <c r="I12" s="7"/>
    </row>
    <row r="13" spans="1:9">
      <c r="I13" s="7"/>
    </row>
    <row r="14" spans="1:9">
      <c r="I14" s="7"/>
    </row>
    <row r="15" spans="1:9">
      <c r="I15" s="7"/>
    </row>
    <row r="16" spans="1:9">
      <c r="I16" s="7"/>
    </row>
    <row r="17" spans="9:9">
      <c r="I17" s="7"/>
    </row>
    <row r="18" spans="9:9">
      <c r="I18" s="7"/>
    </row>
    <row r="19" spans="9:9">
      <c r="I19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nested if</vt:lpstr>
      <vt:lpstr>vlookup</vt:lpstr>
      <vt:lpstr>goalseek</vt:lpstr>
      <vt:lpstr>pmt</vt:lpstr>
      <vt:lpstr>notes</vt:lpstr>
      <vt:lpstr>pivot table</vt:lpstr>
      <vt:lpstr>Chart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cammie nah</dc:creator>
  <cp:lastModifiedBy>Administrator</cp:lastModifiedBy>
  <dcterms:created xsi:type="dcterms:W3CDTF">2017-04-08T14:34:28Z</dcterms:created>
  <dcterms:modified xsi:type="dcterms:W3CDTF">2017-04-13T22:16:47Z</dcterms:modified>
</cp:coreProperties>
</file>