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630"/>
  </bookViews>
  <sheets>
    <sheet name="Лист1" sheetId="1" r:id="rId1"/>
    <sheet name="Лист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/>
  <c r="L18"/>
  <c r="H18"/>
  <c r="D36"/>
  <c r="E36"/>
  <c r="F36"/>
  <c r="G36"/>
  <c r="H36"/>
  <c r="I36"/>
  <c r="J36"/>
  <c r="K36"/>
  <c r="C18"/>
  <c r="B15" i="2"/>
  <c r="B10"/>
  <c r="L36" i="1" l="1"/>
  <c r="M36"/>
  <c r="C36"/>
  <c r="K18"/>
  <c r="I18"/>
  <c r="O36" l="1"/>
  <c r="D18"/>
  <c r="F18" s="1"/>
  <c r="C4"/>
  <c r="F4"/>
  <c r="K44" l="1"/>
</calcChain>
</file>

<file path=xl/sharedStrings.xml><?xml version="1.0" encoding="utf-8"?>
<sst xmlns="http://schemas.openxmlformats.org/spreadsheetml/2006/main" count="37" uniqueCount="36">
  <si>
    <t>Стоимотсь аренды кв</t>
  </si>
  <si>
    <t>Средняя стоимость</t>
  </si>
  <si>
    <t>Залог</t>
  </si>
  <si>
    <t>Кол-во месяцев</t>
  </si>
  <si>
    <t>Итого</t>
  </si>
  <si>
    <t>Итого на кв</t>
  </si>
  <si>
    <t>Цены на авиабилеты</t>
  </si>
  <si>
    <t>Средняя цена</t>
  </si>
  <si>
    <t>Наушники</t>
  </si>
  <si>
    <t xml:space="preserve">Подарок </t>
  </si>
  <si>
    <t>В наличии</t>
  </si>
  <si>
    <t>Будет к 26.06</t>
  </si>
  <si>
    <t>Уроков в неделю</t>
  </si>
  <si>
    <t>Будет к 03.07</t>
  </si>
  <si>
    <t>Будет к 10.07</t>
  </si>
  <si>
    <t>Будет к 17.07</t>
  </si>
  <si>
    <t>Будет к 24.07</t>
  </si>
  <si>
    <t>Будет к 31.07</t>
  </si>
  <si>
    <t>Будет к 01.08</t>
  </si>
  <si>
    <t>Будет к 07.08</t>
  </si>
  <si>
    <t>Будет к 14.08</t>
  </si>
  <si>
    <t>Будет к 28.08</t>
  </si>
  <si>
    <t>Долг</t>
  </si>
  <si>
    <t>Стипедния</t>
  </si>
  <si>
    <t>Др</t>
  </si>
  <si>
    <t>Позиция</t>
  </si>
  <si>
    <t>Стоимость</t>
  </si>
  <si>
    <t>Кварира</t>
  </si>
  <si>
    <t>Коммунальные</t>
  </si>
  <si>
    <t>Стрижка</t>
  </si>
  <si>
    <t>Интернет</t>
  </si>
  <si>
    <t xml:space="preserve">Моб.интернет </t>
  </si>
  <si>
    <t>Еда</t>
  </si>
  <si>
    <t>БСК</t>
  </si>
  <si>
    <t>Итого:</t>
  </si>
  <si>
    <t>Съемная кв+доп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</si>
</sst>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44"/>
  <sheetViews>
    <sheetView tabSelected="1" topLeftCell="A22" workbookViewId="0">
      <selection activeCell="C18" sqref="C18"/>
    </sheetView>
  </sheetViews>
  <sheetFormatPr defaultRowHeight="15"/>
  <cols>
    <col min="1" max="1" width="19.5703125" customWidth="1"/>
    <col min="2" max="2" width="21.42578125" customWidth="1"/>
    <col min="3" max="3" width="19.7109375" customWidth="1"/>
    <col min="4" max="4" width="20.85546875" customWidth="1"/>
    <col min="5" max="5" width="17.42578125" customWidth="1"/>
    <col min="6" max="6" width="18.140625" customWidth="1"/>
    <col min="7" max="7" width="27.42578125" customWidth="1"/>
    <col min="8" max="8" width="18.140625" customWidth="1"/>
    <col min="9" max="9" width="14" customWidth="1"/>
    <col min="10" max="10" width="20" customWidth="1"/>
    <col min="11" max="11" width="21.7109375" customWidth="1"/>
    <col min="12" max="12" width="20.28515625" customWidth="1"/>
    <col min="13" max="13" width="13.85546875" customWidth="1"/>
  </cols>
  <sheetData>
    <row r="4" spans="2:6">
      <c r="B4">
        <v>50000</v>
      </c>
      <c r="C4" s="1">
        <f>50000+50000*0.06</f>
        <v>53000</v>
      </c>
      <c r="D4">
        <v>325</v>
      </c>
      <c r="E4">
        <v>9</v>
      </c>
      <c r="F4">
        <f>C4/325/E4</f>
        <v>18.119658119658119</v>
      </c>
    </row>
    <row r="17" spans="1:13">
      <c r="B17" t="s">
        <v>0</v>
      </c>
      <c r="C17" t="s">
        <v>1</v>
      </c>
      <c r="D17" t="s">
        <v>2</v>
      </c>
      <c r="E17" t="s">
        <v>3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22</v>
      </c>
      <c r="L17" t="s">
        <v>35</v>
      </c>
      <c r="M17" t="s">
        <v>4</v>
      </c>
    </row>
    <row r="18" spans="1:13">
      <c r="B18">
        <v>170000</v>
      </c>
      <c r="C18">
        <f>AVERAGE(B18:B26)/10+12130</f>
        <v>31130</v>
      </c>
      <c r="D18">
        <f>AVERAGE(C18:C26)</f>
        <v>31130</v>
      </c>
      <c r="E18">
        <v>4</v>
      </c>
      <c r="F18">
        <f>C18+D18*E18</f>
        <v>155650</v>
      </c>
      <c r="G18">
        <v>11442</v>
      </c>
      <c r="H18">
        <f>AVERAGE(G18:G25)/2</f>
        <v>5913.125</v>
      </c>
      <c r="I18">
        <f>6500/2</f>
        <v>3250</v>
      </c>
      <c r="J18">
        <v>2000</v>
      </c>
      <c r="K18">
        <f>10000/2</f>
        <v>5000</v>
      </c>
      <c r="L18">
        <f>5000+1200+1000</f>
        <v>7200</v>
      </c>
      <c r="M18">
        <f>F18+H18+I18+J18+K18+L18</f>
        <v>179013.125</v>
      </c>
    </row>
    <row r="19" spans="1:13">
      <c r="B19">
        <v>175000</v>
      </c>
      <c r="G19">
        <v>12685</v>
      </c>
    </row>
    <row r="20" spans="1:13">
      <c r="B20">
        <v>180000</v>
      </c>
      <c r="G20">
        <v>12491</v>
      </c>
    </row>
    <row r="21" spans="1:13">
      <c r="B21">
        <v>185000</v>
      </c>
      <c r="G21">
        <v>11442</v>
      </c>
    </row>
    <row r="22" spans="1:13">
      <c r="B22">
        <v>190000</v>
      </c>
      <c r="G22">
        <v>11550</v>
      </c>
    </row>
    <row r="23" spans="1:13">
      <c r="B23">
        <v>195000</v>
      </c>
      <c r="G23">
        <v>12000</v>
      </c>
    </row>
    <row r="24" spans="1:13">
      <c r="B24">
        <v>200000</v>
      </c>
      <c r="G24">
        <v>11500</v>
      </c>
    </row>
    <row r="25" spans="1:13">
      <c r="B25">
        <v>205000</v>
      </c>
      <c r="G25">
        <v>11500</v>
      </c>
    </row>
    <row r="26" spans="1:13">
      <c r="B26">
        <v>210000</v>
      </c>
    </row>
    <row r="28" spans="1:13">
      <c r="A28" t="s">
        <v>12</v>
      </c>
    </row>
    <row r="29" spans="1:13">
      <c r="A29">
        <v>17</v>
      </c>
    </row>
    <row r="35" spans="2:15">
      <c r="B35" t="s">
        <v>10</v>
      </c>
      <c r="C35" t="s">
        <v>11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  <c r="K35" t="s">
        <v>20</v>
      </c>
      <c r="L35" t="s">
        <v>21</v>
      </c>
      <c r="M35" t="s">
        <v>23</v>
      </c>
      <c r="N35" t="s">
        <v>24</v>
      </c>
      <c r="O35" t="s">
        <v>4</v>
      </c>
    </row>
    <row r="36" spans="2:15">
      <c r="B36">
        <v>40323</v>
      </c>
      <c r="C36">
        <f>4100</f>
        <v>4100</v>
      </c>
      <c r="D36" s="1">
        <f t="shared" ref="D36:J36" si="0">$A$29*325-6%</f>
        <v>5524.94</v>
      </c>
      <c r="E36" s="1">
        <f t="shared" si="0"/>
        <v>5524.94</v>
      </c>
      <c r="F36" s="1">
        <f t="shared" si="0"/>
        <v>5524.94</v>
      </c>
      <c r="G36" s="1">
        <f t="shared" si="0"/>
        <v>5524.94</v>
      </c>
      <c r="H36" s="1">
        <f t="shared" si="0"/>
        <v>5524.94</v>
      </c>
      <c r="I36" s="1">
        <f t="shared" si="0"/>
        <v>5524.94</v>
      </c>
      <c r="J36" s="1">
        <f t="shared" si="0"/>
        <v>5524.94</v>
      </c>
      <c r="K36" s="1">
        <f>$A$29*325*0.5-6%</f>
        <v>2762.44</v>
      </c>
      <c r="L36" s="1">
        <f>$A$29*325*0.5-6%</f>
        <v>2762.44</v>
      </c>
      <c r="M36">
        <f>4100*3</f>
        <v>12300</v>
      </c>
      <c r="N36">
        <v>10000</v>
      </c>
      <c r="O36">
        <f>SUM(B36:N36)</f>
        <v>110922.46000000002</v>
      </c>
    </row>
    <row r="44" spans="2:15">
      <c r="K44">
        <f>O36-M18</f>
        <v>-68090.664999999979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5"/>
  <cols>
    <col min="1" max="1" width="21.5703125" customWidth="1"/>
    <col min="2" max="2" width="13.7109375" customWidth="1"/>
  </cols>
  <sheetData>
    <row r="1" spans="1:2">
      <c r="A1" t="s">
        <v>25</v>
      </c>
      <c r="B1" t="s">
        <v>26</v>
      </c>
    </row>
    <row r="2" spans="1:2">
      <c r="A2" t="s">
        <v>27</v>
      </c>
      <c r="B2">
        <v>19000</v>
      </c>
    </row>
    <row r="3" spans="1:2">
      <c r="A3" t="s">
        <v>28</v>
      </c>
      <c r="B3">
        <v>3000</v>
      </c>
    </row>
    <row r="4" spans="1:2">
      <c r="A4" t="s">
        <v>29</v>
      </c>
      <c r="B4">
        <v>0</v>
      </c>
    </row>
    <row r="5" spans="1:2">
      <c r="A5" t="s">
        <v>30</v>
      </c>
      <c r="B5">
        <v>600</v>
      </c>
    </row>
    <row r="6" spans="1:2">
      <c r="A6" t="s">
        <v>31</v>
      </c>
      <c r="B6">
        <v>230</v>
      </c>
    </row>
    <row r="7" spans="1:2">
      <c r="A7" t="s">
        <v>32</v>
      </c>
      <c r="B7">
        <v>7000</v>
      </c>
    </row>
    <row r="8" spans="1:2">
      <c r="A8" t="s">
        <v>33</v>
      </c>
      <c r="B8">
        <v>1300</v>
      </c>
    </row>
    <row r="10" spans="1:2">
      <c r="A10" t="s">
        <v>34</v>
      </c>
      <c r="B10">
        <f>SUM(B2:B8)</f>
        <v>31130</v>
      </c>
    </row>
    <row r="15" spans="1:2">
      <c r="B15">
        <f>B10-19000</f>
        <v>12130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Artem4ik</dc:creator>
  <cp:lastModifiedBy>Sergiuss</cp:lastModifiedBy>
  <dcterms:created xsi:type="dcterms:W3CDTF">2023-06-20T13:15:58Z</dcterms:created>
  <dcterms:modified xsi:type="dcterms:W3CDTF">2023-06-21T20:11:52Z</dcterms:modified>
</cp:coreProperties>
</file>