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Gueney\Documents\GitHub\celalguney\posts\wage share and inequality in ch\data_inequality\"/>
    </mc:Choice>
  </mc:AlternateContent>
  <xr:revisionPtr revIDLastSave="0" documentId="13_ncr:1_{E6F8A330-C7B2-438A-8636-2575777613DF}" xr6:coauthVersionLast="47" xr6:coauthVersionMax="47" xr10:uidLastSave="{00000000-0000-0000-0000-000000000000}"/>
  <bookViews>
    <workbookView xWindow="-120" yWindow="-120" windowWidth="25440" windowHeight="15270" tabRatio="738" xr2:uid="{00000000-000D-0000-FFFF-FFFF00000000}"/>
  </bookViews>
  <sheets>
    <sheet name="Daten" sheetId="51" r:id="rId1"/>
    <sheet name="Quellen" sheetId="2" r:id="rId2"/>
    <sheet name="Quelle_Var1" sheetId="26" r:id="rId3"/>
    <sheet name="Quelle_Var2" sheetId="27" r:id="rId4"/>
    <sheet name="Quelle_Var3" sheetId="33" r:id="rId5"/>
    <sheet name="Quelle_Var4" sheetId="34" r:id="rId6"/>
    <sheet name="Quelle_Var5" sheetId="36" r:id="rId7"/>
    <sheet name="Quelle_Var6" sheetId="37" r:id="rId8"/>
    <sheet name="Quelle_Var7" sheetId="38" r:id="rId9"/>
    <sheet name="Quelle_Var8" sheetId="39" r:id="rId10"/>
    <sheet name="Quelle_Var9" sheetId="40" r:id="rId11"/>
    <sheet name="Quelle_Var10" sheetId="41" r:id="rId12"/>
    <sheet name="Quelle_Var11" sheetId="5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51" l="1"/>
  <c r="I3" i="51"/>
  <c r="U74" i="52" l="1"/>
  <c r="T74" i="52"/>
  <c r="S74" i="52"/>
  <c r="M74" i="52"/>
  <c r="L74" i="52"/>
  <c r="K74" i="52"/>
  <c r="N74" i="52" s="1"/>
  <c r="J74" i="52"/>
  <c r="G74" i="52"/>
  <c r="U73" i="52"/>
  <c r="T73" i="52"/>
  <c r="S73" i="52"/>
  <c r="O73" i="52"/>
  <c r="M73" i="52"/>
  <c r="L73" i="52"/>
  <c r="O74" i="52" s="1"/>
  <c r="K73" i="52"/>
  <c r="N73" i="52" s="1"/>
  <c r="J73" i="52"/>
  <c r="G73" i="52"/>
  <c r="U72" i="52"/>
  <c r="T72" i="52"/>
  <c r="S72" i="52"/>
  <c r="O72" i="52"/>
  <c r="M72" i="52"/>
  <c r="L72" i="52"/>
  <c r="K72" i="52"/>
  <c r="J72" i="52"/>
  <c r="G72" i="52"/>
  <c r="U71" i="52"/>
  <c r="T71" i="52"/>
  <c r="S71" i="52"/>
  <c r="O71" i="52"/>
  <c r="L71" i="52"/>
  <c r="K71" i="52"/>
  <c r="N72" i="52" s="1"/>
  <c r="J71" i="52"/>
  <c r="G71" i="52"/>
  <c r="U70" i="52"/>
  <c r="T70" i="52"/>
  <c r="S70" i="52"/>
  <c r="M70" i="52"/>
  <c r="L70" i="52"/>
  <c r="K70" i="52"/>
  <c r="N70" i="52" s="1"/>
  <c r="J70" i="52"/>
  <c r="M71" i="52" s="1"/>
  <c r="G70" i="52"/>
  <c r="U69" i="52"/>
  <c r="T69" i="52"/>
  <c r="S69" i="52"/>
  <c r="O69" i="52"/>
  <c r="M69" i="52"/>
  <c r="L69" i="52"/>
  <c r="O70" i="52" s="1"/>
  <c r="K69" i="52"/>
  <c r="N69" i="52" s="1"/>
  <c r="J69" i="52"/>
  <c r="G69" i="52"/>
  <c r="U68" i="52"/>
  <c r="T68" i="52"/>
  <c r="S68" i="52"/>
  <c r="O68" i="52"/>
  <c r="M68" i="52"/>
  <c r="L68" i="52"/>
  <c r="K68" i="52"/>
  <c r="J68" i="52"/>
  <c r="G68" i="52"/>
  <c r="U67" i="52"/>
  <c r="T67" i="52"/>
  <c r="S67" i="52"/>
  <c r="O67" i="52"/>
  <c r="L67" i="52"/>
  <c r="K67" i="52"/>
  <c r="N68" i="52" s="1"/>
  <c r="J67" i="52"/>
  <c r="G67" i="52"/>
  <c r="U66" i="52"/>
  <c r="T66" i="52"/>
  <c r="S66" i="52"/>
  <c r="M66" i="52"/>
  <c r="L66" i="52"/>
  <c r="K66" i="52"/>
  <c r="N66" i="52" s="1"/>
  <c r="J66" i="52"/>
  <c r="M67" i="52" s="1"/>
  <c r="G66" i="52"/>
  <c r="U65" i="52"/>
  <c r="T65" i="52"/>
  <c r="S65" i="52"/>
  <c r="O65" i="52"/>
  <c r="M65" i="52"/>
  <c r="L65" i="52"/>
  <c r="O66" i="52" s="1"/>
  <c r="K65" i="52"/>
  <c r="N65" i="52" s="1"/>
  <c r="J65" i="52"/>
  <c r="G65" i="52"/>
  <c r="U64" i="52"/>
  <c r="T64" i="52"/>
  <c r="S64" i="52"/>
  <c r="O64" i="52"/>
  <c r="M64" i="52"/>
  <c r="L64" i="52"/>
  <c r="K64" i="52"/>
  <c r="J64" i="52"/>
  <c r="G64" i="52"/>
  <c r="U63" i="52"/>
  <c r="T63" i="52"/>
  <c r="S63" i="52"/>
  <c r="O63" i="52"/>
  <c r="L63" i="52"/>
  <c r="K63" i="52"/>
  <c r="N64" i="52" s="1"/>
  <c r="J63" i="52"/>
  <c r="G63" i="52"/>
  <c r="U62" i="52"/>
  <c r="T62" i="52"/>
  <c r="S62" i="52"/>
  <c r="M62" i="52"/>
  <c r="L62" i="52"/>
  <c r="K62" i="52"/>
  <c r="N62" i="52" s="1"/>
  <c r="J62" i="52"/>
  <c r="M63" i="52" s="1"/>
  <c r="G62" i="52"/>
  <c r="U61" i="52"/>
  <c r="T61" i="52"/>
  <c r="S61" i="52"/>
  <c r="O61" i="52"/>
  <c r="M61" i="52"/>
  <c r="L61" i="52"/>
  <c r="O62" i="52" s="1"/>
  <c r="K61" i="52"/>
  <c r="N61" i="52" s="1"/>
  <c r="J61" i="52"/>
  <c r="G61" i="52"/>
  <c r="U60" i="52"/>
  <c r="T60" i="52"/>
  <c r="S60" i="52"/>
  <c r="O60" i="52"/>
  <c r="M60" i="52"/>
  <c r="L60" i="52"/>
  <c r="K60" i="52"/>
  <c r="J60" i="52"/>
  <c r="G60" i="52"/>
  <c r="U59" i="52"/>
  <c r="T59" i="52"/>
  <c r="S59" i="52"/>
  <c r="O59" i="52"/>
  <c r="L59" i="52"/>
  <c r="K59" i="52"/>
  <c r="N60" i="52" s="1"/>
  <c r="J59" i="52"/>
  <c r="G59" i="52"/>
  <c r="U58" i="52"/>
  <c r="T58" i="52"/>
  <c r="S58" i="52"/>
  <c r="M58" i="52"/>
  <c r="L58" i="52"/>
  <c r="K58" i="52"/>
  <c r="N58" i="52" s="1"/>
  <c r="J58" i="52"/>
  <c r="M59" i="52" s="1"/>
  <c r="G58" i="52"/>
  <c r="U57" i="52"/>
  <c r="T57" i="52"/>
  <c r="S57" i="52"/>
  <c r="O57" i="52"/>
  <c r="M57" i="52"/>
  <c r="L57" i="52"/>
  <c r="O58" i="52" s="1"/>
  <c r="K57" i="52"/>
  <c r="N57" i="52" s="1"/>
  <c r="J57" i="52"/>
  <c r="G57" i="52"/>
  <c r="U56" i="52"/>
  <c r="T56" i="52"/>
  <c r="S56" i="52"/>
  <c r="O56" i="52"/>
  <c r="M56" i="52"/>
  <c r="L56" i="52"/>
  <c r="K56" i="52"/>
  <c r="J56" i="52"/>
  <c r="G56" i="52"/>
  <c r="U55" i="52"/>
  <c r="T55" i="52"/>
  <c r="S55" i="52"/>
  <c r="O55" i="52"/>
  <c r="L55" i="52"/>
  <c r="K55" i="52"/>
  <c r="N56" i="52" s="1"/>
  <c r="J55" i="52"/>
  <c r="G55" i="52"/>
  <c r="U54" i="52"/>
  <c r="T54" i="52"/>
  <c r="S54" i="52"/>
  <c r="M54" i="52"/>
  <c r="L54" i="52"/>
  <c r="K54" i="52"/>
  <c r="N54" i="52" s="1"/>
  <c r="J54" i="52"/>
  <c r="M55" i="52" s="1"/>
  <c r="G54" i="52"/>
  <c r="U53" i="52"/>
  <c r="T53" i="52"/>
  <c r="S53" i="52"/>
  <c r="O53" i="52"/>
  <c r="M53" i="52"/>
  <c r="L53" i="52"/>
  <c r="O54" i="52" s="1"/>
  <c r="K53" i="52"/>
  <c r="N53" i="52" s="1"/>
  <c r="J53" i="52"/>
  <c r="G53" i="52"/>
  <c r="U52" i="52"/>
  <c r="T52" i="52"/>
  <c r="S52" i="52"/>
  <c r="O52" i="52"/>
  <c r="M52" i="52"/>
  <c r="L52" i="52"/>
  <c r="K52" i="52"/>
  <c r="J52" i="52"/>
  <c r="G52" i="52"/>
  <c r="U51" i="52"/>
  <c r="T51" i="52"/>
  <c r="S51" i="52"/>
  <c r="O51" i="52"/>
  <c r="L51" i="52"/>
  <c r="K51" i="52"/>
  <c r="N52" i="52" s="1"/>
  <c r="J51" i="52"/>
  <c r="G51" i="52"/>
  <c r="U50" i="52"/>
  <c r="T50" i="52"/>
  <c r="S50" i="52"/>
  <c r="M50" i="52"/>
  <c r="L50" i="52"/>
  <c r="K50" i="52"/>
  <c r="N50" i="52" s="1"/>
  <c r="J50" i="52"/>
  <c r="M51" i="52" s="1"/>
  <c r="G50" i="52"/>
  <c r="U49" i="52"/>
  <c r="T49" i="52"/>
  <c r="S49" i="52"/>
  <c r="O49" i="52"/>
  <c r="M49" i="52"/>
  <c r="L49" i="52"/>
  <c r="O50" i="52" s="1"/>
  <c r="K49" i="52"/>
  <c r="N49" i="52" s="1"/>
  <c r="J49" i="52"/>
  <c r="G49" i="52"/>
  <c r="U48" i="52"/>
  <c r="T48" i="52"/>
  <c r="S48" i="52"/>
  <c r="O48" i="52"/>
  <c r="M48" i="52"/>
  <c r="L48" i="52"/>
  <c r="K48" i="52"/>
  <c r="J48" i="52"/>
  <c r="G48" i="52"/>
  <c r="U47" i="52"/>
  <c r="T47" i="52"/>
  <c r="S47" i="52"/>
  <c r="O47" i="52"/>
  <c r="L47" i="52"/>
  <c r="K47" i="52"/>
  <c r="N48" i="52" s="1"/>
  <c r="J47" i="52"/>
  <c r="G47" i="52"/>
  <c r="U46" i="52"/>
  <c r="T46" i="52"/>
  <c r="S46" i="52"/>
  <c r="M46" i="52"/>
  <c r="L46" i="52"/>
  <c r="K46" i="52"/>
  <c r="N46" i="52" s="1"/>
  <c r="J46" i="52"/>
  <c r="M47" i="52" s="1"/>
  <c r="G46" i="52"/>
  <c r="U45" i="52"/>
  <c r="T45" i="52"/>
  <c r="S45" i="52"/>
  <c r="O45" i="52"/>
  <c r="M45" i="52"/>
  <c r="L45" i="52"/>
  <c r="O46" i="52" s="1"/>
  <c r="K45" i="52"/>
  <c r="N45" i="52" s="1"/>
  <c r="J45" i="52"/>
  <c r="G45" i="52"/>
  <c r="U44" i="52"/>
  <c r="T44" i="52"/>
  <c r="S44" i="52"/>
  <c r="O44" i="52"/>
  <c r="M44" i="52"/>
  <c r="L44" i="52"/>
  <c r="K44" i="52"/>
  <c r="J44" i="52"/>
  <c r="G44" i="52"/>
  <c r="U43" i="52"/>
  <c r="T43" i="52"/>
  <c r="S43" i="52"/>
  <c r="O43" i="52"/>
  <c r="U42" i="52" s="1"/>
  <c r="L43" i="52"/>
  <c r="K43" i="52"/>
  <c r="N44" i="52" s="1"/>
  <c r="J43" i="52"/>
  <c r="G43" i="52"/>
  <c r="M42" i="52"/>
  <c r="L42" i="52"/>
  <c r="K42" i="52"/>
  <c r="N42" i="52" s="1"/>
  <c r="J42" i="52"/>
  <c r="M43" i="52" s="1"/>
  <c r="G42" i="52"/>
  <c r="O41" i="52"/>
  <c r="M41" i="52"/>
  <c r="L41" i="52"/>
  <c r="O42" i="52" s="1"/>
  <c r="K41" i="52"/>
  <c r="N41" i="52" s="1"/>
  <c r="J41" i="52"/>
  <c r="G41" i="52"/>
  <c r="O40" i="52"/>
  <c r="M40" i="52"/>
  <c r="L40" i="52"/>
  <c r="K40" i="52"/>
  <c r="J40" i="52"/>
  <c r="G40" i="52"/>
  <c r="O39" i="52"/>
  <c r="L39" i="52"/>
  <c r="K39" i="52"/>
  <c r="N40" i="52" s="1"/>
  <c r="J39" i="52"/>
  <c r="G39" i="52"/>
  <c r="M38" i="52"/>
  <c r="L38" i="52"/>
  <c r="K38" i="52"/>
  <c r="N38" i="52" s="1"/>
  <c r="J38" i="52"/>
  <c r="M39" i="52" s="1"/>
  <c r="G38" i="52"/>
  <c r="O37" i="52"/>
  <c r="M37" i="52"/>
  <c r="L37" i="52"/>
  <c r="O38" i="52" s="1"/>
  <c r="K37" i="52"/>
  <c r="N37" i="52" s="1"/>
  <c r="J37" i="52"/>
  <c r="G37" i="52"/>
  <c r="O36" i="52"/>
  <c r="M36" i="52"/>
  <c r="L36" i="52"/>
  <c r="K36" i="52"/>
  <c r="J36" i="52"/>
  <c r="G36" i="52"/>
  <c r="O35" i="52"/>
  <c r="L35" i="52"/>
  <c r="K35" i="52"/>
  <c r="N36" i="52" s="1"/>
  <c r="J35" i="52"/>
  <c r="G35" i="52"/>
  <c r="M34" i="52"/>
  <c r="L34" i="52"/>
  <c r="K34" i="52"/>
  <c r="N34" i="52" s="1"/>
  <c r="J34" i="52"/>
  <c r="M35" i="52" s="1"/>
  <c r="G34" i="52"/>
  <c r="O33" i="52"/>
  <c r="M33" i="52"/>
  <c r="L33" i="52"/>
  <c r="O34" i="52" s="1"/>
  <c r="K33" i="52"/>
  <c r="N33" i="52" s="1"/>
  <c r="J33" i="52"/>
  <c r="G33" i="52"/>
  <c r="O32" i="52"/>
  <c r="M32" i="52"/>
  <c r="L32" i="52"/>
  <c r="K32" i="52"/>
  <c r="J32" i="52"/>
  <c r="G32" i="52"/>
  <c r="O31" i="52"/>
  <c r="L31" i="52"/>
  <c r="K31" i="52"/>
  <c r="N32" i="52" s="1"/>
  <c r="J31" i="52"/>
  <c r="G31" i="52"/>
  <c r="M30" i="52"/>
  <c r="L30" i="52"/>
  <c r="K30" i="52"/>
  <c r="N30" i="52" s="1"/>
  <c r="J30" i="52"/>
  <c r="M31" i="52" s="1"/>
  <c r="G30" i="52"/>
  <c r="O29" i="52"/>
  <c r="M29" i="52"/>
  <c r="L29" i="52"/>
  <c r="O30" i="52" s="1"/>
  <c r="K29" i="52"/>
  <c r="N29" i="52" s="1"/>
  <c r="J29" i="52"/>
  <c r="G29" i="52"/>
  <c r="O28" i="52"/>
  <c r="M28" i="52"/>
  <c r="L28" i="52"/>
  <c r="K28" i="52"/>
  <c r="J28" i="52"/>
  <c r="G28" i="52"/>
  <c r="O27" i="52"/>
  <c r="L27" i="52"/>
  <c r="K27" i="52"/>
  <c r="N28" i="52" s="1"/>
  <c r="J27" i="52"/>
  <c r="G27" i="52"/>
  <c r="M26" i="52"/>
  <c r="L26" i="52"/>
  <c r="K26" i="52"/>
  <c r="N26" i="52" s="1"/>
  <c r="J26" i="52"/>
  <c r="M27" i="52" s="1"/>
  <c r="G26" i="52"/>
  <c r="O25" i="52"/>
  <c r="M25" i="52"/>
  <c r="L25" i="52"/>
  <c r="O26" i="52" s="1"/>
  <c r="K25" i="52"/>
  <c r="N25" i="52" s="1"/>
  <c r="J25" i="52"/>
  <c r="G25" i="52"/>
  <c r="O24" i="52"/>
  <c r="M24" i="52"/>
  <c r="L24" i="52"/>
  <c r="K24" i="52"/>
  <c r="J24" i="52"/>
  <c r="G24" i="52"/>
  <c r="O23" i="52"/>
  <c r="L23" i="52"/>
  <c r="K23" i="52"/>
  <c r="N24" i="52" s="1"/>
  <c r="J23" i="52"/>
  <c r="G23" i="52"/>
  <c r="M22" i="52"/>
  <c r="L22" i="52"/>
  <c r="K22" i="52"/>
  <c r="N22" i="52" s="1"/>
  <c r="J22" i="52"/>
  <c r="M23" i="52" s="1"/>
  <c r="G22" i="52"/>
  <c r="O21" i="52"/>
  <c r="M21" i="52"/>
  <c r="L21" i="52"/>
  <c r="O22" i="52" s="1"/>
  <c r="K21" i="52"/>
  <c r="N21" i="52" s="1"/>
  <c r="J21" i="52"/>
  <c r="G21" i="52"/>
  <c r="O20" i="52"/>
  <c r="M20" i="52"/>
  <c r="L20" i="52"/>
  <c r="K20" i="52"/>
  <c r="J20" i="52"/>
  <c r="G20" i="52"/>
  <c r="O19" i="52"/>
  <c r="L19" i="52"/>
  <c r="K19" i="52"/>
  <c r="N20" i="52" s="1"/>
  <c r="J19" i="52"/>
  <c r="G19" i="52"/>
  <c r="M18" i="52"/>
  <c r="L18" i="52"/>
  <c r="K18" i="52"/>
  <c r="N18" i="52" s="1"/>
  <c r="J18" i="52"/>
  <c r="M19" i="52" s="1"/>
  <c r="G18" i="52"/>
  <c r="O17" i="52"/>
  <c r="M17" i="52"/>
  <c r="L17" i="52"/>
  <c r="O18" i="52" s="1"/>
  <c r="K17" i="52"/>
  <c r="N17" i="52" s="1"/>
  <c r="J17" i="52"/>
  <c r="G17" i="52"/>
  <c r="O16" i="52"/>
  <c r="M16" i="52"/>
  <c r="L16" i="52"/>
  <c r="K16" i="52"/>
  <c r="J16" i="52"/>
  <c r="G16" i="52"/>
  <c r="O15" i="52"/>
  <c r="L15" i="52"/>
  <c r="K15" i="52"/>
  <c r="N16" i="52" s="1"/>
  <c r="J15" i="52"/>
  <c r="G15" i="52"/>
  <c r="M14" i="52"/>
  <c r="L14" i="52"/>
  <c r="K14" i="52"/>
  <c r="N14" i="52" s="1"/>
  <c r="J14" i="52"/>
  <c r="M15" i="52" s="1"/>
  <c r="G14" i="52"/>
  <c r="O13" i="52"/>
  <c r="M13" i="52"/>
  <c r="L13" i="52"/>
  <c r="O14" i="52" s="1"/>
  <c r="K13" i="52"/>
  <c r="N13" i="52" s="1"/>
  <c r="J13" i="52"/>
  <c r="G13" i="52"/>
  <c r="M12" i="52"/>
  <c r="L12" i="52"/>
  <c r="K12" i="52"/>
  <c r="J12" i="52"/>
  <c r="G12" i="52"/>
  <c r="M11" i="52"/>
  <c r="J11" i="52"/>
  <c r="G11" i="52"/>
  <c r="M10" i="52"/>
  <c r="J10" i="52"/>
  <c r="G10" i="52"/>
  <c r="M9" i="52"/>
  <c r="J9" i="52"/>
  <c r="G9" i="52"/>
  <c r="M8" i="52"/>
  <c r="J8" i="52"/>
  <c r="G8" i="52"/>
  <c r="M7" i="52"/>
  <c r="J7" i="52"/>
  <c r="G7" i="52"/>
  <c r="M6" i="52"/>
  <c r="J6" i="52"/>
  <c r="G6" i="52"/>
  <c r="M5" i="52"/>
  <c r="J5" i="52"/>
  <c r="G5" i="52"/>
  <c r="M4" i="52"/>
  <c r="J4" i="52"/>
  <c r="G4" i="52"/>
  <c r="J3" i="52"/>
  <c r="G3" i="52"/>
  <c r="J2" i="52"/>
  <c r="M3" i="52" s="1"/>
  <c r="U41" i="52" l="1"/>
  <c r="U40" i="52" s="1"/>
  <c r="U39" i="52" s="1"/>
  <c r="U38" i="52" s="1"/>
  <c r="U37" i="52" s="1"/>
  <c r="U36" i="52" s="1"/>
  <c r="U35" i="52" s="1"/>
  <c r="U34" i="52" s="1"/>
  <c r="U33" i="52" s="1"/>
  <c r="U32" i="52" s="1"/>
  <c r="U31" i="52" s="1"/>
  <c r="U30" i="52" s="1"/>
  <c r="U29" i="52" s="1"/>
  <c r="U28" i="52" s="1"/>
  <c r="U27" i="52" s="1"/>
  <c r="U26" i="52" s="1"/>
  <c r="U25" i="52" s="1"/>
  <c r="U24" i="52" s="1"/>
  <c r="U23" i="52" s="1"/>
  <c r="U22" i="52" s="1"/>
  <c r="U21" i="52" s="1"/>
  <c r="U20" i="52" s="1"/>
  <c r="U19" i="52" s="1"/>
  <c r="U18" i="52" s="1"/>
  <c r="U17" i="52" s="1"/>
  <c r="U16" i="52" s="1"/>
  <c r="U15" i="52" s="1"/>
  <c r="U14" i="52" s="1"/>
  <c r="U13" i="52" s="1"/>
  <c r="U12" i="52" s="1"/>
  <c r="S42" i="52"/>
  <c r="S41" i="52" s="1"/>
  <c r="S40" i="52" s="1"/>
  <c r="S39" i="52" s="1"/>
  <c r="S38" i="52" s="1"/>
  <c r="S37" i="52" s="1"/>
  <c r="S36" i="52" s="1"/>
  <c r="S35" i="52" s="1"/>
  <c r="S34" i="52" s="1"/>
  <c r="S33" i="52" s="1"/>
  <c r="S32" i="52" s="1"/>
  <c r="S31" i="52" s="1"/>
  <c r="S30" i="52" s="1"/>
  <c r="S29" i="52" s="1"/>
  <c r="S28" i="52" s="1"/>
  <c r="S27" i="52" s="1"/>
  <c r="S26" i="52" s="1"/>
  <c r="S25" i="52" s="1"/>
  <c r="S24" i="52" s="1"/>
  <c r="S23" i="52" s="1"/>
  <c r="S22" i="52" s="1"/>
  <c r="S21" i="52" s="1"/>
  <c r="S20" i="52" s="1"/>
  <c r="S19" i="52" s="1"/>
  <c r="S18" i="52" s="1"/>
  <c r="S17" i="52" s="1"/>
  <c r="S16" i="52" s="1"/>
  <c r="S15" i="52" s="1"/>
  <c r="S14" i="52" s="1"/>
  <c r="S13" i="52" s="1"/>
  <c r="S12" i="52" s="1"/>
  <c r="S11" i="52" s="1"/>
  <c r="S10" i="52" s="1"/>
  <c r="S9" i="52" s="1"/>
  <c r="S8" i="52" s="1"/>
  <c r="S7" i="52" s="1"/>
  <c r="S6" i="52" s="1"/>
  <c r="S5" i="52" s="1"/>
  <c r="S4" i="52" s="1"/>
  <c r="S3" i="52" s="1"/>
  <c r="S2" i="52" s="1"/>
  <c r="N15" i="52"/>
  <c r="N19" i="52"/>
  <c r="N23" i="52"/>
  <c r="N27" i="52"/>
  <c r="N31" i="52"/>
  <c r="N35" i="52"/>
  <c r="N39" i="52"/>
  <c r="N43" i="52"/>
  <c r="T42" i="52" s="1"/>
  <c r="T41" i="52" s="1"/>
  <c r="T40" i="52" s="1"/>
  <c r="T39" i="52" s="1"/>
  <c r="T38" i="52" s="1"/>
  <c r="T37" i="52" s="1"/>
  <c r="T36" i="52" s="1"/>
  <c r="T35" i="52" s="1"/>
  <c r="N47" i="52"/>
  <c r="N51" i="52"/>
  <c r="N55" i="52"/>
  <c r="N59" i="52"/>
  <c r="N63" i="52"/>
  <c r="N67" i="52"/>
  <c r="N71" i="52"/>
  <c r="T34" i="52" l="1"/>
  <c r="T33" i="52" s="1"/>
  <c r="T32" i="52" s="1"/>
  <c r="T31" i="52" s="1"/>
  <c r="T30" i="52" s="1"/>
  <c r="T29" i="52" s="1"/>
  <c r="T28" i="52" s="1"/>
  <c r="T27" i="52" s="1"/>
  <c r="T26" i="52" s="1"/>
  <c r="T25" i="52" s="1"/>
  <c r="T24" i="52" s="1"/>
  <c r="T23" i="52" s="1"/>
  <c r="T22" i="52" s="1"/>
  <c r="T21" i="52" s="1"/>
  <c r="T20" i="52" s="1"/>
  <c r="T19" i="52" s="1"/>
  <c r="T18" i="52" s="1"/>
  <c r="T17" i="52" s="1"/>
  <c r="T16" i="52" s="1"/>
  <c r="T15" i="52" s="1"/>
  <c r="T14" i="52" s="1"/>
  <c r="T13" i="52" s="1"/>
  <c r="T12" i="52" s="1"/>
  <c r="F4" i="51"/>
  <c r="F5" i="51"/>
  <c r="F6" i="51"/>
  <c r="F7" i="51"/>
  <c r="F8" i="51"/>
  <c r="F9" i="51"/>
  <c r="F10" i="51"/>
  <c r="F11" i="51"/>
  <c r="F12" i="51"/>
  <c r="F13" i="51"/>
  <c r="F14" i="51"/>
  <c r="F15" i="51"/>
  <c r="F16" i="51"/>
  <c r="F17" i="51"/>
  <c r="F18" i="51"/>
  <c r="F19" i="51"/>
  <c r="F20" i="51"/>
  <c r="F21" i="51"/>
  <c r="F22" i="51"/>
  <c r="F23" i="51"/>
  <c r="F24" i="51"/>
  <c r="F25" i="51"/>
  <c r="F26" i="51"/>
  <c r="F27" i="51"/>
  <c r="F28" i="51"/>
  <c r="F29" i="51"/>
  <c r="F30" i="51"/>
  <c r="F31" i="51"/>
  <c r="F32" i="51"/>
  <c r="F33" i="51"/>
  <c r="F34" i="51"/>
  <c r="F35" i="51"/>
  <c r="F36" i="51"/>
  <c r="F37" i="51"/>
  <c r="F38" i="51"/>
  <c r="F39" i="51"/>
  <c r="F40" i="51"/>
  <c r="F41" i="51"/>
  <c r="F42" i="51"/>
  <c r="F43" i="51"/>
  <c r="F44" i="51"/>
  <c r="F45" i="51"/>
  <c r="F46" i="51"/>
  <c r="F47" i="51"/>
  <c r="F48" i="51"/>
  <c r="F49" i="51"/>
  <c r="F50" i="51"/>
  <c r="F51" i="51"/>
  <c r="F52" i="51"/>
  <c r="F53" i="51"/>
  <c r="F54" i="51"/>
  <c r="F55" i="51"/>
  <c r="F56" i="51"/>
  <c r="F57" i="51"/>
  <c r="F58" i="51"/>
  <c r="F59" i="51"/>
  <c r="F60" i="51"/>
  <c r="F61" i="51"/>
  <c r="F62" i="51"/>
  <c r="F63" i="51"/>
  <c r="F64" i="51"/>
  <c r="F65" i="51"/>
  <c r="F66" i="51"/>
  <c r="F67" i="51"/>
  <c r="F68" i="51"/>
  <c r="F69" i="51"/>
  <c r="F70" i="51"/>
  <c r="F71" i="51"/>
  <c r="F72" i="51"/>
  <c r="F73" i="51"/>
  <c r="F74" i="51"/>
  <c r="F75" i="51"/>
  <c r="F3" i="51"/>
  <c r="G4" i="51"/>
  <c r="G5" i="51"/>
  <c r="G6" i="51"/>
  <c r="G7" i="51"/>
  <c r="G8" i="51"/>
  <c r="G9" i="51"/>
  <c r="H9" i="51" s="1"/>
  <c r="G10" i="51"/>
  <c r="G11" i="51"/>
  <c r="G12" i="51"/>
  <c r="G13" i="51"/>
  <c r="G14" i="51"/>
  <c r="G15" i="51"/>
  <c r="G16" i="51"/>
  <c r="G17" i="51"/>
  <c r="H17" i="51" s="1"/>
  <c r="G18" i="51"/>
  <c r="G19" i="51"/>
  <c r="G20" i="51"/>
  <c r="G21" i="51"/>
  <c r="G22" i="51"/>
  <c r="G23" i="51"/>
  <c r="G24" i="51"/>
  <c r="G25" i="51"/>
  <c r="H25" i="51" s="1"/>
  <c r="G26" i="51"/>
  <c r="G27" i="51"/>
  <c r="G28" i="51"/>
  <c r="G29" i="51"/>
  <c r="G30" i="51"/>
  <c r="G31" i="51"/>
  <c r="G32" i="51"/>
  <c r="G33" i="51"/>
  <c r="H33" i="51" s="1"/>
  <c r="G34" i="51"/>
  <c r="G35" i="51"/>
  <c r="G36" i="51"/>
  <c r="G37" i="51"/>
  <c r="G38" i="51"/>
  <c r="G39" i="51"/>
  <c r="G40" i="51"/>
  <c r="G41" i="51"/>
  <c r="H41" i="51" s="1"/>
  <c r="G42" i="51"/>
  <c r="G43" i="51"/>
  <c r="G44" i="51"/>
  <c r="G45" i="51"/>
  <c r="G46" i="51"/>
  <c r="G47" i="51"/>
  <c r="G48" i="51"/>
  <c r="G49" i="51"/>
  <c r="H49" i="51" s="1"/>
  <c r="G50" i="51"/>
  <c r="G51" i="51"/>
  <c r="G52" i="51"/>
  <c r="G53" i="51"/>
  <c r="G54" i="51"/>
  <c r="G55" i="51"/>
  <c r="G56" i="51"/>
  <c r="G57" i="51"/>
  <c r="H57" i="51" s="1"/>
  <c r="G58" i="51"/>
  <c r="G59" i="51"/>
  <c r="G60" i="51"/>
  <c r="G61" i="51"/>
  <c r="G62" i="51"/>
  <c r="G63" i="51"/>
  <c r="G64" i="51"/>
  <c r="G65" i="51"/>
  <c r="H65" i="51" s="1"/>
  <c r="G66" i="51"/>
  <c r="G67" i="51"/>
  <c r="G68" i="51"/>
  <c r="G69" i="51"/>
  <c r="G70" i="51"/>
  <c r="G71" i="51"/>
  <c r="G72" i="51"/>
  <c r="G73" i="51"/>
  <c r="H73" i="51" s="1"/>
  <c r="G74" i="51"/>
  <c r="G75" i="51"/>
  <c r="G3" i="51"/>
  <c r="L4" i="51"/>
  <c r="L5" i="51"/>
  <c r="L6" i="51"/>
  <c r="L7" i="51"/>
  <c r="L8" i="51"/>
  <c r="L9" i="51"/>
  <c r="L10" i="51"/>
  <c r="L11" i="51"/>
  <c r="L12" i="51"/>
  <c r="L13" i="51"/>
  <c r="L14" i="51"/>
  <c r="L15" i="51"/>
  <c r="L16" i="51"/>
  <c r="L17" i="51"/>
  <c r="L18" i="51"/>
  <c r="L19" i="51"/>
  <c r="L20" i="51"/>
  <c r="L21" i="51"/>
  <c r="L22" i="51"/>
  <c r="L23" i="51"/>
  <c r="L24" i="51"/>
  <c r="L25" i="51"/>
  <c r="L26" i="51"/>
  <c r="L27" i="51"/>
  <c r="L28" i="51"/>
  <c r="L29" i="51"/>
  <c r="L30" i="51"/>
  <c r="L31" i="51"/>
  <c r="L32" i="51"/>
  <c r="L33" i="51"/>
  <c r="L34" i="51"/>
  <c r="L35" i="51"/>
  <c r="L36" i="51"/>
  <c r="L37" i="51"/>
  <c r="L38" i="51"/>
  <c r="L39" i="51"/>
  <c r="L40" i="51"/>
  <c r="L41" i="51"/>
  <c r="L42" i="51"/>
  <c r="L43" i="51"/>
  <c r="L44" i="51"/>
  <c r="L45" i="51"/>
  <c r="L46" i="51"/>
  <c r="L47" i="51"/>
  <c r="L48" i="51"/>
  <c r="L49" i="51"/>
  <c r="L50" i="51"/>
  <c r="L51" i="51"/>
  <c r="L52" i="51"/>
  <c r="L53" i="51"/>
  <c r="L54" i="51"/>
  <c r="L55" i="51"/>
  <c r="L56" i="51"/>
  <c r="L57" i="51"/>
  <c r="L58" i="51"/>
  <c r="L59" i="51"/>
  <c r="L60" i="51"/>
  <c r="L61" i="51"/>
  <c r="L62" i="51"/>
  <c r="L63" i="51"/>
  <c r="L64" i="51"/>
  <c r="L65" i="51"/>
  <c r="L66" i="51"/>
  <c r="L67" i="51"/>
  <c r="L68" i="51"/>
  <c r="L69" i="51"/>
  <c r="L70" i="51"/>
  <c r="L71" i="51"/>
  <c r="L72" i="51"/>
  <c r="L73" i="51"/>
  <c r="L74" i="51"/>
  <c r="L75" i="51"/>
  <c r="L3" i="51"/>
  <c r="M4" i="51"/>
  <c r="M5" i="51"/>
  <c r="M6" i="51"/>
  <c r="M7" i="51"/>
  <c r="M8" i="51"/>
  <c r="M9" i="51"/>
  <c r="M10" i="51"/>
  <c r="M11" i="51"/>
  <c r="M12" i="51"/>
  <c r="M13" i="51"/>
  <c r="M14" i="51"/>
  <c r="M15" i="51"/>
  <c r="M16" i="51"/>
  <c r="M17" i="51"/>
  <c r="M18" i="51"/>
  <c r="M19" i="51"/>
  <c r="M20" i="51"/>
  <c r="M21" i="51"/>
  <c r="M22" i="51"/>
  <c r="M23" i="51"/>
  <c r="M24" i="51"/>
  <c r="M25" i="51"/>
  <c r="M26" i="51"/>
  <c r="M27" i="51"/>
  <c r="M28" i="51"/>
  <c r="M29" i="51"/>
  <c r="M30" i="51"/>
  <c r="M31" i="51"/>
  <c r="M32" i="51"/>
  <c r="M33" i="51"/>
  <c r="M34" i="51"/>
  <c r="M35" i="51"/>
  <c r="M36" i="51"/>
  <c r="M37" i="51"/>
  <c r="M38" i="51"/>
  <c r="M39" i="51"/>
  <c r="M40" i="51"/>
  <c r="M41" i="51"/>
  <c r="M42" i="51"/>
  <c r="M43" i="51"/>
  <c r="M44" i="51"/>
  <c r="M45" i="51"/>
  <c r="M46" i="51"/>
  <c r="M47" i="51"/>
  <c r="M48" i="51"/>
  <c r="M49" i="51"/>
  <c r="M50" i="51"/>
  <c r="M51" i="51"/>
  <c r="M52" i="51"/>
  <c r="M53" i="51"/>
  <c r="M54" i="51"/>
  <c r="M55" i="51"/>
  <c r="M56" i="51"/>
  <c r="M57" i="51"/>
  <c r="M58" i="51"/>
  <c r="M59" i="51"/>
  <c r="M60" i="51"/>
  <c r="M61" i="51"/>
  <c r="M62" i="51"/>
  <c r="M63" i="51"/>
  <c r="M64" i="51"/>
  <c r="M65" i="51"/>
  <c r="M66" i="51"/>
  <c r="M67" i="51"/>
  <c r="M68" i="51"/>
  <c r="M69" i="51"/>
  <c r="M70" i="51"/>
  <c r="M71" i="51"/>
  <c r="M72" i="51"/>
  <c r="M73" i="51"/>
  <c r="M74" i="51"/>
  <c r="M75" i="51"/>
  <c r="M3" i="51"/>
  <c r="N4" i="51"/>
  <c r="N5" i="51"/>
  <c r="N6" i="51"/>
  <c r="N7" i="51"/>
  <c r="N8" i="51"/>
  <c r="N9" i="51"/>
  <c r="N10" i="51"/>
  <c r="N11" i="51"/>
  <c r="N12" i="51"/>
  <c r="N13" i="51"/>
  <c r="N14" i="51"/>
  <c r="N15" i="51"/>
  <c r="N16" i="51"/>
  <c r="N17" i="51"/>
  <c r="N18" i="51"/>
  <c r="N19" i="51"/>
  <c r="N20" i="51"/>
  <c r="N21" i="51"/>
  <c r="N22" i="51"/>
  <c r="N23" i="51"/>
  <c r="N24" i="51"/>
  <c r="N25" i="51"/>
  <c r="N26" i="51"/>
  <c r="N27" i="51"/>
  <c r="N28" i="51"/>
  <c r="N29" i="51"/>
  <c r="N30" i="51"/>
  <c r="N31" i="51"/>
  <c r="N32" i="51"/>
  <c r="N33" i="51"/>
  <c r="N34" i="51"/>
  <c r="N35" i="51"/>
  <c r="N36" i="51"/>
  <c r="N37" i="51"/>
  <c r="N38" i="51"/>
  <c r="N39" i="51"/>
  <c r="N40" i="51"/>
  <c r="N41" i="51"/>
  <c r="N42" i="51"/>
  <c r="N43" i="51"/>
  <c r="N44" i="51"/>
  <c r="N45" i="51"/>
  <c r="N46" i="51"/>
  <c r="N47" i="51"/>
  <c r="N48" i="51"/>
  <c r="N49" i="51"/>
  <c r="N50" i="51"/>
  <c r="N51" i="51"/>
  <c r="N52" i="51"/>
  <c r="N53" i="51"/>
  <c r="N54" i="51"/>
  <c r="N55" i="51"/>
  <c r="N56" i="51"/>
  <c r="N57" i="51"/>
  <c r="N58" i="51"/>
  <c r="N59" i="51"/>
  <c r="N60" i="51"/>
  <c r="N61" i="51"/>
  <c r="N62" i="51"/>
  <c r="N63" i="51"/>
  <c r="N64" i="51"/>
  <c r="N65" i="51"/>
  <c r="N66" i="51"/>
  <c r="N67" i="51"/>
  <c r="N68" i="51"/>
  <c r="N69" i="51"/>
  <c r="N70" i="51"/>
  <c r="N71" i="51"/>
  <c r="N72" i="51"/>
  <c r="N73" i="51"/>
  <c r="N74" i="51"/>
  <c r="N75" i="51"/>
  <c r="N3" i="51"/>
  <c r="O4" i="51"/>
  <c r="O5" i="51"/>
  <c r="O6" i="51"/>
  <c r="O7" i="51"/>
  <c r="O8" i="51"/>
  <c r="O9" i="51"/>
  <c r="O10" i="51"/>
  <c r="O11" i="51"/>
  <c r="O12" i="51"/>
  <c r="O13" i="51"/>
  <c r="O14" i="51"/>
  <c r="O15" i="51"/>
  <c r="O16" i="51"/>
  <c r="O17" i="51"/>
  <c r="O18" i="51"/>
  <c r="T18" i="51" s="1"/>
  <c r="O19" i="51"/>
  <c r="O20" i="51"/>
  <c r="O21" i="51"/>
  <c r="O22" i="51"/>
  <c r="O23" i="51"/>
  <c r="O24" i="51"/>
  <c r="O25" i="51"/>
  <c r="O26" i="51"/>
  <c r="O27" i="51"/>
  <c r="O28" i="51"/>
  <c r="O29" i="51"/>
  <c r="O30" i="51"/>
  <c r="O31" i="51"/>
  <c r="O32" i="51"/>
  <c r="O33" i="51"/>
  <c r="O34" i="51"/>
  <c r="O35" i="51"/>
  <c r="O36" i="51"/>
  <c r="O37" i="51"/>
  <c r="O38" i="51"/>
  <c r="O39" i="51"/>
  <c r="O40" i="51"/>
  <c r="O41" i="51"/>
  <c r="O42" i="51"/>
  <c r="T42" i="51" s="1"/>
  <c r="O43" i="51"/>
  <c r="O44" i="51"/>
  <c r="O45" i="51"/>
  <c r="O46" i="51"/>
  <c r="O47" i="51"/>
  <c r="O48" i="51"/>
  <c r="O49" i="51"/>
  <c r="O50" i="51"/>
  <c r="O51" i="51"/>
  <c r="O52" i="51"/>
  <c r="O53" i="51"/>
  <c r="O54" i="51"/>
  <c r="O55" i="51"/>
  <c r="O56" i="51"/>
  <c r="O57" i="51"/>
  <c r="O58" i="51"/>
  <c r="O59" i="51"/>
  <c r="O60" i="51"/>
  <c r="O61" i="51"/>
  <c r="O62" i="51"/>
  <c r="O63" i="51"/>
  <c r="O64" i="51"/>
  <c r="O65" i="51"/>
  <c r="O66" i="51"/>
  <c r="O67" i="51"/>
  <c r="O68" i="51"/>
  <c r="O69" i="51"/>
  <c r="O70" i="51"/>
  <c r="O71" i="51"/>
  <c r="O72" i="51"/>
  <c r="O73" i="51"/>
  <c r="O74" i="51"/>
  <c r="O75" i="51"/>
  <c r="O3" i="51"/>
  <c r="R4" i="51"/>
  <c r="R5" i="51"/>
  <c r="R6" i="51"/>
  <c r="R7" i="51"/>
  <c r="R8" i="51"/>
  <c r="R9" i="51"/>
  <c r="R10" i="51"/>
  <c r="R11" i="51"/>
  <c r="R12" i="51"/>
  <c r="R13" i="51"/>
  <c r="R14" i="51"/>
  <c r="R15" i="51"/>
  <c r="R16" i="51"/>
  <c r="R17" i="51"/>
  <c r="R18" i="51"/>
  <c r="R19" i="51"/>
  <c r="R20" i="51"/>
  <c r="R21" i="51"/>
  <c r="R22" i="51"/>
  <c r="R23" i="51"/>
  <c r="R24" i="51"/>
  <c r="R25" i="51"/>
  <c r="R26" i="51"/>
  <c r="R27" i="51"/>
  <c r="R28" i="51"/>
  <c r="R29" i="51"/>
  <c r="R30" i="51"/>
  <c r="R31" i="51"/>
  <c r="R32" i="51"/>
  <c r="R33" i="51"/>
  <c r="R34" i="51"/>
  <c r="R35" i="51"/>
  <c r="R36" i="51"/>
  <c r="R37" i="51"/>
  <c r="R38" i="51"/>
  <c r="R39" i="51"/>
  <c r="R40" i="51"/>
  <c r="R41" i="51"/>
  <c r="R42" i="51"/>
  <c r="R43" i="51"/>
  <c r="R44" i="51"/>
  <c r="R45" i="51"/>
  <c r="R46" i="51"/>
  <c r="R47" i="51"/>
  <c r="R48" i="51"/>
  <c r="R49" i="51"/>
  <c r="R50" i="51"/>
  <c r="R51" i="51"/>
  <c r="R52" i="51"/>
  <c r="R53" i="51"/>
  <c r="R54" i="51"/>
  <c r="R55" i="51"/>
  <c r="R56" i="51"/>
  <c r="R57" i="51"/>
  <c r="R58" i="51"/>
  <c r="R59" i="51"/>
  <c r="R60" i="51"/>
  <c r="R61" i="51"/>
  <c r="R62" i="51"/>
  <c r="R63" i="51"/>
  <c r="R64" i="51"/>
  <c r="R65" i="51"/>
  <c r="R66" i="51"/>
  <c r="R67" i="51"/>
  <c r="R68" i="51"/>
  <c r="R69" i="51"/>
  <c r="R70" i="51"/>
  <c r="R71" i="51"/>
  <c r="R72" i="51"/>
  <c r="R73" i="51"/>
  <c r="R74" i="51"/>
  <c r="R75" i="51"/>
  <c r="R3" i="51"/>
  <c r="S4" i="51"/>
  <c r="S5" i="51"/>
  <c r="S6" i="51"/>
  <c r="S7" i="51"/>
  <c r="S8" i="51"/>
  <c r="S9" i="51"/>
  <c r="S10" i="51"/>
  <c r="S11" i="51"/>
  <c r="S12" i="51"/>
  <c r="S13" i="51"/>
  <c r="S14" i="51"/>
  <c r="S15" i="51"/>
  <c r="S16" i="51"/>
  <c r="S17" i="51"/>
  <c r="S18" i="51"/>
  <c r="S19" i="51"/>
  <c r="S20" i="51"/>
  <c r="S21" i="51"/>
  <c r="S22" i="51"/>
  <c r="S23" i="51"/>
  <c r="S24" i="51"/>
  <c r="S25" i="51"/>
  <c r="S26" i="51"/>
  <c r="S27" i="51"/>
  <c r="S28" i="51"/>
  <c r="S29" i="51"/>
  <c r="S30" i="51"/>
  <c r="S31" i="51"/>
  <c r="S32" i="51"/>
  <c r="S33" i="51"/>
  <c r="S34" i="51"/>
  <c r="S35" i="51"/>
  <c r="S36" i="51"/>
  <c r="S37" i="51"/>
  <c r="S38" i="51"/>
  <c r="S39" i="51"/>
  <c r="S40" i="51"/>
  <c r="S41" i="51"/>
  <c r="S42" i="51"/>
  <c r="S43" i="51"/>
  <c r="S44" i="51"/>
  <c r="S45" i="51"/>
  <c r="S46" i="51"/>
  <c r="S47" i="51"/>
  <c r="S48" i="51"/>
  <c r="S49" i="51"/>
  <c r="S50" i="51"/>
  <c r="S51" i="51"/>
  <c r="S52" i="51"/>
  <c r="S53" i="51"/>
  <c r="S54" i="51"/>
  <c r="S55" i="51"/>
  <c r="S56" i="51"/>
  <c r="S57" i="51"/>
  <c r="S58" i="51"/>
  <c r="S59" i="51"/>
  <c r="S60" i="51"/>
  <c r="S61" i="51"/>
  <c r="S62" i="51"/>
  <c r="S63" i="51"/>
  <c r="S64" i="51"/>
  <c r="S65" i="51"/>
  <c r="S66" i="51"/>
  <c r="S67" i="51"/>
  <c r="S68" i="51"/>
  <c r="S69" i="51"/>
  <c r="S70" i="51"/>
  <c r="S71" i="51"/>
  <c r="S72" i="51"/>
  <c r="S73" i="51"/>
  <c r="S74" i="51"/>
  <c r="S75" i="51"/>
  <c r="S3" i="51"/>
  <c r="B74" i="51"/>
  <c r="B18" i="51"/>
  <c r="B14" i="51"/>
  <c r="B3" i="5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4" i="41"/>
  <c r="B65" i="41"/>
  <c r="B66" i="41" s="1"/>
  <c r="B67" i="41" s="1"/>
  <c r="B68" i="41" s="1"/>
  <c r="B69" i="41" s="1"/>
  <c r="B70" i="41" s="1"/>
  <c r="B71" i="41" s="1"/>
  <c r="B72" i="41" s="1"/>
  <c r="B73" i="41" s="1"/>
  <c r="B74" i="41" s="1"/>
  <c r="B75" i="41" s="1"/>
  <c r="B76" i="41" s="1"/>
  <c r="B65" i="40"/>
  <c r="B66" i="40" s="1"/>
  <c r="B67" i="40" s="1"/>
  <c r="B68" i="40" s="1"/>
  <c r="B69" i="40" s="1"/>
  <c r="B70" i="40" s="1"/>
  <c r="B71" i="40" s="1"/>
  <c r="B72" i="40" s="1"/>
  <c r="B73" i="40" s="1"/>
  <c r="B74" i="40" s="1"/>
  <c r="B75" i="40" s="1"/>
  <c r="B76" i="40" s="1"/>
  <c r="B66" i="39"/>
  <c r="B67" i="39" s="1"/>
  <c r="B68" i="39" s="1"/>
  <c r="B69" i="39" s="1"/>
  <c r="B70" i="39" s="1"/>
  <c r="B71" i="39" s="1"/>
  <c r="B72" i="39" s="1"/>
  <c r="B73" i="39" s="1"/>
  <c r="B74" i="39" s="1"/>
  <c r="B75" i="39" s="1"/>
  <c r="B76" i="39" s="1"/>
  <c r="B65" i="39"/>
  <c r="B64" i="39"/>
  <c r="B65" i="38"/>
  <c r="B66" i="38" s="1"/>
  <c r="B67" i="38" s="1"/>
  <c r="B68" i="38" s="1"/>
  <c r="B69" i="38" s="1"/>
  <c r="B70" i="38" s="1"/>
  <c r="B71" i="38" s="1"/>
  <c r="B72" i="38" s="1"/>
  <c r="B73" i="38" s="1"/>
  <c r="B74" i="38" s="1"/>
  <c r="B75" i="38" s="1"/>
  <c r="B76" i="38" s="1"/>
  <c r="B65" i="37"/>
  <c r="B66" i="37" s="1"/>
  <c r="B67" i="37" s="1"/>
  <c r="B68" i="37" s="1"/>
  <c r="B69" i="37" s="1"/>
  <c r="B70" i="37" s="1"/>
  <c r="B71" i="37" s="1"/>
  <c r="B72" i="37" s="1"/>
  <c r="B73" i="37" s="1"/>
  <c r="B74" i="37" s="1"/>
  <c r="B75" i="37" s="1"/>
  <c r="B76" i="37" s="1"/>
  <c r="B65" i="36"/>
  <c r="B66" i="36" s="1"/>
  <c r="B67" i="36" s="1"/>
  <c r="B68" i="36" s="1"/>
  <c r="B69" i="36" s="1"/>
  <c r="B70" i="36" s="1"/>
  <c r="B71" i="36" s="1"/>
  <c r="B72" i="36" s="1"/>
  <c r="B73" i="36" s="1"/>
  <c r="B74" i="36" s="1"/>
  <c r="B75" i="36" s="1"/>
  <c r="B76" i="36" s="1"/>
  <c r="B66" i="33"/>
  <c r="B67" i="33" s="1"/>
  <c r="B68" i="33" s="1"/>
  <c r="B65" i="33"/>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4" i="27"/>
  <c r="D4" i="26"/>
  <c r="D78" i="26"/>
  <c r="D5" i="26"/>
  <c r="B4" i="51" s="1"/>
  <c r="D6" i="26"/>
  <c r="B5" i="51" s="1"/>
  <c r="C5" i="51" s="1"/>
  <c r="D7" i="26"/>
  <c r="B6" i="51" s="1"/>
  <c r="D8" i="26"/>
  <c r="B7" i="51" s="1"/>
  <c r="D9" i="26"/>
  <c r="B8" i="51" s="1"/>
  <c r="D10" i="26"/>
  <c r="B9" i="51" s="1"/>
  <c r="D11" i="26"/>
  <c r="B10" i="51" s="1"/>
  <c r="D12" i="26"/>
  <c r="B11" i="51" s="1"/>
  <c r="D13" i="26"/>
  <c r="B12" i="51" s="1"/>
  <c r="D14" i="26"/>
  <c r="B13" i="51" s="1"/>
  <c r="C13" i="51" s="1"/>
  <c r="D15" i="26"/>
  <c r="D16" i="26"/>
  <c r="B15" i="51" s="1"/>
  <c r="D17" i="26"/>
  <c r="B16" i="51" s="1"/>
  <c r="D18" i="26"/>
  <c r="B17" i="51" s="1"/>
  <c r="D19" i="26"/>
  <c r="D20" i="26"/>
  <c r="B19" i="51" s="1"/>
  <c r="D21" i="26"/>
  <c r="B20" i="51" s="1"/>
  <c r="D22" i="26"/>
  <c r="B21" i="51" s="1"/>
  <c r="D23" i="26"/>
  <c r="B22" i="51" s="1"/>
  <c r="D24" i="26"/>
  <c r="B23" i="51" s="1"/>
  <c r="D25" i="26"/>
  <c r="B24" i="51" s="1"/>
  <c r="D26" i="26"/>
  <c r="B25" i="51" s="1"/>
  <c r="D27" i="26"/>
  <c r="B26" i="51" s="1"/>
  <c r="D28" i="26"/>
  <c r="B27" i="51" s="1"/>
  <c r="D29" i="26"/>
  <c r="B28" i="51" s="1"/>
  <c r="D30" i="26"/>
  <c r="B29" i="51" s="1"/>
  <c r="D31" i="26"/>
  <c r="B30" i="51" s="1"/>
  <c r="D32" i="26"/>
  <c r="B31" i="51" s="1"/>
  <c r="D33" i="26"/>
  <c r="B32" i="51" s="1"/>
  <c r="D34" i="26"/>
  <c r="B33" i="51" s="1"/>
  <c r="D35" i="26"/>
  <c r="B34" i="51" s="1"/>
  <c r="D36" i="26"/>
  <c r="B35" i="51" s="1"/>
  <c r="D37" i="26"/>
  <c r="B36" i="51" s="1"/>
  <c r="D38" i="26"/>
  <c r="B37" i="51" s="1"/>
  <c r="D39" i="26"/>
  <c r="B38" i="51" s="1"/>
  <c r="D40" i="26"/>
  <c r="B39" i="51" s="1"/>
  <c r="D41" i="26"/>
  <c r="B40" i="51" s="1"/>
  <c r="D42" i="26"/>
  <c r="B41" i="51" s="1"/>
  <c r="D43" i="26"/>
  <c r="B42" i="51" s="1"/>
  <c r="D44" i="26"/>
  <c r="B43" i="51" s="1"/>
  <c r="D45" i="26"/>
  <c r="B44" i="51" s="1"/>
  <c r="D46" i="26"/>
  <c r="B45" i="51" s="1"/>
  <c r="C45" i="51" s="1"/>
  <c r="D47" i="26"/>
  <c r="B46" i="51" s="1"/>
  <c r="D48" i="26"/>
  <c r="B47" i="51" s="1"/>
  <c r="D49" i="26"/>
  <c r="B48" i="51" s="1"/>
  <c r="D50" i="26"/>
  <c r="B49" i="51" s="1"/>
  <c r="D51" i="26"/>
  <c r="B50" i="51" s="1"/>
  <c r="D52" i="26"/>
  <c r="B51" i="51" s="1"/>
  <c r="D53" i="26"/>
  <c r="B52" i="51" s="1"/>
  <c r="D54" i="26"/>
  <c r="B53" i="51" s="1"/>
  <c r="D55" i="26"/>
  <c r="B54" i="51" s="1"/>
  <c r="D56" i="26"/>
  <c r="B55" i="51" s="1"/>
  <c r="D57" i="26"/>
  <c r="B56" i="51" s="1"/>
  <c r="D58" i="26"/>
  <c r="B57" i="51" s="1"/>
  <c r="D59" i="26"/>
  <c r="B58" i="51" s="1"/>
  <c r="D60" i="26"/>
  <c r="B59" i="51" s="1"/>
  <c r="D61" i="26"/>
  <c r="B60" i="51" s="1"/>
  <c r="D62" i="26"/>
  <c r="B61" i="51" s="1"/>
  <c r="D63" i="26"/>
  <c r="B62" i="51" s="1"/>
  <c r="C62" i="51" s="1"/>
  <c r="D64" i="26"/>
  <c r="B63" i="51" s="1"/>
  <c r="D65" i="26"/>
  <c r="B64" i="51" s="1"/>
  <c r="D66" i="26"/>
  <c r="B65" i="51" s="1"/>
  <c r="D67" i="26"/>
  <c r="B66" i="51" s="1"/>
  <c r="D68" i="26"/>
  <c r="B67" i="51" s="1"/>
  <c r="D69" i="26"/>
  <c r="B68" i="51" s="1"/>
  <c r="D70" i="26"/>
  <c r="B69" i="51" s="1"/>
  <c r="D71" i="26"/>
  <c r="B70" i="51" s="1"/>
  <c r="D72" i="26"/>
  <c r="B71" i="51" s="1"/>
  <c r="D73" i="26"/>
  <c r="B72" i="51" s="1"/>
  <c r="C72" i="51" s="1"/>
  <c r="D74" i="26"/>
  <c r="B73" i="51" s="1"/>
  <c r="D75" i="26"/>
  <c r="D76" i="26"/>
  <c r="B75" i="51" s="1"/>
  <c r="D77" i="26"/>
  <c r="H64" i="51" l="1"/>
  <c r="H40" i="51"/>
  <c r="H71" i="51"/>
  <c r="H63" i="51"/>
  <c r="H55" i="51"/>
  <c r="H47" i="51"/>
  <c r="H39" i="51"/>
  <c r="H31" i="51"/>
  <c r="H23" i="51"/>
  <c r="H15" i="51"/>
  <c r="H7" i="51"/>
  <c r="H32" i="51"/>
  <c r="H70" i="51"/>
  <c r="H62" i="51"/>
  <c r="H54" i="51"/>
  <c r="H46" i="51"/>
  <c r="H38" i="51"/>
  <c r="H30" i="51"/>
  <c r="H22" i="51"/>
  <c r="H14" i="51"/>
  <c r="H6" i="51"/>
  <c r="H48" i="51"/>
  <c r="H69" i="51"/>
  <c r="H61" i="51"/>
  <c r="H53" i="51"/>
  <c r="H45" i="51"/>
  <c r="H37" i="51"/>
  <c r="H29" i="51"/>
  <c r="H21" i="51"/>
  <c r="H13" i="51"/>
  <c r="H5" i="51"/>
  <c r="H16" i="51"/>
  <c r="H3" i="51"/>
  <c r="H68" i="51"/>
  <c r="H60" i="51"/>
  <c r="H52" i="51"/>
  <c r="H44" i="51"/>
  <c r="H36" i="51"/>
  <c r="H28" i="51"/>
  <c r="H20" i="51"/>
  <c r="H12" i="51"/>
  <c r="H4" i="51"/>
  <c r="H56" i="51"/>
  <c r="H24" i="51"/>
  <c r="H75" i="51"/>
  <c r="H67" i="51"/>
  <c r="H59" i="51"/>
  <c r="H51" i="51"/>
  <c r="H43" i="51"/>
  <c r="H35" i="51"/>
  <c r="H27" i="51"/>
  <c r="H19" i="51"/>
  <c r="H11" i="51"/>
  <c r="H72" i="51"/>
  <c r="H8" i="51"/>
  <c r="H74" i="51"/>
  <c r="H66" i="51"/>
  <c r="H58" i="51"/>
  <c r="H50" i="51"/>
  <c r="H42" i="51"/>
  <c r="H34" i="51"/>
  <c r="H26" i="51"/>
  <c r="H18" i="51"/>
  <c r="H10" i="51"/>
  <c r="C63" i="51"/>
  <c r="C31" i="51"/>
  <c r="C7" i="51"/>
  <c r="C49" i="51"/>
  <c r="C17" i="51"/>
  <c r="C9" i="51"/>
  <c r="Q11" i="51"/>
  <c r="Q43" i="51"/>
  <c r="C43" i="51"/>
  <c r="Q74" i="51"/>
  <c r="Q58" i="51"/>
  <c r="Q34" i="51"/>
  <c r="Q26" i="51"/>
  <c r="Q18" i="51"/>
  <c r="T67" i="51"/>
  <c r="P69" i="51"/>
  <c r="K69" i="51" s="1"/>
  <c r="P61" i="51"/>
  <c r="P53" i="51"/>
  <c r="K53" i="51" s="1"/>
  <c r="P45" i="51"/>
  <c r="P29" i="51"/>
  <c r="P21" i="51"/>
  <c r="P13" i="51"/>
  <c r="P5" i="51"/>
  <c r="Q20" i="51"/>
  <c r="T37" i="51"/>
  <c r="T29" i="51"/>
  <c r="T21" i="51"/>
  <c r="T13" i="51"/>
  <c r="T70" i="51"/>
  <c r="T54" i="51"/>
  <c r="T38" i="51"/>
  <c r="T22" i="51"/>
  <c r="T6" i="51"/>
  <c r="P50" i="51"/>
  <c r="T5" i="51"/>
  <c r="T62" i="51"/>
  <c r="T46" i="51"/>
  <c r="T30" i="51"/>
  <c r="T14" i="51"/>
  <c r="P73" i="51"/>
  <c r="P57" i="51"/>
  <c r="P41" i="51"/>
  <c r="P33" i="51"/>
  <c r="K33" i="51" s="1"/>
  <c r="P25" i="51"/>
  <c r="K25" i="51" s="1"/>
  <c r="Q17" i="51"/>
  <c r="P9" i="51"/>
  <c r="K9" i="51" s="1"/>
  <c r="Q72" i="51"/>
  <c r="I72" i="51" s="1"/>
  <c r="Q8" i="51"/>
  <c r="I8" i="51" s="1"/>
  <c r="Q62" i="51"/>
  <c r="T71" i="51"/>
  <c r="T63" i="51"/>
  <c r="T55" i="51"/>
  <c r="T47" i="51"/>
  <c r="T39" i="51"/>
  <c r="T31" i="51"/>
  <c r="T23" i="51"/>
  <c r="T15" i="51"/>
  <c r="T7" i="51"/>
  <c r="T72" i="51"/>
  <c r="T8" i="51"/>
  <c r="C44" i="51"/>
  <c r="C74" i="51"/>
  <c r="P70" i="51"/>
  <c r="J70" i="51" s="1"/>
  <c r="P54" i="51"/>
  <c r="J54" i="51" s="1"/>
  <c r="P46" i="51"/>
  <c r="P38" i="51"/>
  <c r="J38" i="51" s="1"/>
  <c r="P30" i="51"/>
  <c r="J30" i="51" s="1"/>
  <c r="P22" i="51"/>
  <c r="J22" i="51" s="1"/>
  <c r="P14" i="51"/>
  <c r="J14" i="51" s="1"/>
  <c r="P6" i="51"/>
  <c r="J6" i="51" s="1"/>
  <c r="P18" i="51"/>
  <c r="J18" i="51" s="1"/>
  <c r="C18" i="51"/>
  <c r="Q75" i="51"/>
  <c r="Q19" i="51"/>
  <c r="Q50" i="51"/>
  <c r="C58" i="51"/>
  <c r="C50" i="51"/>
  <c r="C42" i="51"/>
  <c r="C34" i="51"/>
  <c r="C26" i="51"/>
  <c r="C10" i="51"/>
  <c r="P48" i="51"/>
  <c r="J48" i="51" s="1"/>
  <c r="P40" i="51"/>
  <c r="J40" i="51" s="1"/>
  <c r="P32" i="51"/>
  <c r="J32" i="51" s="1"/>
  <c r="P24" i="51"/>
  <c r="J24" i="51" s="1"/>
  <c r="P16" i="51"/>
  <c r="Q6" i="51"/>
  <c r="I6" i="51" s="1"/>
  <c r="T74" i="51"/>
  <c r="T66" i="51"/>
  <c r="T58" i="51"/>
  <c r="T50" i="51"/>
  <c r="T34" i="51"/>
  <c r="T26" i="51"/>
  <c r="T10" i="51"/>
  <c r="C66" i="51"/>
  <c r="P63" i="51"/>
  <c r="P47" i="51"/>
  <c r="J47" i="51" s="1"/>
  <c r="P39" i="51"/>
  <c r="P31" i="51"/>
  <c r="P23" i="51"/>
  <c r="J23" i="51" s="1"/>
  <c r="P15" i="51"/>
  <c r="K15" i="51" s="1"/>
  <c r="C64" i="51"/>
  <c r="C56" i="51"/>
  <c r="K5" i="51"/>
  <c r="C70" i="51"/>
  <c r="Q38" i="51"/>
  <c r="C14" i="51"/>
  <c r="C30" i="51"/>
  <c r="C54" i="51"/>
  <c r="P74" i="51"/>
  <c r="P66" i="51"/>
  <c r="P58" i="51"/>
  <c r="P42" i="51"/>
  <c r="P34" i="51"/>
  <c r="P10" i="51"/>
  <c r="Q70" i="51"/>
  <c r="Q30" i="51"/>
  <c r="I30" i="51" s="1"/>
  <c r="C46" i="51"/>
  <c r="Q65" i="51"/>
  <c r="Q66" i="51"/>
  <c r="C38" i="51"/>
  <c r="Q71" i="51"/>
  <c r="Q55" i="51"/>
  <c r="Q7" i="51"/>
  <c r="I7" i="51" s="1"/>
  <c r="Q54" i="51"/>
  <c r="Q10" i="51"/>
  <c r="Q59" i="51"/>
  <c r="P49" i="51"/>
  <c r="T41" i="51"/>
  <c r="T33" i="51"/>
  <c r="P17" i="51"/>
  <c r="J17" i="51" s="1"/>
  <c r="C3" i="51"/>
  <c r="C6" i="51"/>
  <c r="C22" i="51"/>
  <c r="Q61" i="51"/>
  <c r="Q37" i="51"/>
  <c r="Q29" i="51"/>
  <c r="I29" i="51" s="1"/>
  <c r="Q46" i="51"/>
  <c r="P62" i="51"/>
  <c r="K62" i="51" s="1"/>
  <c r="P71" i="51"/>
  <c r="K71" i="51" s="1"/>
  <c r="T40" i="51"/>
  <c r="C16" i="51"/>
  <c r="C29" i="51"/>
  <c r="C47" i="51"/>
  <c r="Q64" i="51"/>
  <c r="I64" i="51" s="1"/>
  <c r="Q47" i="51"/>
  <c r="Q31" i="51"/>
  <c r="Q14" i="51"/>
  <c r="P26" i="51"/>
  <c r="Q41" i="51"/>
  <c r="Q9" i="51"/>
  <c r="I11" i="51"/>
  <c r="P8" i="51"/>
  <c r="Q48" i="51"/>
  <c r="I48" i="51" s="1"/>
  <c r="Q15" i="51"/>
  <c r="P7" i="51"/>
  <c r="J7" i="51" s="1"/>
  <c r="T56" i="51"/>
  <c r="T32" i="51"/>
  <c r="Q63" i="51"/>
  <c r="P37" i="51"/>
  <c r="Q13" i="51"/>
  <c r="Q5" i="51"/>
  <c r="Q32" i="51"/>
  <c r="I32" i="51" s="1"/>
  <c r="T48" i="51"/>
  <c r="C23" i="51"/>
  <c r="C71" i="51"/>
  <c r="C73" i="51"/>
  <c r="C68" i="51"/>
  <c r="C60" i="51"/>
  <c r="C52" i="51"/>
  <c r="Q42" i="51"/>
  <c r="P56" i="51"/>
  <c r="J56" i="51" s="1"/>
  <c r="Q33" i="51"/>
  <c r="Q3" i="51"/>
  <c r="Q60" i="51"/>
  <c r="I60" i="51" s="1"/>
  <c r="Q52" i="51"/>
  <c r="I52" i="51" s="1"/>
  <c r="Q36" i="51"/>
  <c r="T53" i="51"/>
  <c r="Q40" i="51"/>
  <c r="I40" i="51" s="1"/>
  <c r="Q23" i="51"/>
  <c r="P65" i="51"/>
  <c r="J65" i="51" s="1"/>
  <c r="P55" i="51"/>
  <c r="Q73" i="51"/>
  <c r="Q35" i="51"/>
  <c r="I35" i="51" s="1"/>
  <c r="Q27" i="51"/>
  <c r="P3" i="51"/>
  <c r="P68" i="51"/>
  <c r="P60" i="51"/>
  <c r="P52" i="51"/>
  <c r="K52" i="51" s="1"/>
  <c r="P44" i="51"/>
  <c r="K44" i="51" s="1"/>
  <c r="P36" i="51"/>
  <c r="J36" i="51" s="1"/>
  <c r="P28" i="51"/>
  <c r="P20" i="51"/>
  <c r="P12" i="51"/>
  <c r="P4" i="51"/>
  <c r="P72" i="51"/>
  <c r="J72" i="51" s="1"/>
  <c r="Q24" i="51"/>
  <c r="I24" i="51" s="1"/>
  <c r="C21" i="51"/>
  <c r="Q56" i="51"/>
  <c r="I56" i="51" s="1"/>
  <c r="Q39" i="51"/>
  <c r="Q22" i="51"/>
  <c r="I22" i="51" s="1"/>
  <c r="P64" i="51"/>
  <c r="J64" i="51" s="1"/>
  <c r="Q21" i="51"/>
  <c r="P75" i="51"/>
  <c r="P67" i="51"/>
  <c r="P59" i="51"/>
  <c r="P51" i="51"/>
  <c r="P43" i="51"/>
  <c r="P35" i="51"/>
  <c r="J35" i="51" s="1"/>
  <c r="P27" i="51"/>
  <c r="P19" i="51"/>
  <c r="P11" i="51"/>
  <c r="K11" i="51" s="1"/>
  <c r="Q16" i="51"/>
  <c r="C8" i="51"/>
  <c r="C39" i="51"/>
  <c r="C48" i="51"/>
  <c r="C15" i="51"/>
  <c r="C55" i="51"/>
  <c r="Q57" i="51"/>
  <c r="Q49" i="51"/>
  <c r="Q25" i="51"/>
  <c r="T17" i="51"/>
  <c r="T9" i="51"/>
  <c r="T51" i="51"/>
  <c r="T64" i="51"/>
  <c r="T69" i="51"/>
  <c r="T61" i="51"/>
  <c r="T45" i="51"/>
  <c r="T68" i="51"/>
  <c r="T44" i="51"/>
  <c r="T28" i="51"/>
  <c r="T20" i="51"/>
  <c r="T12" i="51"/>
  <c r="T4" i="51"/>
  <c r="Q44" i="51"/>
  <c r="Q4" i="51"/>
  <c r="T16" i="51"/>
  <c r="T24" i="51"/>
  <c r="T49" i="51"/>
  <c r="T52" i="51"/>
  <c r="Q68" i="51"/>
  <c r="T60" i="51"/>
  <c r="Q28" i="51"/>
  <c r="T36" i="51"/>
  <c r="T25" i="51"/>
  <c r="Q12" i="51"/>
  <c r="I12" i="51" s="1"/>
  <c r="T3" i="51"/>
  <c r="T75" i="51"/>
  <c r="T59" i="51"/>
  <c r="T57" i="51"/>
  <c r="T73" i="51"/>
  <c r="Q69" i="51"/>
  <c r="Q53" i="51"/>
  <c r="I53" i="51" s="1"/>
  <c r="Q45" i="51"/>
  <c r="I45" i="51" s="1"/>
  <c r="T11" i="51"/>
  <c r="T19" i="51"/>
  <c r="T27" i="51"/>
  <c r="T35" i="51"/>
  <c r="T43" i="51"/>
  <c r="Q67" i="51"/>
  <c r="Q51" i="51"/>
  <c r="T65" i="51"/>
  <c r="C11" i="51"/>
  <c r="C19" i="51"/>
  <c r="C24" i="51"/>
  <c r="C32" i="51"/>
  <c r="C37" i="51"/>
  <c r="C27" i="51"/>
  <c r="C35" i="51"/>
  <c r="C40" i="51"/>
  <c r="C75" i="51"/>
  <c r="C4" i="51"/>
  <c r="C12" i="51"/>
  <c r="C25" i="51"/>
  <c r="C33" i="51"/>
  <c r="C51" i="51"/>
  <c r="C53" i="51"/>
  <c r="C57" i="51"/>
  <c r="C59" i="51"/>
  <c r="C61" i="51"/>
  <c r="C65" i="51"/>
  <c r="C67" i="51"/>
  <c r="C69" i="51"/>
  <c r="C20" i="51"/>
  <c r="C28" i="51"/>
  <c r="C41" i="51"/>
  <c r="C36" i="51"/>
  <c r="B69" i="33"/>
  <c r="B52" i="27"/>
  <c r="J16" i="51" l="1"/>
  <c r="I54" i="51"/>
  <c r="I28" i="51"/>
  <c r="I16" i="51"/>
  <c r="J59" i="51"/>
  <c r="J8" i="51"/>
  <c r="J46" i="51"/>
  <c r="I62" i="51"/>
  <c r="J49" i="51"/>
  <c r="I65" i="51"/>
  <c r="J73" i="51"/>
  <c r="K73" i="51"/>
  <c r="K61" i="51"/>
  <c r="J66" i="51"/>
  <c r="J62" i="51"/>
  <c r="J20" i="51"/>
  <c r="K67" i="51"/>
  <c r="J74" i="51"/>
  <c r="I17" i="51"/>
  <c r="K26" i="51"/>
  <c r="K16" i="51"/>
  <c r="J43" i="51"/>
  <c r="J28" i="51"/>
  <c r="J37" i="51"/>
  <c r="K75" i="51"/>
  <c r="I37" i="51"/>
  <c r="I66" i="51"/>
  <c r="K34" i="51"/>
  <c r="K41" i="51"/>
  <c r="K24" i="51"/>
  <c r="J51" i="51"/>
  <c r="I73" i="51"/>
  <c r="I63" i="51"/>
  <c r="K19" i="51"/>
  <c r="I9" i="51"/>
  <c r="I61" i="51"/>
  <c r="I70" i="51"/>
  <c r="K38" i="51"/>
  <c r="K42" i="51"/>
  <c r="K72" i="51"/>
  <c r="K70" i="51"/>
  <c r="J55" i="51"/>
  <c r="I10" i="51"/>
  <c r="J10" i="51"/>
  <c r="K46" i="51"/>
  <c r="K57" i="51"/>
  <c r="K6" i="51"/>
  <c r="I51" i="51"/>
  <c r="J63" i="51"/>
  <c r="K12" i="51"/>
  <c r="K3" i="51"/>
  <c r="K54" i="51"/>
  <c r="K58" i="51"/>
  <c r="K65" i="51"/>
  <c r="J50" i="51"/>
  <c r="K27" i="51"/>
  <c r="I27" i="51"/>
  <c r="I13" i="51"/>
  <c r="J13" i="51"/>
  <c r="I68" i="51"/>
  <c r="J31" i="51"/>
  <c r="I50" i="51"/>
  <c r="J21" i="51"/>
  <c r="K45" i="51"/>
  <c r="J39" i="51"/>
  <c r="K29" i="51"/>
  <c r="K43" i="51"/>
  <c r="I41" i="51"/>
  <c r="K13" i="51"/>
  <c r="K32" i="51"/>
  <c r="J57" i="51"/>
  <c r="K21" i="51"/>
  <c r="K55" i="51"/>
  <c r="K40" i="51"/>
  <c r="K20" i="51"/>
  <c r="K31" i="51"/>
  <c r="K49" i="51"/>
  <c r="K28" i="51"/>
  <c r="K47" i="51"/>
  <c r="K50" i="51"/>
  <c r="I4" i="51"/>
  <c r="I23" i="51"/>
  <c r="I43" i="51"/>
  <c r="J42" i="51"/>
  <c r="K14" i="51"/>
  <c r="K51" i="51"/>
  <c r="K63" i="51"/>
  <c r="K48" i="51"/>
  <c r="K17" i="51"/>
  <c r="K66" i="51"/>
  <c r="K35" i="51"/>
  <c r="K39" i="51"/>
  <c r="I69" i="51"/>
  <c r="I49" i="51"/>
  <c r="J60" i="51"/>
  <c r="I57" i="51"/>
  <c r="J4" i="51"/>
  <c r="J68" i="51"/>
  <c r="I42" i="51"/>
  <c r="I55" i="51"/>
  <c r="J58" i="51"/>
  <c r="K60" i="51"/>
  <c r="K37" i="51"/>
  <c r="K22" i="51"/>
  <c r="K7" i="51"/>
  <c r="K56" i="51"/>
  <c r="K10" i="51"/>
  <c r="K74" i="51"/>
  <c r="J41" i="51"/>
  <c r="K36" i="51"/>
  <c r="J12" i="51"/>
  <c r="I47" i="51"/>
  <c r="J9" i="51"/>
  <c r="K4" i="51"/>
  <c r="K68" i="51"/>
  <c r="K30" i="51"/>
  <c r="K59" i="51"/>
  <c r="K64" i="51"/>
  <c r="K18" i="51"/>
  <c r="K23" i="51"/>
  <c r="K8" i="51"/>
  <c r="J33" i="51"/>
  <c r="J29" i="51"/>
  <c r="J44" i="51"/>
  <c r="J45" i="51"/>
  <c r="I25" i="51"/>
  <c r="J67" i="51"/>
  <c r="J52" i="51"/>
  <c r="I33" i="51"/>
  <c r="J26" i="51"/>
  <c r="J34" i="51"/>
  <c r="J53" i="51"/>
  <c r="J75" i="51"/>
  <c r="J71" i="51"/>
  <c r="J61" i="51"/>
  <c r="J25" i="51"/>
  <c r="J19" i="51"/>
  <c r="J69" i="51"/>
  <c r="J11" i="51"/>
  <c r="J27" i="51"/>
  <c r="I5" i="51"/>
  <c r="I46" i="51"/>
  <c r="I71" i="51"/>
  <c r="I38" i="51"/>
  <c r="J15" i="51"/>
  <c r="J5" i="51"/>
  <c r="I36" i="51"/>
  <c r="I59" i="51"/>
  <c r="I19" i="51"/>
  <c r="I18" i="51"/>
  <c r="I75" i="51"/>
  <c r="I26" i="51"/>
  <c r="I39" i="51"/>
  <c r="I34" i="51"/>
  <c r="I67" i="51"/>
  <c r="I14" i="51"/>
  <c r="I20" i="51"/>
  <c r="I58" i="51"/>
  <c r="I44" i="51"/>
  <c r="I21" i="51"/>
  <c r="I15" i="51"/>
  <c r="I31" i="51"/>
  <c r="I74" i="51"/>
  <c r="B70" i="33"/>
  <c r="B71" i="33" l="1"/>
  <c r="B72" i="33" l="1"/>
  <c r="B73" i="33" l="1"/>
  <c r="B74" i="33" l="1"/>
  <c r="B75" i="33" l="1"/>
  <c r="B64" i="34"/>
  <c r="B65" i="34" s="1"/>
  <c r="B66" i="34" s="1"/>
  <c r="B67" i="34" s="1"/>
  <c r="B68" i="34" s="1"/>
  <c r="B69" i="34" s="1"/>
  <c r="B70" i="34" s="1"/>
  <c r="B71" i="34" s="1"/>
  <c r="B72" i="34" s="1"/>
  <c r="B73" i="34" s="1"/>
  <c r="B74" i="34" s="1"/>
  <c r="B75" i="34" s="1"/>
  <c r="B76" i="34" s="1"/>
  <c r="B76" i="33" l="1"/>
  <c r="F5" i="27" l="1"/>
  <c r="F6" i="27"/>
  <c r="D3" i="51" s="1"/>
  <c r="E3" i="51" s="1"/>
  <c r="F7" i="27"/>
  <c r="D4" i="51" s="1"/>
  <c r="E4" i="51" s="1"/>
  <c r="F8" i="27"/>
  <c r="D5" i="51" s="1"/>
  <c r="E5" i="51" s="1"/>
  <c r="F9" i="27"/>
  <c r="D6" i="51" s="1"/>
  <c r="E6" i="51" s="1"/>
  <c r="F10" i="27"/>
  <c r="D7" i="51" s="1"/>
  <c r="E7" i="51" s="1"/>
  <c r="F11" i="27"/>
  <c r="D8" i="51" s="1"/>
  <c r="E8" i="51" s="1"/>
  <c r="F12" i="27"/>
  <c r="D9" i="51" s="1"/>
  <c r="E9" i="51" s="1"/>
  <c r="F13" i="27"/>
  <c r="D10" i="51" s="1"/>
  <c r="E10" i="51" s="1"/>
  <c r="F14" i="27"/>
  <c r="D11" i="51" s="1"/>
  <c r="E11" i="51" s="1"/>
  <c r="F15" i="27"/>
  <c r="D12" i="51" s="1"/>
  <c r="E12" i="51" s="1"/>
  <c r="F16" i="27"/>
  <c r="D13" i="51" s="1"/>
  <c r="E13" i="51" s="1"/>
  <c r="F17" i="27"/>
  <c r="D14" i="51" s="1"/>
  <c r="E14" i="51" s="1"/>
  <c r="F18" i="27"/>
  <c r="D15" i="51" s="1"/>
  <c r="E15" i="51" s="1"/>
  <c r="F19" i="27"/>
  <c r="D16" i="51" s="1"/>
  <c r="E16" i="51" s="1"/>
  <c r="F20" i="27"/>
  <c r="D17" i="51" s="1"/>
  <c r="E17" i="51" s="1"/>
  <c r="F21" i="27"/>
  <c r="D18" i="51" s="1"/>
  <c r="E18" i="51" s="1"/>
  <c r="F22" i="27"/>
  <c r="D19" i="51" s="1"/>
  <c r="E19" i="51" s="1"/>
  <c r="F23" i="27"/>
  <c r="D20" i="51" s="1"/>
  <c r="E20" i="51" s="1"/>
  <c r="F24" i="27"/>
  <c r="D21" i="51" s="1"/>
  <c r="E21" i="51" s="1"/>
  <c r="F25" i="27"/>
  <c r="D22" i="51" s="1"/>
  <c r="E22" i="51" s="1"/>
  <c r="F26" i="27"/>
  <c r="D23" i="51" s="1"/>
  <c r="E23" i="51" s="1"/>
  <c r="F27" i="27"/>
  <c r="D24" i="51" s="1"/>
  <c r="E24" i="51" s="1"/>
  <c r="F28" i="27"/>
  <c r="D25" i="51" s="1"/>
  <c r="E25" i="51" s="1"/>
  <c r="F29" i="27"/>
  <c r="D26" i="51" s="1"/>
  <c r="E26" i="51" s="1"/>
  <c r="F30" i="27"/>
  <c r="D27" i="51" s="1"/>
  <c r="E27" i="51" s="1"/>
  <c r="F31" i="27"/>
  <c r="D28" i="51" s="1"/>
  <c r="E28" i="51" s="1"/>
  <c r="F32" i="27"/>
  <c r="D29" i="51" s="1"/>
  <c r="E29" i="51" s="1"/>
  <c r="F33" i="27"/>
  <c r="D30" i="51" s="1"/>
  <c r="E30" i="51" s="1"/>
  <c r="F34" i="27"/>
  <c r="D31" i="51" s="1"/>
  <c r="E31" i="51" s="1"/>
  <c r="F35" i="27"/>
  <c r="D32" i="51" s="1"/>
  <c r="E32" i="51" s="1"/>
  <c r="F36" i="27"/>
  <c r="D33" i="51" s="1"/>
  <c r="E33" i="51" s="1"/>
  <c r="F37" i="27"/>
  <c r="D34" i="51" s="1"/>
  <c r="E34" i="51" s="1"/>
  <c r="F38" i="27"/>
  <c r="D35" i="51" s="1"/>
  <c r="E35" i="51" s="1"/>
  <c r="F39" i="27"/>
  <c r="D36" i="51" s="1"/>
  <c r="E36" i="51" s="1"/>
  <c r="F40" i="27"/>
  <c r="D37" i="51" s="1"/>
  <c r="E37" i="51" s="1"/>
  <c r="F41" i="27"/>
  <c r="D38" i="51" s="1"/>
  <c r="E38" i="51" s="1"/>
  <c r="F42" i="27"/>
  <c r="D39" i="51" s="1"/>
  <c r="E39" i="51" s="1"/>
  <c r="F43" i="27"/>
  <c r="D40" i="51" s="1"/>
  <c r="E40" i="51" s="1"/>
  <c r="F44" i="27"/>
  <c r="D41" i="51" s="1"/>
  <c r="E41" i="51" s="1"/>
  <c r="F45" i="27"/>
  <c r="D42" i="51" s="1"/>
  <c r="E42" i="51" s="1"/>
  <c r="F46" i="27"/>
  <c r="D43" i="51" s="1"/>
  <c r="E43" i="51" s="1"/>
  <c r="F47" i="27"/>
  <c r="D44" i="51" s="1"/>
  <c r="E44" i="51" s="1"/>
  <c r="F48" i="27"/>
  <c r="D45" i="51" s="1"/>
  <c r="E45" i="51" s="1"/>
  <c r="F49" i="27"/>
  <c r="D46" i="51" s="1"/>
  <c r="E46" i="51" s="1"/>
  <c r="F50" i="27"/>
  <c r="D47" i="51" s="1"/>
  <c r="E47" i="51" s="1"/>
  <c r="F51" i="27"/>
  <c r="D48" i="51" s="1"/>
  <c r="E48" i="51" s="1"/>
  <c r="F52" i="27"/>
  <c r="D49" i="51" s="1"/>
  <c r="E49" i="51" s="1"/>
  <c r="F4" i="27"/>
  <c r="B53" i="27"/>
  <c r="B54" i="27" s="1"/>
  <c r="B55" i="27" s="1"/>
  <c r="B56" i="27" s="1"/>
  <c r="B57" i="27" s="1"/>
  <c r="B58" i="27" s="1"/>
  <c r="B59" i="27" s="1"/>
  <c r="B60" i="27" s="1"/>
  <c r="B61" i="27" s="1"/>
  <c r="B62" i="27" s="1"/>
  <c r="B63" i="27" s="1"/>
  <c r="B64" i="27" s="1"/>
  <c r="B65" i="27" s="1"/>
  <c r="B66" i="27" s="1"/>
  <c r="B67" i="27" s="1"/>
  <c r="B68" i="27" s="1"/>
  <c r="B69" i="27" s="1"/>
  <c r="B70" i="27" s="1"/>
  <c r="B71" i="27" s="1"/>
  <c r="B72" i="27" s="1"/>
  <c r="B73" i="27" s="1"/>
  <c r="B74" i="27" s="1"/>
  <c r="B75" i="27" s="1"/>
  <c r="B76" i="27" s="1"/>
  <c r="B77" i="27" s="1"/>
  <c r="F64" i="27" l="1"/>
  <c r="D61" i="51" s="1"/>
  <c r="E61" i="51" s="1"/>
  <c r="F70" i="27"/>
  <c r="D67" i="51" s="1"/>
  <c r="E67" i="51" s="1"/>
  <c r="F63" i="27"/>
  <c r="D60" i="51" s="1"/>
  <c r="E60" i="51" s="1"/>
  <c r="F55" i="27"/>
  <c r="D52" i="51" s="1"/>
  <c r="E52" i="51" s="1"/>
  <c r="F61" i="27"/>
  <c r="D58" i="51" s="1"/>
  <c r="E58" i="51" s="1"/>
  <c r="F68" i="27"/>
  <c r="D65" i="51" s="1"/>
  <c r="E65" i="51" s="1"/>
  <c r="F60" i="27"/>
  <c r="D57" i="51" s="1"/>
  <c r="E57" i="51" s="1"/>
  <c r="F56" i="27"/>
  <c r="D53" i="51" s="1"/>
  <c r="E53" i="51" s="1"/>
  <c r="F67" i="27"/>
  <c r="D64" i="51" s="1"/>
  <c r="E64" i="51" s="1"/>
  <c r="F59" i="27"/>
  <c r="D56" i="51" s="1"/>
  <c r="E56" i="51" s="1"/>
  <c r="F53" i="27"/>
  <c r="D50" i="51" s="1"/>
  <c r="E50" i="51" s="1"/>
  <c r="F66" i="27"/>
  <c r="D63" i="51" s="1"/>
  <c r="E63" i="51" s="1"/>
  <c r="F58" i="27"/>
  <c r="D55" i="51" s="1"/>
  <c r="E55" i="51" s="1"/>
  <c r="F62" i="27"/>
  <c r="D59" i="51" s="1"/>
  <c r="E59" i="51" s="1"/>
  <c r="F54" i="27"/>
  <c r="D51" i="51" s="1"/>
  <c r="E51" i="51" s="1"/>
  <c r="F69" i="27"/>
  <c r="D66" i="51" s="1"/>
  <c r="E66" i="51" s="1"/>
  <c r="F65" i="27"/>
  <c r="D62" i="51" s="1"/>
  <c r="E62" i="51" s="1"/>
  <c r="F57" i="27"/>
  <c r="D54" i="51" s="1"/>
  <c r="E54" i="51" s="1"/>
  <c r="F71" i="27" l="1"/>
  <c r="D68" i="51" s="1"/>
  <c r="E68" i="51" s="1"/>
  <c r="F72" i="27" l="1"/>
  <c r="D69" i="51" s="1"/>
  <c r="E69" i="51" s="1"/>
  <c r="F73" i="27" l="1"/>
  <c r="D70" i="51" s="1"/>
  <c r="E70" i="51" s="1"/>
  <c r="F74" i="27" l="1"/>
  <c r="D71" i="51" s="1"/>
  <c r="E71" i="51" s="1"/>
  <c r="F75" i="27" l="1"/>
  <c r="D72" i="51" s="1"/>
  <c r="E72" i="51" s="1"/>
  <c r="F76" i="27" l="1"/>
  <c r="D73" i="51" s="1"/>
  <c r="E73" i="51" s="1"/>
  <c r="F77" i="27" l="1"/>
  <c r="D74" i="51" s="1"/>
  <c r="E74" i="51" s="1"/>
</calcChain>
</file>

<file path=xl/sharedStrings.xml><?xml version="1.0" encoding="utf-8"?>
<sst xmlns="http://schemas.openxmlformats.org/spreadsheetml/2006/main" count="242" uniqueCount="152">
  <si>
    <t>BFS</t>
  </si>
  <si>
    <t>https://www.bfs.admin.ch/bfs/de/home/statistiken/arbeit-erwerb/erwerbstaetigkeit-arbeitszeit/merkmale-arbeitskraefte/vollzeit-teilzeit.assetdetail.25085657.html</t>
  </si>
  <si>
    <t>Gearbeitete Stunden</t>
  </si>
  <si>
    <t>Erwerbsquote in VZÄ</t>
  </si>
  <si>
    <t>Jahr</t>
  </si>
  <si>
    <t>Anzahl Angestellte</t>
  </si>
  <si>
    <t>Überstunden pro Jahr</t>
  </si>
  <si>
    <t>Quelle 1</t>
  </si>
  <si>
    <t>Quelle 2</t>
  </si>
  <si>
    <t>Link Quelle 1</t>
  </si>
  <si>
    <t>Link Quelle 2</t>
  </si>
  <si>
    <t>Variable</t>
  </si>
  <si>
    <t>Vorgehen</t>
  </si>
  <si>
    <t>Var1</t>
  </si>
  <si>
    <t>Var2</t>
  </si>
  <si>
    <t>Bruttoinlandprodukt</t>
  </si>
  <si>
    <t>Michael Siegenthaler</t>
  </si>
  <si>
    <t>Arbeitnehmereinkommen</t>
  </si>
  <si>
    <t>https://www.bfs.admin.ch/bfs/de/home/statistiken/kataloge-datenbanken/tabellen.assetdetail.23184207.html</t>
  </si>
  <si>
    <t>Deflator aus Quelle_Var1</t>
  </si>
  <si>
    <t>Spalte</t>
  </si>
  <si>
    <t>B</t>
  </si>
  <si>
    <t>C</t>
  </si>
  <si>
    <t>BIP durch die totalen gearbeiteten Stunden</t>
  </si>
  <si>
    <t>D</t>
  </si>
  <si>
    <t>E</t>
  </si>
  <si>
    <t>Überzeit pro Jahr</t>
  </si>
  <si>
    <t>Stellen in Vollzeitäquivalenten</t>
  </si>
  <si>
    <t>Effektiv gearbeitete Stunden pro Jahr und Vollzeitstelle</t>
  </si>
  <si>
    <t>F</t>
  </si>
  <si>
    <t>Var3</t>
  </si>
  <si>
    <t>G</t>
  </si>
  <si>
    <t>https://www.bfs.admin.ch/bfs/de/home/statistiken/kataloge-datenbanken/tabellen.assetdetail.25045888.html</t>
  </si>
  <si>
    <t>H</t>
  </si>
  <si>
    <t>Var4</t>
  </si>
  <si>
    <t>I</t>
  </si>
  <si>
    <t>N</t>
  </si>
  <si>
    <t>L</t>
  </si>
  <si>
    <t>K</t>
  </si>
  <si>
    <t>R</t>
  </si>
  <si>
    <t>J</t>
  </si>
  <si>
    <t>M</t>
  </si>
  <si>
    <t>O</t>
  </si>
  <si>
    <t>P</t>
  </si>
  <si>
    <t>Q</t>
  </si>
  <si>
    <t>https://www.bfs.admin.ch/bfs/de/home/statistiken/kataloge-datenbanken/tabellen.assetdetail.25045944.html</t>
  </si>
  <si>
    <t>Var5</t>
  </si>
  <si>
    <t>https://www.bfs.admin.ch/bfs/de/home/statistiken/kataloge-datenbanken/tabellen.assetdetail.25045939.html</t>
  </si>
  <si>
    <t>https://www.bfs.admin.ch/bfs/de/home/statistiken/kataloge-datenbanken/tabellen.assetdetail.25045948.html</t>
  </si>
  <si>
    <t>Eigene Berechnung</t>
  </si>
  <si>
    <t>Stunden gesamthaft durch Anzahl Stellen in Vollzeitäquivalenten</t>
  </si>
  <si>
    <t>Stunden gesamthaft (in 1000)</t>
  </si>
  <si>
    <t>https://www.bfs.admin.ch/bfs/de/home/statistiken/arbeit-erwerb/erwerbstaetigkeit-arbeitszeit/arbeitszeit/tatsaechliche-arbeitsstunden.assetdetail.25045898.html</t>
  </si>
  <si>
    <t>Anteil Teilzeit</t>
  </si>
  <si>
    <t>Var6</t>
  </si>
  <si>
    <t>Var7</t>
  </si>
  <si>
    <t>Var8</t>
  </si>
  <si>
    <t>Var9</t>
  </si>
  <si>
    <t>Var10</t>
  </si>
  <si>
    <t>Var11</t>
  </si>
  <si>
    <t>Tab Nr.</t>
  </si>
  <si>
    <t>https://www.bfs.admin.ch/bfs/de/home/statistiken/arbeit-erwerb/erwerbstaetigkeit-arbeitszeit/erwerbsbevoelkerung/arbeitsmarktstatus.assetdetail.26505679.html</t>
  </si>
  <si>
    <t>Stellen in Vollzeitäquivalent durch Anzahl Erwerbstätige</t>
  </si>
  <si>
    <t>https://www.bfs.admin.ch/asset/de/27065066</t>
  </si>
  <si>
    <t>https://www.bfs.admin.ch/bfs/de/home/statistiken/arbeit-erwerb/erwerbstaetigkeit-arbeitszeit/erwerbsbevoelkerung/arbeitsmarktstatus.assetdetail.26505688.html</t>
  </si>
  <si>
    <t>Produktivität</t>
  </si>
  <si>
    <t>Reales BIP pro Stunde</t>
  </si>
  <si>
    <t>Löhne</t>
  </si>
  <si>
    <t>Reales BIP (Mio. CHF 2005)</t>
  </si>
  <si>
    <t>Reales Arbeitnehmerentgelt (Mio. CHF 2005)</t>
  </si>
  <si>
    <t>Reales Arbeitnehmerentgelt pro Stunde</t>
  </si>
  <si>
    <t>Wir nutzen die lange Reihe des BFS und rechnen diese mithilfe des Deflators aus dem Tab "Quelle_Var1" in reale Werte um.</t>
  </si>
  <si>
    <t xml:space="preserve">BIP zu laufenden Preisen, in Millionen Franken </t>
  </si>
  <si>
    <t>BIP-Deflator (Quelle: SECO)</t>
  </si>
  <si>
    <t>Wir nutzen die historische Reihe von Michael Siegenthaler von 1950 bis 1995. Wir erweitern diese bis 2021 basierend auf der Volkswirtschaftlichen Gesamtrechnung (Variable D.1). Da beide Reihen zu laufenden Preisen angegeben sind, rechnen wir mittels demselben BIP-Deflator aus "Quelle_Var1" in reale Werte um.</t>
  </si>
  <si>
    <t>Zusammengesetzte Reihe: Nominal, zu laufenden Preisen</t>
  </si>
  <si>
    <t>Quelle: Michael Siegenthaler</t>
  </si>
  <si>
    <t>Quelle: Volkswirtschaftliche Gesamtrechnung</t>
  </si>
  <si>
    <t>Quelle: BFS</t>
  </si>
  <si>
    <t>Finaler Wert</t>
  </si>
  <si>
    <t>Reales Arbeitnehmereinkommen zu Mio. CHF2005</t>
  </si>
  <si>
    <t>Arbeitnehmerentgelt durch die totalen gearbeiteten Stunden</t>
  </si>
  <si>
    <t>Vollzeit-/Teilzeitquote</t>
  </si>
  <si>
    <t>Vollzeitquote</t>
  </si>
  <si>
    <t>Teilzeitquote</t>
  </si>
  <si>
    <t>S</t>
  </si>
  <si>
    <t>T</t>
  </si>
  <si>
    <t>Effektiv gearbeitete Stunden pro Jahr und Erwerbstätigem</t>
  </si>
  <si>
    <t>Stunden gesamthaft durch Anzahl Erwerbstätige</t>
  </si>
  <si>
    <t>Anzahl Erwerbstätige (in 1000)</t>
  </si>
  <si>
    <t>Anzahl Stellen in Vollzeitäquivalenten (in 1000)</t>
  </si>
  <si>
    <t>Weitere Variablen</t>
  </si>
  <si>
    <t>Erwerbstätigenquote</t>
  </si>
  <si>
    <t>Erwerbstätigenquote_retropoliert_tot</t>
  </si>
  <si>
    <t>Erwerbstätigenquote_retropoliert_M</t>
  </si>
  <si>
    <t>Erwerbstätigenquote_retropoliert_F</t>
  </si>
  <si>
    <t>Erwerbstätigenquote_retropoliert_Männer</t>
  </si>
  <si>
    <t>Erwerbstätigenquote_retropoliert_Total</t>
  </si>
  <si>
    <t>Erwerbstätigenquote_retropoliert_Frauen</t>
  </si>
  <si>
    <t>Wir nutzen die historische Reihe von Michael Siegenthaler von 1950 bis 2010. Wir erweitern basierend auf den Zahlen der Arbeitsvolumenstatistik des BFS.</t>
  </si>
  <si>
    <t>Wir nutzen die historische Reihe von Michael Siegenthaler von 1950 bis 2010. Wir erweitern basierend auf den Zahlen der Erwerbstätigenstatistik des BFS.</t>
  </si>
  <si>
    <t>Wir nutzen die historische Reihe von Michael Siegenthaler von 1950 bis 2005. Wir erweitern basierend auf den Zahlen der SAKE.</t>
  </si>
  <si>
    <t>U</t>
  </si>
  <si>
    <t>Bevölkerung_total</t>
  </si>
  <si>
    <t>Bevölkerung_15_64</t>
  </si>
  <si>
    <t>Bevölkerung_15_64_M</t>
  </si>
  <si>
    <t>Bevölkerung_15_64_F</t>
  </si>
  <si>
    <t>Erwerbstätige_Inland</t>
  </si>
  <si>
    <t>Erwerbstätige_Inland_Wachstum</t>
  </si>
  <si>
    <t>Erwerbstätige_Inland_M</t>
  </si>
  <si>
    <t>Erwerbstätige_Inland_F</t>
  </si>
  <si>
    <t>Erwerbstätigenquote_temp</t>
  </si>
  <si>
    <t>Erwerbstätigenquote_temp_M</t>
  </si>
  <si>
    <t>Erwerbstätigenquote_temp_F</t>
  </si>
  <si>
    <t>Wachstum_Erwerbstätigenquote_temp</t>
  </si>
  <si>
    <t>Wachstum_Erwerbstätigenquote_temp_M</t>
  </si>
  <si>
    <t>Wachstum_Erwerbstätigenquote_temp_F</t>
  </si>
  <si>
    <t>Erwerbstätigenquote_bfs</t>
  </si>
  <si>
    <t>Erwerbstätigenquote_bfs_M</t>
  </si>
  <si>
    <t>Erwerbstätigenquote_bfs_F</t>
  </si>
  <si>
    <t>Vertragliche wöchentliche Arbeitsstunden pro VZÄ</t>
  </si>
  <si>
    <t>Absenzstunden pro Jahr pro VZÄ</t>
  </si>
  <si>
    <t>Überstunden pro Jahr pro VZÄ</t>
  </si>
  <si>
    <t>Ferienwochen pro Jahr pro VZÄ</t>
  </si>
  <si>
    <t>Vertragliche Arbeitsstunden pro Woche pro VZÄ</t>
  </si>
  <si>
    <t>Vertragliche Ferienwochen pro Jahr</t>
  </si>
  <si>
    <t>Effektive Wochenstunden pro Arbeitstätigem</t>
  </si>
  <si>
    <t>Effektive Wochenstunden pro Vollzeitstelle</t>
  </si>
  <si>
    <t>Effektive Wochenstunden pro Teilzeitstelle</t>
  </si>
  <si>
    <t>Effektive Arbeitswochen pro Jahr</t>
  </si>
  <si>
    <t>52 - vertragliche Ferienwochen - (Absenzzeit / vertragliche Wochenstunden VZÄ) + (Überzeit / vertragliche Wochenstunden VZÄ)</t>
  </si>
  <si>
    <t>Effektive, jährliche Arbeitsstunden pro Erwerbstätigem durch effektive Arbeitswochen pro Jahr</t>
  </si>
  <si>
    <t>Effektive Wochenstunden pro Vollzeit-Arbeitstätigem</t>
  </si>
  <si>
    <t>Effektive, jährliche Arbeitsstunden pro Vollzeit-Erwerbstätigem durch effektive Arbeitswochen pro Jahr</t>
  </si>
  <si>
    <t>Siehe Felder in Spalte K für Formel</t>
  </si>
  <si>
    <t>Effektive Wochenstunden pro Teilzeit-Arbeitstätigem</t>
  </si>
  <si>
    <t>Absenzstunden pro Jahr</t>
  </si>
  <si>
    <t>V</t>
  </si>
  <si>
    <t>W</t>
  </si>
  <si>
    <t>Dokument persönlich bereitgestellt.  Tab "Quelle_Var2".</t>
  </si>
  <si>
    <t>Dokument persönlich bereitgestellt.  Tab "Quelle_Var3".</t>
  </si>
  <si>
    <t>Dokument persönlich bereitgestellt.  Tab "Quelle_Var4".</t>
  </si>
  <si>
    <t>Dokument persönlich bereitgestellt.  Tab "Quelle_Var6".</t>
  </si>
  <si>
    <t>Dokument persönlich bereitgestellt.  Tab "Quelle_Var7".</t>
  </si>
  <si>
    <t>Dokument persönlich bereitgestellt.  Tab "Quelle_Var8".</t>
  </si>
  <si>
    <t>Dokument persönlich bereitgestellt.  Tab "Quelle_Var9".</t>
  </si>
  <si>
    <t>Dokument persönlich bereitgestellt.  Tab "Quelle_Var10".</t>
  </si>
  <si>
    <t>Erwerbstätigenquote für Männer und Frauen kombiniert</t>
  </si>
  <si>
    <t>Erwerbstätigenquote für Männer</t>
  </si>
  <si>
    <t>Erwerbstätigenquote für Frauen</t>
  </si>
  <si>
    <t>Dokument persönlich bereitgestellt.  Tab "Quelle_Var5".</t>
  </si>
  <si>
    <t>Tab "Quelle_Var11"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</si>
</sst>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
    <numFmt numFmtId="166" formatCode="0.000"/>
  </numFmts>
  <fonts count="21"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9"/>
      <name val="Garamond"/>
      <family val="1"/>
    </font>
    <font>
      <sz val="10"/>
      <name val="Arial"/>
      <family val="2"/>
    </font>
    <font>
      <sz val="8"/>
      <name val="Arial"/>
      <family val="2"/>
    </font>
    <font>
      <b/>
      <sz val="11"/>
      <color theme="1"/>
      <name val="Calibri"/>
      <family val="2"/>
      <scheme val="minor"/>
    </font>
    <font>
      <u/>
      <sz val="11"/>
      <color theme="10"/>
      <name val="Calibri"/>
      <family val="2"/>
      <scheme val="minor"/>
    </font>
    <font>
      <sz val="11"/>
      <name val="Calibri"/>
      <family val="2"/>
      <scheme val="minor"/>
    </font>
    <font>
      <b/>
      <sz val="9"/>
      <name val="Garamond"/>
      <family val="1"/>
    </font>
    <font>
      <sz val="10"/>
      <name val="Helvetica"/>
    </font>
    <font>
      <sz val="11"/>
      <color rgb="FF000000"/>
      <name val="Calibri"/>
      <family val="2"/>
    </font>
    <font>
      <sz val="8"/>
      <color rgb="FF000000"/>
      <name val="Arial"/>
      <family val="2"/>
    </font>
    <font>
      <sz val="10"/>
      <name val="Arial"/>
      <family val="2"/>
    </font>
    <font>
      <sz val="10"/>
      <name val="Arial"/>
      <family val="2"/>
    </font>
    <font>
      <b/>
      <sz val="20"/>
      <color theme="1"/>
      <name val="Calibri"/>
      <family val="2"/>
      <scheme val="minor"/>
    </font>
    <font>
      <b/>
      <sz val="24"/>
      <color theme="1"/>
      <name val="Calibri"/>
      <family val="2"/>
      <scheme val="minor"/>
    </font>
    <font>
      <u/>
      <sz val="10"/>
      <color theme="10"/>
      <name val="Arial"/>
      <family val="2"/>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79998168889431442"/>
        <bgColor indexed="64"/>
      </patternFill>
    </fill>
  </fills>
  <borders count="11">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6" fillId="0" borderId="0"/>
    <xf numFmtId="0" fontId="4" fillId="0" borderId="0"/>
    <xf numFmtId="164" fontId="4" fillId="0" borderId="0" applyFont="0" applyFill="0" applyBorder="0" applyAlignment="0" applyProtection="0"/>
    <xf numFmtId="0" fontId="9" fillId="0" borderId="0" applyNumberFormat="0" applyFill="0" applyBorder="0" applyAlignment="0" applyProtection="0"/>
    <xf numFmtId="0" fontId="3" fillId="0" borderId="0"/>
    <xf numFmtId="164" fontId="3" fillId="0" borderId="0" applyFont="0" applyFill="0" applyBorder="0" applyAlignment="0" applyProtection="0"/>
    <xf numFmtId="9" fontId="6" fillId="0" borderId="0" applyFont="0" applyFill="0" applyBorder="0" applyAlignment="0" applyProtection="0"/>
    <xf numFmtId="0" fontId="7" fillId="0" borderId="0"/>
    <xf numFmtId="0" fontId="2" fillId="0" borderId="0"/>
    <xf numFmtId="0" fontId="12" fillId="0" borderId="0"/>
    <xf numFmtId="0" fontId="13" fillId="0" borderId="0" applyBorder="0"/>
    <xf numFmtId="0" fontId="14" fillId="0" borderId="0"/>
    <xf numFmtId="0" fontId="15" fillId="0" borderId="0"/>
    <xf numFmtId="0" fontId="16" fillId="0" borderId="0"/>
    <xf numFmtId="0" fontId="6" fillId="0" borderId="0"/>
    <xf numFmtId="0" fontId="1" fillId="0" borderId="0"/>
    <xf numFmtId="0" fontId="19" fillId="0" borderId="0" applyNumberFormat="0" applyFill="0" applyBorder="0" applyAlignment="0" applyProtection="0"/>
    <xf numFmtId="9" fontId="20" fillId="0" borderId="0" applyFont="0" applyFill="0" applyBorder="0" applyAlignment="0" applyProtection="0"/>
  </cellStyleXfs>
  <cellXfs count="49">
    <xf numFmtId="0" fontId="0" fillId="0" borderId="0" xfId="0"/>
    <xf numFmtId="0" fontId="8" fillId="5" borderId="0" xfId="0" applyFont="1" applyFill="1"/>
    <xf numFmtId="0" fontId="8" fillId="0" borderId="0" xfId="0" applyFont="1"/>
    <xf numFmtId="3" fontId="0" fillId="0" borderId="0" xfId="0" applyNumberFormat="1"/>
    <xf numFmtId="0" fontId="0" fillId="0" borderId="9" xfId="0" applyBorder="1"/>
    <xf numFmtId="0" fontId="10" fillId="0" borderId="5" xfId="0" applyFont="1" applyBorder="1"/>
    <xf numFmtId="0" fontId="0" fillId="0" borderId="6" xfId="0" applyBorder="1"/>
    <xf numFmtId="0" fontId="0" fillId="0" borderId="5" xfId="0" applyBorder="1"/>
    <xf numFmtId="0" fontId="0" fillId="0" borderId="1" xfId="0" applyBorder="1"/>
    <xf numFmtId="0" fontId="0" fillId="2" borderId="0" xfId="0" applyFill="1" applyAlignment="1">
      <alignment horizontal="left"/>
    </xf>
    <xf numFmtId="0" fontId="0" fillId="0" borderId="0" xfId="0" applyAlignment="1">
      <alignment wrapText="1"/>
    </xf>
    <xf numFmtId="0" fontId="0" fillId="2" borderId="3" xfId="0" applyFill="1" applyBorder="1" applyAlignment="1">
      <alignment horizontal="left"/>
    </xf>
    <xf numFmtId="0" fontId="0" fillId="2" borderId="2" xfId="0" applyFill="1" applyBorder="1" applyAlignment="1">
      <alignment horizontal="left"/>
    </xf>
    <xf numFmtId="0" fontId="0" fillId="2" borderId="10"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xf numFmtId="0" fontId="0" fillId="2" borderId="1" xfId="0" applyFill="1" applyBorder="1" applyAlignment="1">
      <alignment horizontal="left"/>
    </xf>
    <xf numFmtId="0" fontId="0" fillId="2" borderId="9" xfId="0" applyFill="1" applyBorder="1" applyAlignment="1">
      <alignment horizontal="left"/>
    </xf>
    <xf numFmtId="2" fontId="5" fillId="0" borderId="0" xfId="0" applyNumberFormat="1" applyFont="1" applyAlignment="1">
      <alignment horizontal="center"/>
    </xf>
    <xf numFmtId="165" fontId="5" fillId="0" borderId="0" xfId="0" applyNumberFormat="1" applyFont="1" applyAlignment="1">
      <alignment horizontal="center"/>
    </xf>
    <xf numFmtId="0" fontId="11" fillId="0" borderId="0" xfId="0" applyFont="1" applyAlignment="1">
      <alignment horizontal="center" wrapText="1"/>
    </xf>
    <xf numFmtId="0" fontId="8" fillId="5" borderId="0" xfId="0" applyFont="1"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9" fillId="0" borderId="0" xfId="4" applyAlignment="1">
      <alignment horizontal="left" vertical="top"/>
    </xf>
    <xf numFmtId="0" fontId="10" fillId="0" borderId="1" xfId="0" applyFont="1" applyBorder="1"/>
    <xf numFmtId="0" fontId="17" fillId="0" borderId="0" xfId="0" applyFont="1"/>
    <xf numFmtId="0" fontId="18" fillId="0" borderId="0" xfId="0" applyFont="1"/>
    <xf numFmtId="3" fontId="0" fillId="0" borderId="0" xfId="0" applyNumberFormat="1" applyAlignment="1">
      <alignment horizontal="right"/>
    </xf>
    <xf numFmtId="0" fontId="0" fillId="0" borderId="3" xfId="0" applyBorder="1"/>
    <xf numFmtId="0" fontId="0" fillId="0" borderId="2" xfId="0" applyBorder="1"/>
    <xf numFmtId="0" fontId="0" fillId="0" borderId="0" xfId="0" applyAlignment="1">
      <alignment horizontal="right" vertical="top" wrapText="1"/>
    </xf>
    <xf numFmtId="0" fontId="0" fillId="0" borderId="0" xfId="0" applyAlignment="1">
      <alignment horizontal="right"/>
    </xf>
    <xf numFmtId="1" fontId="7" fillId="0" borderId="0" xfId="15" quotePrefix="1" applyNumberFormat="1" applyFont="1" applyAlignment="1">
      <alignment horizontal="right" vertical="center"/>
    </xf>
    <xf numFmtId="2" fontId="0" fillId="0" borderId="0" xfId="18" applyNumberFormat="1" applyFont="1" applyAlignment="1">
      <alignment horizontal="right"/>
    </xf>
    <xf numFmtId="166" fontId="0" fillId="0" borderId="0" xfId="0" applyNumberFormat="1" applyAlignment="1">
      <alignment horizontal="right"/>
    </xf>
    <xf numFmtId="165" fontId="0" fillId="0" borderId="0" xfId="0" applyNumberFormat="1" applyAlignment="1">
      <alignment horizontal="right"/>
    </xf>
    <xf numFmtId="1" fontId="0" fillId="0" borderId="0" xfId="0" applyNumberFormat="1" applyAlignment="1">
      <alignment horizontal="right"/>
    </xf>
    <xf numFmtId="165" fontId="0" fillId="0" borderId="0" xfId="0" applyNumberFormat="1"/>
    <xf numFmtId="0" fontId="8" fillId="6" borderId="7" xfId="0" applyFont="1" applyFill="1" applyBorder="1" applyAlignment="1">
      <alignment horizontal="left"/>
    </xf>
    <xf numFmtId="0" fontId="8" fillId="6" borderId="4" xfId="0" applyFont="1" applyFill="1" applyBorder="1" applyAlignment="1">
      <alignment horizontal="left"/>
    </xf>
    <xf numFmtId="0" fontId="8" fillId="3" borderId="7" xfId="0" applyFont="1" applyFill="1" applyBorder="1" applyAlignment="1">
      <alignment horizontal="left"/>
    </xf>
    <xf numFmtId="0" fontId="8" fillId="3" borderId="4" xfId="0" applyFont="1" applyFill="1" applyBorder="1" applyAlignment="1">
      <alignment horizontal="left"/>
    </xf>
    <xf numFmtId="0" fontId="8" fillId="4" borderId="7" xfId="0" applyFont="1" applyFill="1" applyBorder="1" applyAlignment="1">
      <alignment horizontal="left"/>
    </xf>
    <xf numFmtId="0" fontId="8" fillId="4" borderId="4" xfId="0" applyFont="1" applyFill="1" applyBorder="1" applyAlignment="1">
      <alignment horizontal="left"/>
    </xf>
    <xf numFmtId="0" fontId="8" fillId="4" borderId="8" xfId="0" applyFont="1" applyFill="1" applyBorder="1" applyAlignment="1">
      <alignment horizontal="left"/>
    </xf>
    <xf numFmtId="0" fontId="0" fillId="7" borderId="7" xfId="0" applyFill="1" applyBorder="1" applyAlignment="1">
      <alignment horizontal="center"/>
    </xf>
    <xf numFmtId="0" fontId="0" fillId="7" borderId="8" xfId="0" applyFill="1" applyBorder="1" applyAlignment="1">
      <alignment horizontal="center"/>
    </xf>
    <xf numFmtId="0" fontId="0" fillId="7" borderId="4" xfId="0" applyFill="1" applyBorder="1" applyAlignment="1">
      <alignment horizontal="center"/>
    </xf>
  </cellXfs>
  <cellStyles count="19">
    <cellStyle name="Komma 2" xfId="3" xr:uid="{70D98C97-A2E3-45EB-8F9E-C70910C192BC}"/>
    <cellStyle name="Komma 3" xfId="6" xr:uid="{D80FD91D-8E5A-41CB-8044-E9145B29897C}"/>
    <cellStyle name="Lien hypertexte" xfId="4" builtinId="8"/>
    <cellStyle name="Link 2" xfId="17" xr:uid="{E909EE2A-2CA5-43A5-85AB-4C297327B1BA}"/>
    <cellStyle name="Normal" xfId="0" builtinId="0"/>
    <cellStyle name="Normal 2" xfId="15" xr:uid="{C346EF7F-D226-49C8-B159-BCAF4B2833A5}"/>
    <cellStyle name="Prozent 2" xfId="7" xr:uid="{A02FAB5D-92EF-4E10-97E4-A6328C35CFC7}"/>
    <cellStyle name="Prozent 3" xfId="18" xr:uid="{FA4B49C7-3148-484D-BC3A-A60E1B25DAFC}"/>
    <cellStyle name="Standard 10" xfId="14" xr:uid="{781F801A-246D-4600-82CA-F7B11541E93F}"/>
    <cellStyle name="Standard 11" xfId="16" xr:uid="{F91E643E-7320-4E4C-AF9D-F73D2A2B79CD}"/>
    <cellStyle name="Standard 2" xfId="1" xr:uid="{65201313-26E2-4E16-B08B-93E503C6C849}"/>
    <cellStyle name="Standard 3" xfId="2" xr:uid="{1D57AF1D-1C5C-4B5D-B010-312A1A440C06}"/>
    <cellStyle name="Standard 4" xfId="5" xr:uid="{190AA352-E5DD-446D-A554-81A5DF19DA83}"/>
    <cellStyle name="Standard 4 2" xfId="10" xr:uid="{46070266-B23A-48AE-83C7-01C2ECFA07FE}"/>
    <cellStyle name="Standard 5" xfId="8" xr:uid="{D2748E9F-5189-460F-A81D-F0092F4E39A4}"/>
    <cellStyle name="Standard 6" xfId="9" xr:uid="{F44E40E5-1626-43CC-B394-3858A84F71C2}"/>
    <cellStyle name="Standard 7" xfId="11" xr:uid="{4F35365D-CC18-4754-B489-BFFCC756D859}"/>
    <cellStyle name="Standard 8" xfId="12" xr:uid="{AA837ACD-94BA-4895-A523-498ACF2C4DFA}"/>
    <cellStyle name="Standard 9" xfId="13" xr:uid="{D3EAD19F-3F5E-4C2F-91CE-677447ADB063}"/>
  </cellStyles>
  <dxfs count="23">
    <dxf>
      <numFmt numFmtId="165" formatCode="0.0"/>
      <alignment horizontal="right" textRotation="0" indent="0" justifyLastLine="0" shrinkToFit="0" readingOrder="0"/>
    </dxf>
    <dxf>
      <numFmt numFmtId="165" formatCode="0.0"/>
      <alignment horizontal="right" textRotation="0" indent="0" justifyLastLine="0" shrinkToFit="0" readingOrder="0"/>
    </dxf>
    <dxf>
      <numFmt numFmtId="165" formatCode="0.0"/>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numFmt numFmtId="165" formatCode="0.0"/>
      <alignment horizontal="right" textRotation="0" indent="0" justifyLastLine="0" shrinkToFit="0" readingOrder="0"/>
    </dxf>
    <dxf>
      <numFmt numFmtId="166" formatCode="0.000"/>
      <alignment horizontal="right" vertical="bottom" textRotation="0" wrapText="0" indent="0" justifyLastLine="0" shrinkToFit="0" readingOrder="0"/>
    </dxf>
    <dxf>
      <numFmt numFmtId="166" formatCode="0.000"/>
      <alignment horizontal="right" vertical="bottom" textRotation="0" wrapText="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numFmt numFmtId="2" formatCode="0.00"/>
      <alignment horizontal="right" textRotation="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Quelle_Var11!$P$1</c:f>
              <c:strCache>
                <c:ptCount val="1"/>
                <c:pt idx="0">
                  <c:v>Erwerbstätigenquote_bfs</c:v>
                </c:pt>
              </c:strCache>
            </c:strRef>
          </c:tx>
          <c:spPr>
            <a:ln w="28575" cap="rnd">
              <a:solidFill>
                <a:schemeClr val="accent1"/>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Quelle_Var11!$P$2:$P$74</c:f>
              <c:numCache>
                <c:formatCode>0.0</c:formatCode>
                <c:ptCount val="73"/>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0-8CAC-4BAB-A7F5-85218D9A5E58}"/>
            </c:ext>
          </c:extLst>
        </c:ser>
        <c:ser>
          <c:idx val="1"/>
          <c:order val="1"/>
          <c:tx>
            <c:strRef>
              <c:f>Quelle_Var11!$S$1</c:f>
              <c:strCache>
                <c:ptCount val="1"/>
                <c:pt idx="0">
                  <c:v>Erwerbstätigenquote_retropoliert_tot</c:v>
                </c:pt>
              </c:strCache>
            </c:strRef>
          </c:tx>
          <c:spPr>
            <a:ln w="28575" cap="rnd">
              <a:solidFill>
                <a:schemeClr val="accent2"/>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Quelle_Var11!$S$2:$S$74</c:f>
              <c:numCache>
                <c:formatCode>0.0</c:formatCode>
                <c:ptCount val="73"/>
                <c:pt idx="0">
                  <c:v>66.424242735007766</c:v>
                </c:pt>
                <c:pt idx="1">
                  <c:v>68.123855685256018</c:v>
                </c:pt>
                <c:pt idx="2">
                  <c:v>68.736410391339788</c:v>
                </c:pt>
                <c:pt idx="3">
                  <c:v>68.5572112140337</c:v>
                </c:pt>
                <c:pt idx="4">
                  <c:v>68.679010886932772</c:v>
                </c:pt>
                <c:pt idx="5">
                  <c:v>69.389855463670671</c:v>
                </c:pt>
                <c:pt idx="6">
                  <c:v>70.64537390760907</c:v>
                </c:pt>
                <c:pt idx="7">
                  <c:v>71.352715741051284</c:v>
                </c:pt>
                <c:pt idx="8">
                  <c:v>69.81867896159946</c:v>
                </c:pt>
                <c:pt idx="9">
                  <c:v>68.888995700696171</c:v>
                </c:pt>
                <c:pt idx="10">
                  <c:v>69.80999007190249</c:v>
                </c:pt>
                <c:pt idx="11">
                  <c:v>71.290006822502093</c:v>
                </c:pt>
                <c:pt idx="12">
                  <c:v>72.353643515097971</c:v>
                </c:pt>
                <c:pt idx="13">
                  <c:v>72.037361356338948</c:v>
                </c:pt>
                <c:pt idx="14">
                  <c:v>72.330737359812133</c:v>
                </c:pt>
                <c:pt idx="15">
                  <c:v>71.405872648594112</c:v>
                </c:pt>
                <c:pt idx="16">
                  <c:v>70.510547765749862</c:v>
                </c:pt>
                <c:pt idx="17">
                  <c:v>70.008961891979212</c:v>
                </c:pt>
                <c:pt idx="18">
                  <c:v>69.595415990037125</c:v>
                </c:pt>
                <c:pt idx="19">
                  <c:v>69.988642609592972</c:v>
                </c:pt>
                <c:pt idx="20">
                  <c:v>71.047935557244401</c:v>
                </c:pt>
                <c:pt idx="21">
                  <c:v>71.924803564106497</c:v>
                </c:pt>
                <c:pt idx="22">
                  <c:v>72.168140410002067</c:v>
                </c:pt>
                <c:pt idx="23">
                  <c:v>72.380808531405208</c:v>
                </c:pt>
                <c:pt idx="24">
                  <c:v>71.848426156089587</c:v>
                </c:pt>
                <c:pt idx="25">
                  <c:v>68.514664393411252</c:v>
                </c:pt>
                <c:pt idx="26">
                  <c:v>66.743679291541014</c:v>
                </c:pt>
                <c:pt idx="27">
                  <c:v>66.858591896153897</c:v>
                </c:pt>
                <c:pt idx="28">
                  <c:v>67.105147463000733</c:v>
                </c:pt>
                <c:pt idx="29">
                  <c:v>67.225845573295985</c:v>
                </c:pt>
                <c:pt idx="30">
                  <c:v>67.953291632172366</c:v>
                </c:pt>
                <c:pt idx="31">
                  <c:v>68.643801033623816</c:v>
                </c:pt>
                <c:pt idx="32">
                  <c:v>68.143849766920297</c:v>
                </c:pt>
                <c:pt idx="33">
                  <c:v>67.589627291992386</c:v>
                </c:pt>
                <c:pt idx="34">
                  <c:v>67.656310905302533</c:v>
                </c:pt>
                <c:pt idx="35">
                  <c:v>68.569494199043376</c:v>
                </c:pt>
                <c:pt idx="36">
                  <c:v>69.620243438553118</c:v>
                </c:pt>
                <c:pt idx="37">
                  <c:v>70.819687221697762</c:v>
                </c:pt>
                <c:pt idx="38">
                  <c:v>72.120674222817485</c:v>
                </c:pt>
                <c:pt idx="39">
                  <c:v>73.522670855081898</c:v>
                </c:pt>
                <c:pt idx="40">
                  <c:v>75.124373929568108</c:v>
                </c:pt>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1-8CAC-4BAB-A7F5-85218D9A5E58}"/>
            </c:ext>
          </c:extLst>
        </c:ser>
        <c:ser>
          <c:idx val="3"/>
          <c:order val="2"/>
          <c:tx>
            <c:strRef>
              <c:f>Quelle_Var11!$T$1</c:f>
              <c:strCache>
                <c:ptCount val="1"/>
                <c:pt idx="0">
                  <c:v>Erwerbstätigenquote_retropoliert_M</c:v>
                </c:pt>
              </c:strCache>
            </c:strRef>
          </c:tx>
          <c:spPr>
            <a:ln w="28575" cap="rnd">
              <a:solidFill>
                <a:schemeClr val="accent4"/>
              </a:solidFill>
              <a:round/>
            </a:ln>
            <a:effectLst/>
          </c:spPr>
          <c:marker>
            <c:symbol val="none"/>
          </c:marker>
          <c:val>
            <c:numRef>
              <c:f>Quelle_Var11!$T$2:$T$74</c:f>
              <c:numCache>
                <c:formatCode>0.0</c:formatCode>
                <c:ptCount val="73"/>
                <c:pt idx="10">
                  <c:v>91.91163055020634</c:v>
                </c:pt>
                <c:pt idx="11">
                  <c:v>95.184783979573837</c:v>
                </c:pt>
                <c:pt idx="12">
                  <c:v>96.630336259844356</c:v>
                </c:pt>
                <c:pt idx="13">
                  <c:v>96.043918245583498</c:v>
                </c:pt>
                <c:pt idx="14">
                  <c:v>96.54958389000403</c:v>
                </c:pt>
                <c:pt idx="15">
                  <c:v>95.382454511158315</c:v>
                </c:pt>
                <c:pt idx="16">
                  <c:v>93.833857686274285</c:v>
                </c:pt>
                <c:pt idx="17">
                  <c:v>93.096693081894927</c:v>
                </c:pt>
                <c:pt idx="18">
                  <c:v>92.395527290968516</c:v>
                </c:pt>
                <c:pt idx="19">
                  <c:v>92.579121568396971</c:v>
                </c:pt>
                <c:pt idx="20">
                  <c:v>93.263235138015233</c:v>
                </c:pt>
                <c:pt idx="21">
                  <c:v>94.467103902819559</c:v>
                </c:pt>
                <c:pt idx="22">
                  <c:v>94.771824272162362</c:v>
                </c:pt>
                <c:pt idx="23">
                  <c:v>94.572423675651208</c:v>
                </c:pt>
                <c:pt idx="24">
                  <c:v>93.562499204311095</c:v>
                </c:pt>
                <c:pt idx="25">
                  <c:v>88.850392880595237</c:v>
                </c:pt>
                <c:pt idx="26">
                  <c:v>86.328249767889019</c:v>
                </c:pt>
                <c:pt idx="27">
                  <c:v>85.990533298154475</c:v>
                </c:pt>
                <c:pt idx="28">
                  <c:v>85.916548969382703</c:v>
                </c:pt>
                <c:pt idx="29">
                  <c:v>85.599541108197954</c:v>
                </c:pt>
                <c:pt idx="30">
                  <c:v>86.020889767644306</c:v>
                </c:pt>
                <c:pt idx="31">
                  <c:v>86.168063143930098</c:v>
                </c:pt>
                <c:pt idx="32">
                  <c:v>85.261820077518507</c:v>
                </c:pt>
                <c:pt idx="33">
                  <c:v>84.423311149940545</c:v>
                </c:pt>
                <c:pt idx="34">
                  <c:v>84.272707318186292</c:v>
                </c:pt>
                <c:pt idx="35">
                  <c:v>85.338562393533508</c:v>
                </c:pt>
                <c:pt idx="36">
                  <c:v>86.293521677376134</c:v>
                </c:pt>
                <c:pt idx="37">
                  <c:v>87.07557154395252</c:v>
                </c:pt>
                <c:pt idx="38">
                  <c:v>87.891569302076491</c:v>
                </c:pt>
                <c:pt idx="39">
                  <c:v>88.773134800588778</c:v>
                </c:pt>
                <c:pt idx="40">
                  <c:v>89.763091400101956</c:v>
                </c:pt>
                <c:pt idx="41">
                  <c:v>90.0017765427</c:v>
                </c:pt>
                <c:pt idx="42">
                  <c:v>88.856956788399998</c:v>
                </c:pt>
                <c:pt idx="43">
                  <c:v>88.157669951299994</c:v>
                </c:pt>
                <c:pt idx="44">
                  <c:v>86.563859737599998</c:v>
                </c:pt>
                <c:pt idx="45">
                  <c:v>87.431580486399994</c:v>
                </c:pt>
                <c:pt idx="46">
                  <c:v>86.764064520199994</c:v>
                </c:pt>
                <c:pt idx="47">
                  <c:v>85.908187306800002</c:v>
                </c:pt>
                <c:pt idx="48">
                  <c:v>87.226297163400005</c:v>
                </c:pt>
                <c:pt idx="49">
                  <c:v>87.203474212000003</c:v>
                </c:pt>
                <c:pt idx="50">
                  <c:v>87.299571113900001</c:v>
                </c:pt>
                <c:pt idx="51">
                  <c:v>87.628396199299999</c:v>
                </c:pt>
                <c:pt idx="52">
                  <c:v>86.194054250700006</c:v>
                </c:pt>
                <c:pt idx="53">
                  <c:v>85.070097373699994</c:v>
                </c:pt>
                <c:pt idx="54">
                  <c:v>84.447218549300004</c:v>
                </c:pt>
                <c:pt idx="55">
                  <c:v>83.940372939699998</c:v>
                </c:pt>
                <c:pt idx="56">
                  <c:v>84.705556053199999</c:v>
                </c:pt>
                <c:pt idx="57">
                  <c:v>85.564427304000006</c:v>
                </c:pt>
                <c:pt idx="58">
                  <c:v>85.423487330699999</c:v>
                </c:pt>
                <c:pt idx="59">
                  <c:v>84.403872796200005</c:v>
                </c:pt>
                <c:pt idx="60">
                  <c:v>83.210316954099994</c:v>
                </c:pt>
                <c:pt idx="61">
                  <c:v>84.062610707399998</c:v>
                </c:pt>
                <c:pt idx="62">
                  <c:v>83.900904319999995</c:v>
                </c:pt>
                <c:pt idx="63">
                  <c:v>83.469611997399994</c:v>
                </c:pt>
                <c:pt idx="64">
                  <c:v>83.360754216499998</c:v>
                </c:pt>
                <c:pt idx="65">
                  <c:v>83.589514375899995</c:v>
                </c:pt>
                <c:pt idx="66">
                  <c:v>83.715710480699997</c:v>
                </c:pt>
                <c:pt idx="67">
                  <c:v>84.269404105000007</c:v>
                </c:pt>
                <c:pt idx="68">
                  <c:v>84.452571914100005</c:v>
                </c:pt>
                <c:pt idx="69">
                  <c:v>84.539405680200005</c:v>
                </c:pt>
                <c:pt idx="70">
                  <c:v>83.882727203200005</c:v>
                </c:pt>
                <c:pt idx="71">
                  <c:v>83.376703112800001</c:v>
                </c:pt>
                <c:pt idx="72">
                  <c:v>83.869018291499998</c:v>
                </c:pt>
              </c:numCache>
            </c:numRef>
          </c:val>
          <c:smooth val="0"/>
          <c:extLst>
            <c:ext xmlns:c16="http://schemas.microsoft.com/office/drawing/2014/chart" uri="{C3380CC4-5D6E-409C-BE32-E72D297353CC}">
              <c16:uniqueId val="{00000002-8CAC-4BAB-A7F5-85218D9A5E58}"/>
            </c:ext>
          </c:extLst>
        </c:ser>
        <c:ser>
          <c:idx val="4"/>
          <c:order val="3"/>
          <c:tx>
            <c:strRef>
              <c:f>Quelle_Var11!$U$1</c:f>
              <c:strCache>
                <c:ptCount val="1"/>
                <c:pt idx="0">
                  <c:v>Erwerbstätigenquote_retropoliert_F</c:v>
                </c:pt>
              </c:strCache>
            </c:strRef>
          </c:tx>
          <c:spPr>
            <a:ln w="28575" cap="rnd">
              <a:solidFill>
                <a:schemeClr val="accent5"/>
              </a:solidFill>
              <a:round/>
            </a:ln>
            <a:effectLst/>
          </c:spPr>
          <c:marker>
            <c:symbol val="none"/>
          </c:marker>
          <c:val>
            <c:numRef>
              <c:f>Quelle_Var11!$U$2:$U$74</c:f>
              <c:numCache>
                <c:formatCode>0.0</c:formatCode>
                <c:ptCount val="73"/>
                <c:pt idx="10">
                  <c:v>46.524599993265518</c:v>
                </c:pt>
                <c:pt idx="11">
                  <c:v>48.240045280734535</c:v>
                </c:pt>
                <c:pt idx="12">
                  <c:v>48.785209377796299</c:v>
                </c:pt>
                <c:pt idx="13">
                  <c:v>48.612093912874087</c:v>
                </c:pt>
                <c:pt idx="14">
                  <c:v>48.617817095306449</c:v>
                </c:pt>
                <c:pt idx="15">
                  <c:v>47.86617601962358</c:v>
                </c:pt>
                <c:pt idx="16">
                  <c:v>47.52469887934528</c:v>
                </c:pt>
                <c:pt idx="17">
                  <c:v>47.164854917740193</c:v>
                </c:pt>
                <c:pt idx="18">
                  <c:v>46.972817266367521</c:v>
                </c:pt>
                <c:pt idx="19">
                  <c:v>47.520576886957812</c:v>
                </c:pt>
                <c:pt idx="20">
                  <c:v>48.90968990018419</c:v>
                </c:pt>
                <c:pt idx="21">
                  <c:v>49.482683184677434</c:v>
                </c:pt>
                <c:pt idx="22">
                  <c:v>49.666460155584247</c:v>
                </c:pt>
                <c:pt idx="23">
                  <c:v>50.319102933306311</c:v>
                </c:pt>
                <c:pt idx="24">
                  <c:v>50.261765062999842</c:v>
                </c:pt>
                <c:pt idx="25">
                  <c:v>48.310540360373665</c:v>
                </c:pt>
                <c:pt idx="26">
                  <c:v>47.261945520356917</c:v>
                </c:pt>
                <c:pt idx="27">
                  <c:v>47.825926600809488</c:v>
                </c:pt>
                <c:pt idx="28">
                  <c:v>48.382885404739419</c:v>
                </c:pt>
                <c:pt idx="29">
                  <c:v>48.920272588810697</c:v>
                </c:pt>
                <c:pt idx="30">
                  <c:v>49.925891235549187</c:v>
                </c:pt>
                <c:pt idx="31">
                  <c:v>51.146223444100706</c:v>
                </c:pt>
                <c:pt idx="32">
                  <c:v>51.02340149106044</c:v>
                </c:pt>
                <c:pt idx="33">
                  <c:v>50.738765605866185</c:v>
                </c:pt>
                <c:pt idx="34">
                  <c:v>50.991799811214783</c:v>
                </c:pt>
                <c:pt idx="35">
                  <c:v>51.702733915081865</c:v>
                </c:pt>
                <c:pt idx="36">
                  <c:v>52.819243509534815</c:v>
                </c:pt>
                <c:pt idx="37">
                  <c:v>54.427323980534396</c:v>
                </c:pt>
                <c:pt idx="38">
                  <c:v>56.207870713196691</c:v>
                </c:pt>
                <c:pt idx="39">
                  <c:v>58.111116894634932</c:v>
                </c:pt>
                <c:pt idx="40">
                  <c:v>60.312500308252808</c:v>
                </c:pt>
                <c:pt idx="41">
                  <c:v>66.436215841700005</c:v>
                </c:pt>
                <c:pt idx="42">
                  <c:v>66.995329147999996</c:v>
                </c:pt>
                <c:pt idx="43">
                  <c:v>66.450796020799999</c:v>
                </c:pt>
                <c:pt idx="44">
                  <c:v>65.601981517599995</c:v>
                </c:pt>
                <c:pt idx="45">
                  <c:v>65.971596917499994</c:v>
                </c:pt>
                <c:pt idx="46">
                  <c:v>67.180003952000007</c:v>
                </c:pt>
                <c:pt idx="47">
                  <c:v>67.795842092100003</c:v>
                </c:pt>
                <c:pt idx="48">
                  <c:v>68.831686109299994</c:v>
                </c:pt>
                <c:pt idx="49">
                  <c:v>69.610265679199998</c:v>
                </c:pt>
                <c:pt idx="50">
                  <c:v>69.333185857100005</c:v>
                </c:pt>
                <c:pt idx="51">
                  <c:v>70.642645247399997</c:v>
                </c:pt>
                <c:pt idx="52">
                  <c:v>71.526139471700006</c:v>
                </c:pt>
                <c:pt idx="53">
                  <c:v>70.737363853000005</c:v>
                </c:pt>
                <c:pt idx="54">
                  <c:v>70.3164129309</c:v>
                </c:pt>
                <c:pt idx="55">
                  <c:v>70.422778305199998</c:v>
                </c:pt>
                <c:pt idx="56">
                  <c:v>71.134675354899997</c:v>
                </c:pt>
                <c:pt idx="57">
                  <c:v>71.571892313000006</c:v>
                </c:pt>
                <c:pt idx="58">
                  <c:v>73.529208155999996</c:v>
                </c:pt>
                <c:pt idx="59">
                  <c:v>73.566381488499999</c:v>
                </c:pt>
                <c:pt idx="60">
                  <c:v>71.300445355299999</c:v>
                </c:pt>
                <c:pt idx="61">
                  <c:v>72.542905340900006</c:v>
                </c:pt>
                <c:pt idx="62">
                  <c:v>73.004135905300004</c:v>
                </c:pt>
                <c:pt idx="63">
                  <c:v>73.198749563800007</c:v>
                </c:pt>
                <c:pt idx="64">
                  <c:v>74.070966015099998</c:v>
                </c:pt>
                <c:pt idx="65">
                  <c:v>74.704636237200006</c:v>
                </c:pt>
                <c:pt idx="66">
                  <c:v>75.417006973100001</c:v>
                </c:pt>
                <c:pt idx="67">
                  <c:v>75.208546602599995</c:v>
                </c:pt>
                <c:pt idx="68">
                  <c:v>75.668928866100003</c:v>
                </c:pt>
                <c:pt idx="69">
                  <c:v>76.3464750471</c:v>
                </c:pt>
                <c:pt idx="70">
                  <c:v>75.904661840599999</c:v>
                </c:pt>
                <c:pt idx="71">
                  <c:v>75.664571225900005</c:v>
                </c:pt>
                <c:pt idx="72">
                  <c:v>75.984909691400006</c:v>
                </c:pt>
              </c:numCache>
            </c:numRef>
          </c:val>
          <c:smooth val="0"/>
          <c:extLst>
            <c:ext xmlns:c16="http://schemas.microsoft.com/office/drawing/2014/chart" uri="{C3380CC4-5D6E-409C-BE32-E72D297353CC}">
              <c16:uniqueId val="{00000003-8CAC-4BAB-A7F5-85218D9A5E58}"/>
            </c:ext>
          </c:extLst>
        </c:ser>
        <c:dLbls>
          <c:showLegendKey val="0"/>
          <c:showVal val="0"/>
          <c:showCatName val="0"/>
          <c:showSerName val="0"/>
          <c:showPercent val="0"/>
          <c:showBubbleSize val="0"/>
        </c:dLbls>
        <c:smooth val="0"/>
        <c:axId val="1591454575"/>
        <c:axId val="1252509487"/>
      </c:lineChart>
      <c:catAx>
        <c:axId val="15914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2509487"/>
        <c:crosses val="autoZero"/>
        <c:auto val="1"/>
        <c:lblAlgn val="ctr"/>
        <c:lblOffset val="100"/>
        <c:noMultiLvlLbl val="0"/>
      </c:catAx>
      <c:valAx>
        <c:axId val="12525094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145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342900</xdr:colOff>
      <xdr:row>2</xdr:row>
      <xdr:rowOff>152400</xdr:rowOff>
    </xdr:from>
    <xdr:to>
      <xdr:col>28</xdr:col>
      <xdr:colOff>556260</xdr:colOff>
      <xdr:row>21</xdr:row>
      <xdr:rowOff>68580</xdr:rowOff>
    </xdr:to>
    <xdr:graphicFrame macro="">
      <xdr:nvGraphicFramePr>
        <xdr:cNvPr id="2" name="Diagramm 1">
          <a:extLst>
            <a:ext uri="{FF2B5EF4-FFF2-40B4-BE49-F238E27FC236}">
              <a16:creationId xmlns:a16="http://schemas.microsoft.com/office/drawing/2014/main" id="{684AFA08-899E-45A6-8FFD-CEB5708D9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B7735-BCF4-4EE2-B7DE-1B10A26A03B9}" name="Tabelle1" displayName="Tabelle1" ref="A1:U74" totalsRowShown="0" headerRowDxfId="22" dataDxfId="21">
  <autoFilter ref="A1:U74" xr:uid="{5B90BBE3-32E8-450F-BFF5-5BD1C22BC532}"/>
  <tableColumns count="21">
    <tableColumn id="10" xr3:uid="{D461F6A7-3DC2-4C36-A0CA-5D6B7C4E4E7A}" name="Jahr" dataDxfId="20"/>
    <tableColumn id="5" xr3:uid="{6BC864D9-8EE5-4979-BEBA-6DBA4B6A64DF}" name="Bevölkerung_total" dataDxfId="19"/>
    <tableColumn id="1" xr3:uid="{E8CCA30A-0974-4C8D-9EFC-B75C53E39D51}" name="Bevölkerung_15_64" dataDxfId="18"/>
    <tableColumn id="14" xr3:uid="{6F754D48-4897-47FD-BD75-C0333484BB26}" name="Bevölkerung_15_64_M" dataDxfId="17"/>
    <tableColumn id="13" xr3:uid="{1D5DE4B2-1545-4D0A-87C9-75A7732AE663}" name="Bevölkerung_15_64_F" dataDxfId="16"/>
    <tableColumn id="2" xr3:uid="{DA88582A-CBAC-428B-AB34-91AA87B33138}" name="Erwerbstätige_Inland" dataDxfId="15"/>
    <tableColumn id="17" xr3:uid="{D0CC5A60-2763-41B6-AFE7-08FFB01058A5}" name="Erwerbstätige_Inland_Wachstum" dataDxfId="14">
      <calculatedColumnFormula>F2/F1</calculatedColumnFormula>
    </tableColumn>
    <tableColumn id="15" xr3:uid="{089EE475-2706-4CB1-9539-173DF9522EC1}" name="Erwerbstätige_Inland_M" dataDxfId="13"/>
    <tableColumn id="16" xr3:uid="{EDEFE8BF-F753-448D-BF12-D19EC42A16D8}" name="Erwerbstätige_Inland_F" dataDxfId="12"/>
    <tableColumn id="3" xr3:uid="{83140954-A40B-489B-B34D-01E87099EC6A}" name="Erwerbstätigenquote_temp" dataDxfId="11">
      <calculatedColumnFormula>100*Tabelle1[[#This Row],[Erwerbstätige_Inland]]/Tabelle1[[#This Row],[Bevölkerung_15_64]]</calculatedColumnFormula>
    </tableColumn>
    <tableColumn id="18" xr3:uid="{63DFCE2E-D4FC-4348-B41C-058B00D2A3C2}" name="Erwerbstätigenquote_temp_M" dataDxfId="10">
      <calculatedColumnFormula>Tabelle1[[#This Row],[Erwerbstätige_Inland_M]]/Tabelle1[[#This Row],[Bevölkerung_15_64_M]]</calculatedColumnFormula>
    </tableColumn>
    <tableColumn id="19" xr3:uid="{587A928B-0B14-4D36-9EF1-C00FDC47D831}" name="Erwerbstätigenquote_temp_F" dataDxfId="9">
      <calculatedColumnFormula>Tabelle1[[#This Row],[Erwerbstätige_Inland_F]]/Tabelle1[[#This Row],[Bevölkerung_15_64_F]]</calculatedColumnFormula>
    </tableColumn>
    <tableColumn id="4" xr3:uid="{34C685DE-33ED-4C30-898E-E7096D94BC5D}" name="Wachstum_Erwerbstätigenquote_temp" dataDxfId="8"/>
    <tableColumn id="21" xr3:uid="{F89F5EB9-215B-4064-A100-BEB642EE0FCA}" name="Wachstum_Erwerbstätigenquote_temp_M" dataDxfId="7">
      <calculatedColumnFormula>K2/K1</calculatedColumnFormula>
    </tableColumn>
    <tableColumn id="20" xr3:uid="{DDCD51F6-2256-436C-AF45-EE9CDB8E72D2}" name="Wachstum_Erwerbstätigenquote_temp_F" dataDxfId="6">
      <calculatedColumnFormula>L2/L1</calculatedColumnFormula>
    </tableColumn>
    <tableColumn id="7" xr3:uid="{ED976F39-F671-4026-8CC9-1F40E4AF4C2C}" name="Erwerbstätigenquote_bfs" dataDxfId="5"/>
    <tableColumn id="11" xr3:uid="{E93DE0B5-E662-4619-BBCD-7EA7170F5E80}" name="Erwerbstätigenquote_bfs_M" dataDxfId="4"/>
    <tableColumn id="12" xr3:uid="{40938E5E-63F9-4675-AAF5-BF976DA085C9}" name="Erwerbstätigenquote_bfs_F" dataDxfId="3"/>
    <tableColumn id="25" xr3:uid="{660064C2-0C0D-4B75-ADED-061A72C79C4A}" name="Erwerbstätigenquote_retropoliert_tot" dataDxfId="2"/>
    <tableColumn id="22" xr3:uid="{40B45614-C3A1-4361-B9E5-5C0BFCAA8838}" name="Erwerbstätigenquote_retropoliert_M" dataDxfId="1">
      <calculatedColumnFormula>Q2</calculatedColumnFormula>
    </tableColumn>
    <tableColumn id="23" xr3:uid="{1E41456E-35EB-4F39-9AF5-4EA8A66F51F4}" name="Erwerbstätigenquote_retropoliert_F" dataDxfId="0">
      <calculatedColumnFormula>R2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bfs.admin.ch/bfs/de/home/statistiken/arbeit-erwerb/erwerbstaetigkeit-arbeitszeit/arbeitszeit/tatsaechliche-arbeitsstunden.assetdetail.25045898.html" TargetMode="External"/><Relationship Id="rId3" Type="http://schemas.openxmlformats.org/officeDocument/2006/relationships/hyperlink" Target="https://www.bfs.admin.ch/bfs/de/home/statistiken/kataloge-datenbanken/tabellen.assetdetail.25045888.html" TargetMode="External"/><Relationship Id="rId7" Type="http://schemas.openxmlformats.org/officeDocument/2006/relationships/hyperlink" Target="https://www.bfs.admin.ch/bfs/de/home/statistiken/arbeit-erwerb/erwerbstaetigkeit-arbeitszeit/erwerbsbevoelkerung/arbeitsmarktstatus.assetdetail.26505679.html" TargetMode="External"/><Relationship Id="rId2" Type="http://schemas.openxmlformats.org/officeDocument/2006/relationships/hyperlink" Target="https://www.bfs.admin.ch/bfs/de/home/statistiken/kataloge-datenbanken/tabellen.assetdetail.25045944.html" TargetMode="External"/><Relationship Id="rId1" Type="http://schemas.openxmlformats.org/officeDocument/2006/relationships/hyperlink" Target="https://www.bfs.admin.ch/bfs/de/home/statistiken/kataloge-datenbanken/tabellen.assetdetail.23184207.html" TargetMode="External"/><Relationship Id="rId6" Type="http://schemas.openxmlformats.org/officeDocument/2006/relationships/hyperlink" Target="https://www.bfs.admin.ch/bfs/de/home/statistiken/arbeit-erwerb/erwerbstaetigkeit-arbeitszeit/erwerbsbevoelkerung/arbeitsmarktstatus.assetdetail.26505688.html" TargetMode="External"/><Relationship Id="rId5" Type="http://schemas.openxmlformats.org/officeDocument/2006/relationships/hyperlink" Target="https://www.bfs.admin.ch/bfs/de/home/statistiken/kataloge-datenbanken/tabellen.assetdetail.25045948.html" TargetMode="External"/><Relationship Id="rId10" Type="http://schemas.openxmlformats.org/officeDocument/2006/relationships/hyperlink" Target="https://www.bfs.admin.ch/bfs/de/home/statistiken/arbeit-erwerb/erwerbstaetigkeit-arbeitszeit/merkmale-arbeitskraefte/vollzeit-teilzeit.assetdetail.25085657.html" TargetMode="External"/><Relationship Id="rId4" Type="http://schemas.openxmlformats.org/officeDocument/2006/relationships/hyperlink" Target="https://www.bfs.admin.ch/bfs/de/home/statistiken/kataloge-datenbanken/tabellen.assetdetail.25045939.html" TargetMode="External"/><Relationship Id="rId9" Type="http://schemas.openxmlformats.org/officeDocument/2006/relationships/hyperlink" Target="https://www.bfs.admin.ch/asset/de/27065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EC18-622F-497A-909E-C7A5371433F9}">
  <dimension ref="A1:W76"/>
  <sheetViews>
    <sheetView showGridLines="0" tabSelected="1" zoomScale="85" zoomScaleNormal="85" workbookViewId="0">
      <pane xSplit="1" ySplit="2" topLeftCell="B50" activePane="bottomRight" state="frozen"/>
      <selection pane="topRight" activeCell="B1" sqref="B1"/>
      <selection pane="bottomLeft" activeCell="A3" sqref="A3"/>
      <selection pane="bottomRight" activeCell="B77" sqref="B77"/>
    </sheetView>
  </sheetViews>
  <sheetFormatPr baseColWidth="10" defaultColWidth="9.140625" defaultRowHeight="15" x14ac:dyDescent="0.25"/>
  <cols>
    <col min="1" max="1" width="5.140625" bestFit="1" customWidth="1"/>
    <col min="2" max="2" width="25.5703125" bestFit="1" customWidth="1"/>
    <col min="3" max="3" width="21.7109375" bestFit="1" customWidth="1"/>
    <col min="4" max="4" width="42.42578125" bestFit="1" customWidth="1"/>
    <col min="5" max="5" width="38.42578125" bestFit="1" customWidth="1"/>
    <col min="6" max="6" width="48" bestFit="1" customWidth="1"/>
    <col min="7" max="7" width="41.42578125" bestFit="1" customWidth="1"/>
    <col min="8" max="8" width="31.42578125" bestFit="1" customWidth="1"/>
    <col min="9" max="9" width="42" bestFit="1" customWidth="1"/>
    <col min="10" max="11" width="42" customWidth="1"/>
    <col min="12" max="12" width="23.28515625" bestFit="1" customWidth="1"/>
    <col min="13" max="13" width="21" bestFit="1" customWidth="1"/>
    <col min="14" max="14" width="45.85546875" customWidth="1"/>
    <col min="15" max="15" width="29.28515625" customWidth="1"/>
    <col min="16" max="16" width="53.28515625" bestFit="1" customWidth="1"/>
    <col min="17" max="17" width="55.140625" bestFit="1" customWidth="1"/>
    <col min="18" max="18" width="28.42578125" bestFit="1" customWidth="1"/>
    <col min="19" max="19" width="14.140625" bestFit="1" customWidth="1"/>
    <col min="20" max="20" width="20.140625" bestFit="1" customWidth="1"/>
    <col min="21" max="21" width="38.42578125" bestFit="1" customWidth="1"/>
    <col min="22" max="22" width="40.85546875" bestFit="1" customWidth="1"/>
    <col min="23" max="23" width="40.140625" bestFit="1" customWidth="1"/>
  </cols>
  <sheetData>
    <row r="1" spans="1:23" x14ac:dyDescent="0.25">
      <c r="B1" s="39" t="s">
        <v>65</v>
      </c>
      <c r="C1" s="40"/>
      <c r="D1" s="41" t="s">
        <v>67</v>
      </c>
      <c r="E1" s="42"/>
      <c r="F1" s="43" t="s">
        <v>2</v>
      </c>
      <c r="G1" s="44"/>
      <c r="H1" s="44"/>
      <c r="I1" s="44"/>
      <c r="J1" s="44"/>
      <c r="K1" s="44"/>
      <c r="L1" s="44"/>
      <c r="M1" s="44"/>
      <c r="N1" s="44"/>
      <c r="O1" s="44"/>
      <c r="P1" s="44"/>
      <c r="Q1" s="44"/>
      <c r="R1" s="45"/>
      <c r="S1" s="46" t="s">
        <v>91</v>
      </c>
      <c r="T1" s="47"/>
      <c r="U1" s="46" t="s">
        <v>92</v>
      </c>
      <c r="V1" s="48"/>
      <c r="W1" s="47"/>
    </row>
    <row r="2" spans="1:23" x14ac:dyDescent="0.25">
      <c r="A2" s="8" t="s">
        <v>4</v>
      </c>
      <c r="B2" s="7" t="s">
        <v>68</v>
      </c>
      <c r="C2" s="8" t="s">
        <v>66</v>
      </c>
      <c r="D2" s="5" t="s">
        <v>69</v>
      </c>
      <c r="E2" s="25" t="s">
        <v>70</v>
      </c>
      <c r="F2" s="7" t="s">
        <v>120</v>
      </c>
      <c r="G2" s="8" t="s">
        <v>125</v>
      </c>
      <c r="H2" s="8" t="s">
        <v>129</v>
      </c>
      <c r="I2" s="8" t="s">
        <v>126</v>
      </c>
      <c r="J2" s="8" t="s">
        <v>127</v>
      </c>
      <c r="K2" s="8" t="s">
        <v>128</v>
      </c>
      <c r="L2" s="8" t="s">
        <v>136</v>
      </c>
      <c r="M2" s="8" t="s">
        <v>6</v>
      </c>
      <c r="N2" s="8" t="s">
        <v>90</v>
      </c>
      <c r="O2" s="8" t="s">
        <v>89</v>
      </c>
      <c r="P2" s="8" t="s">
        <v>28</v>
      </c>
      <c r="Q2" s="8" t="s">
        <v>87</v>
      </c>
      <c r="R2" s="6" t="s">
        <v>51</v>
      </c>
      <c r="S2" s="7" t="s">
        <v>53</v>
      </c>
      <c r="T2" s="4" t="s">
        <v>3</v>
      </c>
      <c r="U2" s="29" t="s">
        <v>97</v>
      </c>
      <c r="V2" t="s">
        <v>96</v>
      </c>
      <c r="W2" s="30" t="s">
        <v>98</v>
      </c>
    </row>
    <row r="3" spans="1:23" x14ac:dyDescent="0.25">
      <c r="A3" s="9">
        <v>1950</v>
      </c>
      <c r="B3" s="9">
        <f>Quelle_Var1!D4</f>
        <v>121020.96497202746</v>
      </c>
      <c r="C3" s="9">
        <f t="shared" ref="C3:C34" si="0">B3/R3</f>
        <v>2.1825671400166249E-2</v>
      </c>
      <c r="D3" s="11">
        <f>Quelle_Var2!F6</f>
        <v>54890.416774176098</v>
      </c>
      <c r="E3" s="9">
        <f t="shared" ref="E3:E34" si="1">D3/R3</f>
        <v>9.8992781937265895E-3</v>
      </c>
      <c r="F3" s="11">
        <f>Quelle_Var3!B4</f>
        <v>49.795533376703425</v>
      </c>
      <c r="G3" s="9">
        <f>Quelle_Var4!B4</f>
        <v>1.3203009124857561</v>
      </c>
      <c r="H3" s="9">
        <f t="shared" ref="H3:H34" si="2">52-G3-L3/F3+M3/F3</f>
        <v>49.90377350830812</v>
      </c>
      <c r="I3" s="9">
        <f t="shared" ref="I3:I34" si="3">Q3/H3</f>
        <v>48.131537396289424</v>
      </c>
      <c r="J3" s="9">
        <f t="shared" ref="J3:J34" si="4">P3/H3</f>
        <v>48.997268558217684</v>
      </c>
      <c r="K3" s="9">
        <f t="shared" ref="K3:K34" si="5">(R3-O3*(1-S3)*P3)/(S3*O3)/H3</f>
        <v>22.058043967164902</v>
      </c>
      <c r="L3" s="9">
        <f>Quelle_Var5!B4</f>
        <v>109.24098121046779</v>
      </c>
      <c r="M3" s="9">
        <f>Quelle_Var6!B4</f>
        <v>70.60335313327127</v>
      </c>
      <c r="N3" s="9">
        <f>Quelle_Var7!B4</f>
        <v>2267.7111877637267</v>
      </c>
      <c r="O3" s="9">
        <f>Quelle_Var8!B4</f>
        <v>2308.5</v>
      </c>
      <c r="P3" s="9">
        <f>R3/N3</f>
        <v>2445.1485926550422</v>
      </c>
      <c r="Q3" s="9">
        <f>R3/O3</f>
        <v>2401.9453408310897</v>
      </c>
      <c r="R3" s="12">
        <f>Quelle_Var9!B4*1000</f>
        <v>5544890.8193085706</v>
      </c>
      <c r="S3" s="11">
        <f>Quelle_Var10!C4/100</f>
        <v>3.2136454373515873E-2</v>
      </c>
      <c r="T3" s="13">
        <f>N3/O3</f>
        <v>0.98233103216968887</v>
      </c>
      <c r="U3" s="29">
        <v>0.66424242735007766</v>
      </c>
      <c r="W3" s="30"/>
    </row>
    <row r="4" spans="1:23" x14ac:dyDescent="0.25">
      <c r="A4" s="9">
        <v>1951</v>
      </c>
      <c r="B4" s="9">
        <f>Quelle_Var1!D5</f>
        <v>116792.57144105497</v>
      </c>
      <c r="C4" s="9">
        <f t="shared" si="0"/>
        <v>2.0383864988864329E-2</v>
      </c>
      <c r="D4" s="11">
        <f>Quelle_Var2!F7</f>
        <v>58795.089212703715</v>
      </c>
      <c r="E4" s="9">
        <f t="shared" si="1"/>
        <v>1.0261535864246748E-2</v>
      </c>
      <c r="F4" s="11">
        <f>Quelle_Var3!B5</f>
        <v>49.733494441968183</v>
      </c>
      <c r="G4" s="9">
        <f>Quelle_Var4!B5</f>
        <v>1.3720971832578897</v>
      </c>
      <c r="H4" s="9">
        <f t="shared" si="2"/>
        <v>49.938555946895619</v>
      </c>
      <c r="I4" s="9">
        <f t="shared" si="3"/>
        <v>47.959767182649372</v>
      </c>
      <c r="J4" s="9">
        <f t="shared" si="4"/>
        <v>48.837190090569457</v>
      </c>
      <c r="K4" s="9">
        <f t="shared" si="5"/>
        <v>21.985978360622443</v>
      </c>
      <c r="L4" s="9">
        <f>Quelle_Var5!B5</f>
        <v>108.51925736037609</v>
      </c>
      <c r="M4" s="9">
        <f>Quelle_Var6!B5</f>
        <v>74.235628640277781</v>
      </c>
      <c r="N4" s="9">
        <f>Quelle_Var7!B5</f>
        <v>2349.3192548194424</v>
      </c>
      <c r="O4" s="9">
        <f>Quelle_Var8!B5</f>
        <v>2392.3000000000002</v>
      </c>
      <c r="P4" s="9">
        <f t="shared" ref="P4:P67" si="6">R4/N4</f>
        <v>2438.8587496270793</v>
      </c>
      <c r="Q4" s="9">
        <f t="shared" ref="Q4:Q67" si="7">R4/O4</f>
        <v>2395.0415166508242</v>
      </c>
      <c r="R4" s="12">
        <f>Quelle_Var9!B5*1000</f>
        <v>5729657.8202837668</v>
      </c>
      <c r="S4" s="11">
        <f>Quelle_Var10!C5/100</f>
        <v>3.2677218322385924E-2</v>
      </c>
      <c r="T4" s="13">
        <f t="shared" ref="T4:T67" si="8">N4/O4</f>
        <v>0.98203371434161357</v>
      </c>
      <c r="U4" s="29">
        <v>0.68123855685256018</v>
      </c>
      <c r="W4" s="30"/>
    </row>
    <row r="5" spans="1:23" x14ac:dyDescent="0.25">
      <c r="A5" s="9">
        <v>1952</v>
      </c>
      <c r="B5" s="9">
        <f>Quelle_Var1!D6</f>
        <v>125021.91435218902</v>
      </c>
      <c r="C5" s="9">
        <f t="shared" si="0"/>
        <v>2.1489883764190032E-2</v>
      </c>
      <c r="D5" s="11">
        <f>Quelle_Var2!F8</f>
        <v>59649.65756046521</v>
      </c>
      <c r="E5" s="9">
        <f t="shared" si="1"/>
        <v>1.0253116137200566E-2</v>
      </c>
      <c r="F5" s="11">
        <f>Quelle_Var3!B6</f>
        <v>49.57538315585721</v>
      </c>
      <c r="G5" s="9">
        <f>Quelle_Var4!B6</f>
        <v>1.4259254557051937</v>
      </c>
      <c r="H5" s="9">
        <f t="shared" si="2"/>
        <v>49.74155432208628</v>
      </c>
      <c r="I5" s="9">
        <f t="shared" si="3"/>
        <v>47.985046431686627</v>
      </c>
      <c r="J5" s="9">
        <f t="shared" si="4"/>
        <v>48.877721639604758</v>
      </c>
      <c r="K5" s="9">
        <f t="shared" si="5"/>
        <v>22.00422522859979</v>
      </c>
      <c r="L5" s="9">
        <f>Quelle_Var5!B6</f>
        <v>115.43963161841756</v>
      </c>
      <c r="M5" s="9">
        <f>Quelle_Var6!B6</f>
        <v>74.167122617430309</v>
      </c>
      <c r="N5" s="9">
        <f>Quelle_Var7!B6</f>
        <v>2392.8846977561116</v>
      </c>
      <c r="O5" s="9">
        <f>Quelle_Var8!B6</f>
        <v>2437.4</v>
      </c>
      <c r="P5" s="9">
        <f t="shared" si="6"/>
        <v>2431.2538460762121</v>
      </c>
      <c r="Q5" s="9">
        <f t="shared" si="7"/>
        <v>2386.8507937295726</v>
      </c>
      <c r="R5" s="12">
        <f>Quelle_Var9!B6*1000</f>
        <v>5817710.1246364601</v>
      </c>
      <c r="S5" s="11">
        <f>Quelle_Var10!C6/100</f>
        <v>3.3217680136053362E-2</v>
      </c>
      <c r="T5" s="13">
        <f t="shared" si="8"/>
        <v>0.98173656263071774</v>
      </c>
      <c r="U5" s="29">
        <v>0.68736410391339786</v>
      </c>
      <c r="W5" s="30"/>
    </row>
    <row r="6" spans="1:23" x14ac:dyDescent="0.25">
      <c r="A6" s="9">
        <v>1953</v>
      </c>
      <c r="B6" s="9">
        <f>Quelle_Var1!D7</f>
        <v>134450.50824032244</v>
      </c>
      <c r="C6" s="9">
        <f t="shared" si="0"/>
        <v>2.3062882987662604E-2</v>
      </c>
      <c r="D6" s="11">
        <f>Quelle_Var2!F9</f>
        <v>61437.514674412749</v>
      </c>
      <c r="E6" s="9">
        <f t="shared" si="1"/>
        <v>1.0538645264591431E-2</v>
      </c>
      <c r="F6" s="11">
        <f>Quelle_Var3!B7</f>
        <v>49.48052270261249</v>
      </c>
      <c r="G6" s="9">
        <f>Quelle_Var4!B7</f>
        <v>1.4818654465861596</v>
      </c>
      <c r="H6" s="9">
        <f t="shared" si="2"/>
        <v>49.802931318798109</v>
      </c>
      <c r="I6" s="9">
        <f t="shared" si="3"/>
        <v>47.684565828828532</v>
      </c>
      <c r="J6" s="9">
        <f t="shared" si="4"/>
        <v>48.586349021403031</v>
      </c>
      <c r="K6" s="9">
        <f t="shared" si="5"/>
        <v>21.873052405864435</v>
      </c>
      <c r="L6" s="9">
        <f>Quelle_Var5!B7</f>
        <v>109.06159884800624</v>
      </c>
      <c r="M6" s="9">
        <f>Quelle_Var6!B7</f>
        <v>73.672968960620651</v>
      </c>
      <c r="N6" s="9">
        <f>Quelle_Var7!B7</f>
        <v>2409.237873482597</v>
      </c>
      <c r="O6" s="9">
        <f>Quelle_Var8!B7</f>
        <v>2454.8000000000002</v>
      </c>
      <c r="P6" s="9">
        <f t="shared" si="6"/>
        <v>2419.7426033440888</v>
      </c>
      <c r="Q6" s="9">
        <f t="shared" si="7"/>
        <v>2374.8311569398547</v>
      </c>
      <c r="R6" s="12">
        <f>Quelle_Var9!B7*1000</f>
        <v>5829735.5240559559</v>
      </c>
      <c r="S6" s="11">
        <f>Quelle_Var10!C7/100</f>
        <v>3.3757839983326932E-2</v>
      </c>
      <c r="T6" s="13">
        <f t="shared" si="8"/>
        <v>0.98143957694418971</v>
      </c>
      <c r="U6" s="29">
        <v>0.68557211214033698</v>
      </c>
      <c r="W6" s="30"/>
    </row>
    <row r="7" spans="1:23" x14ac:dyDescent="0.25">
      <c r="A7" s="9">
        <v>1954</v>
      </c>
      <c r="B7" s="9">
        <f>Quelle_Var1!D8</f>
        <v>135505.02203044266</v>
      </c>
      <c r="C7" s="9">
        <f t="shared" si="0"/>
        <v>2.2978002515974295E-2</v>
      </c>
      <c r="D7" s="11">
        <f>Quelle_Var2!F10</f>
        <v>64033.672916800002</v>
      </c>
      <c r="E7" s="9">
        <f t="shared" si="1"/>
        <v>1.0858386466729973E-2</v>
      </c>
      <c r="F7" s="11">
        <f>Quelle_Var3!B8</f>
        <v>49.393356358024235</v>
      </c>
      <c r="G7" s="9">
        <f>Quelle_Var4!B8</f>
        <v>1.54</v>
      </c>
      <c r="H7" s="9">
        <f t="shared" si="2"/>
        <v>49.723645912572856</v>
      </c>
      <c r="I7" s="9">
        <f t="shared" si="3"/>
        <v>47.779695985714348</v>
      </c>
      <c r="J7" s="9">
        <f t="shared" si="4"/>
        <v>48.698006111354687</v>
      </c>
      <c r="K7" s="9">
        <f t="shared" si="5"/>
        <v>21.923319228319823</v>
      </c>
      <c r="L7" s="9">
        <f>Quelle_Var5!B8</f>
        <v>110.46173551395975</v>
      </c>
      <c r="M7" s="9">
        <f>Quelle_Var6!B8</f>
        <v>74.090735667982955</v>
      </c>
      <c r="N7" s="9">
        <f>Quelle_Var7!B8</f>
        <v>2435.3925518952001</v>
      </c>
      <c r="O7" s="9">
        <f>Quelle_Var8!B8</f>
        <v>2482.1999999999998</v>
      </c>
      <c r="P7" s="9">
        <f t="shared" si="6"/>
        <v>2421.4424125293094</v>
      </c>
      <c r="Q7" s="9">
        <f t="shared" si="7"/>
        <v>2375.7806850040388</v>
      </c>
      <c r="R7" s="12">
        <f>Quelle_Var9!B8*1000</f>
        <v>5897162.8163170246</v>
      </c>
      <c r="S7" s="11">
        <f>Quelle_Var10!C8/100</f>
        <v>3.4297698032921174E-2</v>
      </c>
      <c r="T7" s="13">
        <f t="shared" si="8"/>
        <v>0.98114275718926769</v>
      </c>
      <c r="U7" s="29">
        <v>0.68679010886932768</v>
      </c>
      <c r="W7" s="30"/>
    </row>
    <row r="8" spans="1:23" x14ac:dyDescent="0.25">
      <c r="A8" s="9">
        <v>1955</v>
      </c>
      <c r="B8" s="9">
        <f>Quelle_Var1!D9</f>
        <v>140033.22830566467</v>
      </c>
      <c r="C8" s="9">
        <f t="shared" si="0"/>
        <v>2.3329423841951212E-2</v>
      </c>
      <c r="D8" s="11">
        <f>Quelle_Var2!F11</f>
        <v>67506.578656052676</v>
      </c>
      <c r="E8" s="9">
        <f t="shared" si="1"/>
        <v>1.1246542014652404E-2</v>
      </c>
      <c r="F8" s="11">
        <f>Quelle_Var3!B9</f>
        <v>49.293342056746042</v>
      </c>
      <c r="G8" s="9">
        <f>Quelle_Var4!B9</f>
        <v>1.6986654999209534</v>
      </c>
      <c r="H8" s="9">
        <f t="shared" si="2"/>
        <v>49.617843659560954</v>
      </c>
      <c r="I8" s="9">
        <f t="shared" si="3"/>
        <v>47.76452366255706</v>
      </c>
      <c r="J8" s="9">
        <f t="shared" si="4"/>
        <v>48.697266067693093</v>
      </c>
      <c r="K8" s="9">
        <f t="shared" si="5"/>
        <v>21.922986068613039</v>
      </c>
      <c r="L8" s="9">
        <f>Quelle_Var5!B9</f>
        <v>109.71458630106152</v>
      </c>
      <c r="M8" s="9">
        <f>Quelle_Var6!B9</f>
        <v>76.02303850675041</v>
      </c>
      <c r="N8" s="9">
        <f>Quelle_Var7!B9</f>
        <v>2484.188925760141</v>
      </c>
      <c r="O8" s="9">
        <f>Quelle_Var8!B9</f>
        <v>2532.6999999999998</v>
      </c>
      <c r="P8" s="9">
        <f t="shared" si="6"/>
        <v>2416.2533343948385</v>
      </c>
      <c r="Q8" s="9">
        <f t="shared" si="7"/>
        <v>2369.9726675621559</v>
      </c>
      <c r="R8" s="12">
        <f>Quelle_Var9!B9*1000</f>
        <v>6002429.7751346724</v>
      </c>
      <c r="S8" s="11">
        <f>Quelle_Var10!C9/100</f>
        <v>3.4837254453456125E-2</v>
      </c>
      <c r="T8" s="13">
        <f t="shared" si="8"/>
        <v>0.98084610327324251</v>
      </c>
      <c r="U8" s="29">
        <v>0.69389855463670669</v>
      </c>
      <c r="W8" s="30"/>
    </row>
    <row r="9" spans="1:23" x14ac:dyDescent="0.25">
      <c r="A9" s="9">
        <v>1956</v>
      </c>
      <c r="B9" s="9">
        <f>Quelle_Var1!D10</f>
        <v>147735.31432173855</v>
      </c>
      <c r="C9" s="9">
        <f t="shared" si="0"/>
        <v>2.4044202330449061E-2</v>
      </c>
      <c r="D9" s="11">
        <f>Quelle_Var2!F12</f>
        <v>72098.948655824366</v>
      </c>
      <c r="E9" s="9">
        <f t="shared" si="1"/>
        <v>1.1734240504730927E-2</v>
      </c>
      <c r="F9" s="11">
        <f>Quelle_Var3!B10</f>
        <v>49.16895238389705</v>
      </c>
      <c r="G9" s="9">
        <f>Quelle_Var4!B10</f>
        <v>1.7731707362729445</v>
      </c>
      <c r="H9" s="9">
        <f t="shared" si="2"/>
        <v>49.599641765160776</v>
      </c>
      <c r="I9" s="9">
        <f t="shared" si="3"/>
        <v>47.532172700264816</v>
      </c>
      <c r="J9" s="9">
        <f t="shared" si="4"/>
        <v>48.475030705355742</v>
      </c>
      <c r="K9" s="9">
        <f t="shared" si="5"/>
        <v>21.822938095782391</v>
      </c>
      <c r="L9" s="9">
        <f>Quelle_Var5!B10</f>
        <v>106.89985006564334</v>
      </c>
      <c r="M9" s="9">
        <f>Quelle_Var6!B10</f>
        <v>76.061697812862732</v>
      </c>
      <c r="N9" s="9">
        <f>Quelle_Var7!B10</f>
        <v>2555.5084068826286</v>
      </c>
      <c r="O9" s="9">
        <f>Quelle_Var8!B10</f>
        <v>2606.1999999999998</v>
      </c>
      <c r="P9" s="9">
        <f t="shared" si="6"/>
        <v>2404.3441575408137</v>
      </c>
      <c r="Q9" s="9">
        <f t="shared" si="7"/>
        <v>2357.5787382528897</v>
      </c>
      <c r="R9" s="12">
        <f>Quelle_Var9!B10*1000</f>
        <v>6144321.7076346809</v>
      </c>
      <c r="S9" s="11">
        <f>Quelle_Var10!C10/100</f>
        <v>3.5376509413457879E-2</v>
      </c>
      <c r="T9" s="13">
        <f t="shared" si="8"/>
        <v>0.98054961510345673</v>
      </c>
      <c r="U9" s="29">
        <v>0.70645373907609066</v>
      </c>
      <c r="W9" s="30"/>
    </row>
    <row r="10" spans="1:23" x14ac:dyDescent="0.25">
      <c r="A10" s="9">
        <v>1957</v>
      </c>
      <c r="B10" s="9">
        <f>Quelle_Var1!D11</f>
        <v>157267.2919147854</v>
      </c>
      <c r="C10" s="9">
        <f t="shared" si="0"/>
        <v>2.5223719368832262E-2</v>
      </c>
      <c r="D10" s="11">
        <f>Quelle_Var2!F13</f>
        <v>74888.524263883271</v>
      </c>
      <c r="E10" s="9">
        <f t="shared" si="1"/>
        <v>1.2011188702872216E-2</v>
      </c>
      <c r="F10" s="11">
        <f>Quelle_Var3!B11</f>
        <v>49.028658568242221</v>
      </c>
      <c r="G10" s="9">
        <f>Quelle_Var4!B11</f>
        <v>1.8509438498168398</v>
      </c>
      <c r="H10" s="9">
        <f t="shared" si="2"/>
        <v>49.568278210065969</v>
      </c>
      <c r="I10" s="9">
        <f t="shared" si="3"/>
        <v>47.187880307605369</v>
      </c>
      <c r="J10" s="9">
        <f t="shared" si="4"/>
        <v>48.138456319852303</v>
      </c>
      <c r="K10" s="9">
        <f t="shared" si="5"/>
        <v>21.671415922972976</v>
      </c>
      <c r="L10" s="9">
        <f>Quelle_Var5!B11</f>
        <v>103.07041425236744</v>
      </c>
      <c r="M10" s="9">
        <f>Quelle_Var6!B11</f>
        <v>74.595650922394256</v>
      </c>
      <c r="N10" s="9">
        <f>Quelle_Var7!B11</f>
        <v>2612.9631767207193</v>
      </c>
      <c r="O10" s="9">
        <f>Quelle_Var8!B11</f>
        <v>2665.6</v>
      </c>
      <c r="P10" s="9">
        <f t="shared" si="6"/>
        <v>2386.1403954655475</v>
      </c>
      <c r="Q10" s="9">
        <f t="shared" si="7"/>
        <v>2339.0219792306762</v>
      </c>
      <c r="R10" s="12">
        <f>Quelle_Var9!B11*1000</f>
        <v>6234896.9878372904</v>
      </c>
      <c r="S10" s="11">
        <f>Quelle_Var10!C11/100</f>
        <v>3.5915463081358186E-2</v>
      </c>
      <c r="T10" s="13">
        <f t="shared" si="8"/>
        <v>0.98025329258730465</v>
      </c>
      <c r="U10" s="29">
        <v>0.71352715741051287</v>
      </c>
      <c r="W10" s="30"/>
    </row>
    <row r="11" spans="1:23" x14ac:dyDescent="0.25">
      <c r="A11" s="9">
        <v>1958</v>
      </c>
      <c r="B11" s="9">
        <f>Quelle_Var1!D12</f>
        <v>167285.17292092711</v>
      </c>
      <c r="C11" s="9">
        <f t="shared" si="0"/>
        <v>2.7387627703066433E-2</v>
      </c>
      <c r="D11" s="11">
        <f>Quelle_Var2!F14</f>
        <v>73731.417246087847</v>
      </c>
      <c r="E11" s="9">
        <f t="shared" si="1"/>
        <v>1.2071175049744597E-2</v>
      </c>
      <c r="F11" s="11">
        <f>Quelle_Var3!B12</f>
        <v>48.507591573379173</v>
      </c>
      <c r="G11" s="9">
        <f>Quelle_Var4!B12</f>
        <v>1.9321281730466253</v>
      </c>
      <c r="H11" s="9">
        <f t="shared" si="2"/>
        <v>49.307907691285671</v>
      </c>
      <c r="I11" s="9">
        <f t="shared" si="3"/>
        <v>46.860524471313447</v>
      </c>
      <c r="J11" s="9">
        <f t="shared" si="4"/>
        <v>47.818953265829037</v>
      </c>
      <c r="K11" s="9">
        <f t="shared" si="5"/>
        <v>21.527579080213037</v>
      </c>
      <c r="L11" s="9">
        <f>Quelle_Var5!B12</f>
        <v>106.64988281701392</v>
      </c>
      <c r="M11" s="9">
        <f>Quelle_Var6!B12</f>
        <v>69.785852913628929</v>
      </c>
      <c r="N11" s="9">
        <f>Quelle_Var7!B12</f>
        <v>2590.5166880438087</v>
      </c>
      <c r="O11" s="9">
        <f>Quelle_Var8!B12</f>
        <v>2643.5</v>
      </c>
      <c r="P11" s="9">
        <f t="shared" si="6"/>
        <v>2357.8525335254017</v>
      </c>
      <c r="Q11" s="9">
        <f t="shared" si="7"/>
        <v>2310.5944149967568</v>
      </c>
      <c r="R11" s="12">
        <f>Quelle_Var9!B12*1000</f>
        <v>6108056.3360439269</v>
      </c>
      <c r="S11" s="11">
        <f>Quelle_Var10!C12/100</f>
        <v>3.6454115625494554E-2</v>
      </c>
      <c r="T11" s="13">
        <f t="shared" si="8"/>
        <v>0.9799571356322333</v>
      </c>
      <c r="U11" s="29">
        <v>0.69818678961599456</v>
      </c>
      <c r="W11" s="30"/>
    </row>
    <row r="12" spans="1:23" x14ac:dyDescent="0.25">
      <c r="A12" s="9">
        <v>1959</v>
      </c>
      <c r="B12" s="9">
        <f>Quelle_Var1!D13</f>
        <v>173963.76025835489</v>
      </c>
      <c r="C12" s="9">
        <f t="shared" si="0"/>
        <v>2.8868323067208615E-2</v>
      </c>
      <c r="D12" s="11">
        <f>Quelle_Var2!F15</f>
        <v>78115.607719538559</v>
      </c>
      <c r="E12" s="9">
        <f t="shared" si="1"/>
        <v>1.2962852705011423E-2</v>
      </c>
      <c r="F12" s="11">
        <f>Quelle_Var3!B13</f>
        <v>48.09199607514099</v>
      </c>
      <c r="G12" s="9">
        <f>Quelle_Var4!B13</f>
        <v>2.0168733251686164</v>
      </c>
      <c r="H12" s="9">
        <f t="shared" si="2"/>
        <v>49.279340649724752</v>
      </c>
      <c r="I12" s="9">
        <f t="shared" si="3"/>
        <v>46.253408575196616</v>
      </c>
      <c r="J12" s="9">
        <f t="shared" si="4"/>
        <v>47.213680823821399</v>
      </c>
      <c r="K12" s="9">
        <f t="shared" si="5"/>
        <v>21.255091928769616</v>
      </c>
      <c r="L12" s="9">
        <f>Quelle_Var5!B13</f>
        <v>103.43007980724559</v>
      </c>
      <c r="M12" s="9">
        <f>Quelle_Var6!B13</f>
        <v>69.583605050078333</v>
      </c>
      <c r="N12" s="9">
        <f>Quelle_Var7!B13</f>
        <v>2590.0281328925053</v>
      </c>
      <c r="O12" s="9">
        <f>Quelle_Var8!B13</f>
        <v>2643.8</v>
      </c>
      <c r="P12" s="9">
        <f t="shared" si="6"/>
        <v>2326.659060644472</v>
      </c>
      <c r="Q12" s="9">
        <f t="shared" si="7"/>
        <v>2279.3374773880141</v>
      </c>
      <c r="R12" s="12">
        <f>Quelle_Var9!B13*1000</f>
        <v>6026112.4227184318</v>
      </c>
      <c r="S12" s="11">
        <f>Quelle_Var10!C13/100</f>
        <v>3.6992467214110862E-2</v>
      </c>
      <c r="T12" s="13">
        <f t="shared" si="8"/>
        <v>0.97966114414573913</v>
      </c>
      <c r="U12" s="29">
        <v>0.68888995700696176</v>
      </c>
      <c r="W12" s="30"/>
    </row>
    <row r="13" spans="1:23" x14ac:dyDescent="0.25">
      <c r="A13" s="9">
        <v>1960</v>
      </c>
      <c r="B13" s="9">
        <f>Quelle_Var1!D14</f>
        <v>170241.94688145988</v>
      </c>
      <c r="C13" s="9">
        <f t="shared" si="0"/>
        <v>2.7686719789032747E-2</v>
      </c>
      <c r="D13" s="11">
        <f>Quelle_Var2!F16</f>
        <v>82396.584832593901</v>
      </c>
      <c r="E13" s="9">
        <f t="shared" si="1"/>
        <v>1.3400288222865337E-2</v>
      </c>
      <c r="F13" s="11">
        <f>Quelle_Var3!B14</f>
        <v>47.67230051742942</v>
      </c>
      <c r="G13" s="9">
        <f>Quelle_Var4!B14</f>
        <v>2.105335487843202</v>
      </c>
      <c r="H13" s="9">
        <f t="shared" si="2"/>
        <v>49.270624904171093</v>
      </c>
      <c r="I13" s="9">
        <f t="shared" si="3"/>
        <v>45.930521758514978</v>
      </c>
      <c r="J13" s="9">
        <f t="shared" si="4"/>
        <v>46.898252278988771</v>
      </c>
      <c r="K13" s="9">
        <f t="shared" si="5"/>
        <v>21.113089386277981</v>
      </c>
      <c r="L13" s="9">
        <f>Quelle_Var5!B14</f>
        <v>102.94889173206553</v>
      </c>
      <c r="M13" s="9">
        <f>Quelle_Var6!B14</f>
        <v>73.199488005392169</v>
      </c>
      <c r="N13" s="9">
        <f>Quelle_Var7!B14</f>
        <v>2661.0335056339113</v>
      </c>
      <c r="O13" s="9">
        <f>Quelle_Var8!B14</f>
        <v>2717.1</v>
      </c>
      <c r="P13" s="9">
        <f t="shared" si="6"/>
        <v>2310.7061966992428</v>
      </c>
      <c r="Q13" s="9">
        <f t="shared" si="7"/>
        <v>2263.0255092166603</v>
      </c>
      <c r="R13" s="12">
        <f>Quelle_Var9!B14*1000</f>
        <v>6148866.6110925879</v>
      </c>
      <c r="S13" s="11">
        <f>Quelle_Var10!C14/100</f>
        <v>3.7530518015356763E-2</v>
      </c>
      <c r="T13" s="13">
        <f t="shared" si="8"/>
        <v>0.97936531803537274</v>
      </c>
      <c r="U13" s="29">
        <v>0.69809990071902495</v>
      </c>
      <c r="V13">
        <v>0.91911630550206336</v>
      </c>
      <c r="W13" s="30">
        <v>0.4652459999326552</v>
      </c>
    </row>
    <row r="14" spans="1:23" x14ac:dyDescent="0.25">
      <c r="A14" s="9">
        <v>1961</v>
      </c>
      <c r="B14" s="9">
        <f>Quelle_Var1!D15</f>
        <v>180890.46848757556</v>
      </c>
      <c r="C14" s="9">
        <f t="shared" si="0"/>
        <v>2.8417217963884949E-2</v>
      </c>
      <c r="D14" s="11">
        <f>Quelle_Var2!F17</f>
        <v>89934.503285417901</v>
      </c>
      <c r="E14" s="9">
        <f t="shared" si="1"/>
        <v>1.4128375053166411E-2</v>
      </c>
      <c r="F14" s="11">
        <f>Quelle_Var3!B15</f>
        <v>47.378546155535417</v>
      </c>
      <c r="G14" s="9">
        <f>Quelle_Var4!B15</f>
        <v>2.1976776930209088</v>
      </c>
      <c r="H14" s="9">
        <f t="shared" si="2"/>
        <v>49.181713594322744</v>
      </c>
      <c r="I14" s="9">
        <f t="shared" si="3"/>
        <v>45.507775443935081</v>
      </c>
      <c r="J14" s="9">
        <f t="shared" si="4"/>
        <v>46.607876852772378</v>
      </c>
      <c r="K14" s="9">
        <f t="shared" si="5"/>
        <v>20.982365488662328</v>
      </c>
      <c r="L14" s="9">
        <f>Quelle_Var5!B15</f>
        <v>103.70356992597398</v>
      </c>
      <c r="M14" s="9">
        <f>Quelle_Var6!B15</f>
        <v>74.300031388857789</v>
      </c>
      <c r="N14" s="9">
        <f>Quelle_Var7!B15</f>
        <v>2776.9697501764003</v>
      </c>
      <c r="O14" s="9">
        <f>Quelle_Var8!B15</f>
        <v>2844.1</v>
      </c>
      <c r="P14" s="9">
        <f t="shared" si="6"/>
        <v>2292.2552506125157</v>
      </c>
      <c r="Q14" s="9">
        <f t="shared" si="7"/>
        <v>2238.1503781983688</v>
      </c>
      <c r="R14" s="12">
        <f>Quelle_Var9!B15*1000</f>
        <v>6365523.4906339804</v>
      </c>
      <c r="S14" s="11">
        <f>Quelle_Var10!C15/100</f>
        <v>4.2929929990706481E-2</v>
      </c>
      <c r="T14" s="13">
        <f t="shared" si="8"/>
        <v>0.97639666332984087</v>
      </c>
      <c r="U14" s="29">
        <v>0.71290006822502094</v>
      </c>
      <c r="V14">
        <v>0.95184783979573839</v>
      </c>
      <c r="W14" s="30">
        <v>0.48240045280734534</v>
      </c>
    </row>
    <row r="15" spans="1:23" x14ac:dyDescent="0.25">
      <c r="A15" s="9">
        <v>1962</v>
      </c>
      <c r="B15" s="9">
        <f>Quelle_Var1!D16</f>
        <v>193213.80611329357</v>
      </c>
      <c r="C15" s="9">
        <f t="shared" si="0"/>
        <v>2.9713530583885275E-2</v>
      </c>
      <c r="D15" s="11">
        <f>Quelle_Var2!F18</f>
        <v>95498.499305964404</v>
      </c>
      <c r="E15" s="9">
        <f t="shared" si="1"/>
        <v>1.4686308586970518E-2</v>
      </c>
      <c r="F15" s="11">
        <f>Quelle_Var3!B16</f>
        <v>47.047000707066964</v>
      </c>
      <c r="G15" s="9">
        <f>Quelle_Var4!B16</f>
        <v>2.2940701234032534</v>
      </c>
      <c r="H15" s="9">
        <f t="shared" si="2"/>
        <v>48.970020185400251</v>
      </c>
      <c r="I15" s="9">
        <f t="shared" si="3"/>
        <v>44.955955396007319</v>
      </c>
      <c r="J15" s="9">
        <f t="shared" si="4"/>
        <v>46.182343096634035</v>
      </c>
      <c r="K15" s="9">
        <f t="shared" si="5"/>
        <v>20.790794762811345</v>
      </c>
      <c r="L15" s="9">
        <f>Quelle_Var5!B16</f>
        <v>106.83826811772958</v>
      </c>
      <c r="M15" s="9">
        <f>Quelle_Var6!B16</f>
        <v>72.215924355670438</v>
      </c>
      <c r="N15" s="9">
        <f>Quelle_Var7!B16</f>
        <v>2875.2635000640507</v>
      </c>
      <c r="O15" s="9">
        <f>Quelle_Var8!B16</f>
        <v>2953.7</v>
      </c>
      <c r="P15" s="9">
        <f t="shared" si="6"/>
        <v>2261.5502736512485</v>
      </c>
      <c r="Q15" s="9">
        <f t="shared" si="7"/>
        <v>2201.4940431964319</v>
      </c>
      <c r="R15" s="12">
        <f>Quelle_Var9!B16*1000</f>
        <v>6502552.9553893004</v>
      </c>
      <c r="S15" s="11">
        <f>Quelle_Var10!C16/100</f>
        <v>4.8299051499474929E-2</v>
      </c>
      <c r="T15" s="13">
        <f t="shared" si="8"/>
        <v>0.97344466264822116</v>
      </c>
      <c r="U15" s="29">
        <v>0.72353643515097976</v>
      </c>
      <c r="V15">
        <v>0.96630336259844352</v>
      </c>
      <c r="W15" s="30">
        <v>0.48785209377796301</v>
      </c>
    </row>
    <row r="16" spans="1:23" x14ac:dyDescent="0.25">
      <c r="A16" s="9">
        <v>1963</v>
      </c>
      <c r="B16" s="9">
        <f>Quelle_Var1!D17</f>
        <v>209352.00245032911</v>
      </c>
      <c r="C16" s="9">
        <f t="shared" si="0"/>
        <v>3.2116829682587771E-2</v>
      </c>
      <c r="D16" s="11">
        <f>Quelle_Var2!F19</f>
        <v>101715.08221916766</v>
      </c>
      <c r="E16" s="9">
        <f t="shared" si="1"/>
        <v>1.5604178290859638E-2</v>
      </c>
      <c r="F16" s="11">
        <f>Quelle_Var3!B17</f>
        <v>46.90320524227198</v>
      </c>
      <c r="G16" s="9">
        <f>Quelle_Var4!B17</f>
        <v>2.3946904260821236</v>
      </c>
      <c r="H16" s="9">
        <f t="shared" si="2"/>
        <v>48.847574472811552</v>
      </c>
      <c r="I16" s="9">
        <f t="shared" si="3"/>
        <v>44.494927156956322</v>
      </c>
      <c r="J16" s="9">
        <f t="shared" si="4"/>
        <v>45.846990551505385</v>
      </c>
      <c r="K16" s="9">
        <f t="shared" si="5"/>
        <v>20.639822649413528</v>
      </c>
      <c r="L16" s="9">
        <f>Quelle_Var5!B17</f>
        <v>106.13753626399767</v>
      </c>
      <c r="M16" s="9">
        <f>Quelle_Var6!B17</f>
        <v>70.597331297534069</v>
      </c>
      <c r="N16" s="9">
        <f>Quelle_Var7!B17</f>
        <v>2910.6542093861831</v>
      </c>
      <c r="O16" s="9">
        <f>Quelle_Var8!B17</f>
        <v>2999.1</v>
      </c>
      <c r="P16" s="9">
        <f t="shared" si="6"/>
        <v>2239.5142853189468</v>
      </c>
      <c r="Q16" s="9">
        <f t="shared" si="7"/>
        <v>2173.4692679617492</v>
      </c>
      <c r="R16" s="12">
        <f>Quelle_Var9!B17*1000</f>
        <v>6518451.6815440813</v>
      </c>
      <c r="S16" s="11">
        <f>Quelle_Var10!C17/100</f>
        <v>5.3638052469863452E-2</v>
      </c>
      <c r="T16" s="13">
        <f t="shared" si="8"/>
        <v>0.97050922256216299</v>
      </c>
      <c r="U16" s="29">
        <v>0.72037361356338947</v>
      </c>
      <c r="V16">
        <v>0.96043918245583493</v>
      </c>
      <c r="W16" s="30">
        <v>0.48612093912874088</v>
      </c>
    </row>
    <row r="17" spans="1:23" x14ac:dyDescent="0.25">
      <c r="A17" s="9">
        <v>1964</v>
      </c>
      <c r="B17" s="9">
        <f>Quelle_Var1!D18</f>
        <v>219866.12524005648</v>
      </c>
      <c r="C17" s="9">
        <f t="shared" si="0"/>
        <v>3.3274818190592921E-2</v>
      </c>
      <c r="D17" s="11">
        <f>Quelle_Var2!F20</f>
        <v>107149.05084687957</v>
      </c>
      <c r="E17" s="9">
        <f t="shared" si="1"/>
        <v>1.6216073223338706E-2</v>
      </c>
      <c r="F17" s="11">
        <f>Quelle_Var3!B18</f>
        <v>46.720360953240792</v>
      </c>
      <c r="G17" s="9">
        <f>Quelle_Var4!B18</f>
        <v>2.4997240399357055</v>
      </c>
      <c r="H17" s="9">
        <f t="shared" si="2"/>
        <v>48.786056340849584</v>
      </c>
      <c r="I17" s="9">
        <f t="shared" si="3"/>
        <v>44.464869247172089</v>
      </c>
      <c r="J17" s="9">
        <f t="shared" si="4"/>
        <v>45.954234490764335</v>
      </c>
      <c r="K17" s="9">
        <f t="shared" si="5"/>
        <v>20.688102718833761</v>
      </c>
      <c r="L17" s="9">
        <f>Quelle_Var5!B18</f>
        <v>104.2027657193526</v>
      </c>
      <c r="M17" s="9">
        <f>Quelle_Var6!B18</f>
        <v>70.834167309755188</v>
      </c>
      <c r="N17" s="9">
        <f>Quelle_Var7!B18</f>
        <v>2947.2799020100374</v>
      </c>
      <c r="O17" s="9">
        <f>Quelle_Var8!B18</f>
        <v>3046</v>
      </c>
      <c r="P17" s="9">
        <f t="shared" si="6"/>
        <v>2241.9258729670419</v>
      </c>
      <c r="Q17" s="9">
        <f t="shared" si="7"/>
        <v>2169.2656162810476</v>
      </c>
      <c r="R17" s="12">
        <f>Quelle_Var9!B18*1000</f>
        <v>6607583.0671920711</v>
      </c>
      <c r="S17" s="11">
        <f>Quelle_Var10!C18/100</f>
        <v>5.8947101876783703E-2</v>
      </c>
      <c r="T17" s="13">
        <f t="shared" si="8"/>
        <v>0.96759025016744493</v>
      </c>
      <c r="U17" s="29">
        <v>0.72330737359812136</v>
      </c>
      <c r="V17">
        <v>0.96549583890004032</v>
      </c>
      <c r="W17" s="30">
        <v>0.48617817095306448</v>
      </c>
    </row>
    <row r="18" spans="1:23" x14ac:dyDescent="0.25">
      <c r="A18" s="9">
        <v>1965</v>
      </c>
      <c r="B18" s="9">
        <f>Quelle_Var1!D19</f>
        <v>230762.76773796481</v>
      </c>
      <c r="C18" s="9">
        <f t="shared" si="0"/>
        <v>3.5587275131762998E-2</v>
      </c>
      <c r="D18" s="11">
        <f>Quelle_Var2!F21</f>
        <v>112053.17648823514</v>
      </c>
      <c r="E18" s="9">
        <f t="shared" si="1"/>
        <v>1.7280375253614946E-2</v>
      </c>
      <c r="F18" s="11">
        <f>Quelle_Var3!B19</f>
        <v>46.467381309355076</v>
      </c>
      <c r="G18" s="9">
        <f>Quelle_Var4!B19</f>
        <v>2.6093645373843368</v>
      </c>
      <c r="H18" s="9">
        <f t="shared" si="2"/>
        <v>48.615382852573674</v>
      </c>
      <c r="I18" s="9">
        <f t="shared" si="3"/>
        <v>44.088857579140232</v>
      </c>
      <c r="J18" s="9">
        <f t="shared" si="4"/>
        <v>45.70272817147454</v>
      </c>
      <c r="K18" s="9">
        <f t="shared" si="5"/>
        <v>20.574877275616782</v>
      </c>
      <c r="L18" s="9">
        <f>Quelle_Var5!B19</f>
        <v>105.814313105802</v>
      </c>
      <c r="M18" s="9">
        <f>Quelle_Var6!B19</f>
        <v>69.790354463908201</v>
      </c>
      <c r="N18" s="9">
        <f>Quelle_Var7!B19</f>
        <v>2918.4695568660527</v>
      </c>
      <c r="O18" s="9">
        <f>Quelle_Var8!B19</f>
        <v>3025.3</v>
      </c>
      <c r="P18" s="9">
        <f t="shared" si="6"/>
        <v>2221.8556274633393</v>
      </c>
      <c r="Q18" s="9">
        <f t="shared" si="7"/>
        <v>2143.396690742497</v>
      </c>
      <c r="R18" s="12">
        <f>Quelle_Var9!B19*1000</f>
        <v>6484418.0085032769</v>
      </c>
      <c r="S18" s="11">
        <f>Quelle_Var10!C19/100</f>
        <v>6.4226367747205582E-2</v>
      </c>
      <c r="T18" s="13">
        <f t="shared" si="8"/>
        <v>0.9646876530810341</v>
      </c>
      <c r="U18" s="29">
        <v>0.71405872648594115</v>
      </c>
      <c r="V18">
        <v>0.9538245451115831</v>
      </c>
      <c r="W18" s="30">
        <v>0.4786617601962358</v>
      </c>
    </row>
    <row r="19" spans="1:23" x14ac:dyDescent="0.25">
      <c r="A19" s="9">
        <v>1966</v>
      </c>
      <c r="B19" s="9">
        <f>Quelle_Var1!D20</f>
        <v>242527.83335714889</v>
      </c>
      <c r="C19" s="9">
        <f t="shared" si="0"/>
        <v>3.7906053636213591E-2</v>
      </c>
      <c r="D19" s="11">
        <f>Quelle_Var2!F22</f>
        <v>113846.91900686469</v>
      </c>
      <c r="E19" s="9">
        <f t="shared" si="1"/>
        <v>1.7793782092782925E-2</v>
      </c>
      <c r="F19" s="11">
        <f>Quelle_Var3!B20</f>
        <v>46.319371218957713</v>
      </c>
      <c r="G19" s="9">
        <f>Quelle_Var4!B20</f>
        <v>2.7830902542691103</v>
      </c>
      <c r="H19" s="9">
        <f t="shared" si="2"/>
        <v>48.477077865247146</v>
      </c>
      <c r="I19" s="9">
        <f t="shared" si="3"/>
        <v>43.794196516673892</v>
      </c>
      <c r="J19" s="9">
        <f t="shared" si="4"/>
        <v>45.554979085459692</v>
      </c>
      <c r="K19" s="9">
        <f t="shared" si="5"/>
        <v>20.508362224240908</v>
      </c>
      <c r="L19" s="9">
        <f>Quelle_Var5!B20</f>
        <v>103.50542074060232</v>
      </c>
      <c r="M19" s="9">
        <f>Quelle_Var6!B20</f>
        <v>69.236873228856311</v>
      </c>
      <c r="N19" s="9">
        <f>Quelle_Var7!B20</f>
        <v>2897.2150287832424</v>
      </c>
      <c r="O19" s="9">
        <f>Quelle_Var8!B20</f>
        <v>3013.7</v>
      </c>
      <c r="P19" s="9">
        <f t="shared" si="6"/>
        <v>2208.3722682755347</v>
      </c>
      <c r="Q19" s="9">
        <f t="shared" si="7"/>
        <v>2123.0146745847355</v>
      </c>
      <c r="R19" s="12">
        <f>Quelle_Var9!B20*1000</f>
        <v>6398129.3247960173</v>
      </c>
      <c r="S19" s="11">
        <f>Quelle_Var10!C20/100</f>
        <v>7.0300215735408497E-2</v>
      </c>
      <c r="T19" s="13">
        <f t="shared" si="8"/>
        <v>0.9613481862107186</v>
      </c>
      <c r="U19" s="29">
        <v>0.70510547765749865</v>
      </c>
      <c r="V19">
        <v>0.9383385768627428</v>
      </c>
      <c r="W19" s="30">
        <v>0.47524698879345278</v>
      </c>
    </row>
    <row r="20" spans="1:23" x14ac:dyDescent="0.25">
      <c r="A20" s="9">
        <v>1967</v>
      </c>
      <c r="B20" s="9">
        <f>Quelle_Var1!D21</f>
        <v>249961.12174044692</v>
      </c>
      <c r="C20" s="9">
        <f t="shared" si="0"/>
        <v>3.9335219874014664E-2</v>
      </c>
      <c r="D20" s="11">
        <f>Quelle_Var2!F23</f>
        <v>118045.06535818323</v>
      </c>
      <c r="E20" s="9">
        <f t="shared" si="1"/>
        <v>1.8576203245431421E-2</v>
      </c>
      <c r="F20" s="11">
        <f>Quelle_Var3!B21</f>
        <v>46.274804221140357</v>
      </c>
      <c r="G20" s="9">
        <f>Quelle_Var4!B21</f>
        <v>2.9568159711538842</v>
      </c>
      <c r="H20" s="9">
        <f t="shared" si="2"/>
        <v>48.311571957116016</v>
      </c>
      <c r="I20" s="9">
        <f t="shared" si="3"/>
        <v>43.415028173719641</v>
      </c>
      <c r="J20" s="9">
        <f t="shared" si="4"/>
        <v>45.316963224738572</v>
      </c>
      <c r="K20" s="9">
        <f t="shared" si="5"/>
        <v>20.401210040554798</v>
      </c>
      <c r="L20" s="9">
        <f>Quelle_Var5!B21</f>
        <v>100.73424831459511</v>
      </c>
      <c r="M20" s="9">
        <f>Quelle_Var6!B21</f>
        <v>66.879042929462017</v>
      </c>
      <c r="N20" s="9">
        <f>Quelle_Var7!B21</f>
        <v>2902.5446874188069</v>
      </c>
      <c r="O20" s="9">
        <f>Quelle_Var8!B21</f>
        <v>3029.7</v>
      </c>
      <c r="P20" s="9">
        <f t="shared" si="6"/>
        <v>2189.3337297099379</v>
      </c>
      <c r="Q20" s="9">
        <f t="shared" si="7"/>
        <v>2097.4482576348755</v>
      </c>
      <c r="R20" s="12">
        <f>Quelle_Var9!B21*1000</f>
        <v>6354638.9861563826</v>
      </c>
      <c r="S20" s="11">
        <f>Quelle_Var10!C21/100</f>
        <v>7.6334640055202532E-2</v>
      </c>
      <c r="T20" s="13">
        <f t="shared" si="8"/>
        <v>0.95803039489679076</v>
      </c>
      <c r="U20" s="29">
        <v>0.70008961891979216</v>
      </c>
      <c r="V20">
        <v>0.93096693081894921</v>
      </c>
      <c r="W20" s="30">
        <v>0.47164854917740195</v>
      </c>
    </row>
    <row r="21" spans="1:23" x14ac:dyDescent="0.25">
      <c r="A21" s="9">
        <v>1968</v>
      </c>
      <c r="B21" s="9">
        <f>Quelle_Var1!D22</f>
        <v>255988.39173691819</v>
      </c>
      <c r="C21" s="9">
        <f t="shared" si="0"/>
        <v>4.032174329427559E-2</v>
      </c>
      <c r="D21" s="11">
        <f>Quelle_Var2!F24</f>
        <v>122379.9966043832</v>
      </c>
      <c r="E21" s="9">
        <f t="shared" si="1"/>
        <v>1.9276556932736111E-2</v>
      </c>
      <c r="F21" s="11">
        <f>Quelle_Var3!B22</f>
        <v>46.142712278029535</v>
      </c>
      <c r="G21" s="9">
        <f>Quelle_Var4!B22</f>
        <v>3.0630929272844813</v>
      </c>
      <c r="H21" s="9">
        <f t="shared" si="2"/>
        <v>48.180323352824459</v>
      </c>
      <c r="I21" s="9">
        <f t="shared" si="3"/>
        <v>43.231101226711161</v>
      </c>
      <c r="J21" s="9">
        <f t="shared" si="4"/>
        <v>45.280774495957928</v>
      </c>
      <c r="K21" s="9">
        <f t="shared" si="5"/>
        <v>20.384918263604003</v>
      </c>
      <c r="L21" s="9">
        <f>Quelle_Var5!B22</f>
        <v>102.04733558020101</v>
      </c>
      <c r="M21" s="9">
        <f>Quelle_Var6!B22</f>
        <v>67.13651067902633</v>
      </c>
      <c r="N21" s="9">
        <f>Quelle_Var7!B22</f>
        <v>2910.0296539931792</v>
      </c>
      <c r="O21" s="9">
        <f>Quelle_Var8!B22</f>
        <v>3048</v>
      </c>
      <c r="P21" s="9">
        <f t="shared" si="6"/>
        <v>2181.6423568815799</v>
      </c>
      <c r="Q21" s="9">
        <f t="shared" si="7"/>
        <v>2082.88843600163</v>
      </c>
      <c r="R21" s="12">
        <f>Quelle_Var9!B22*1000</f>
        <v>6348643.9529329678</v>
      </c>
      <c r="S21" s="11">
        <f>Quelle_Var10!C22/100</f>
        <v>8.2329896594722105E-2</v>
      </c>
      <c r="T21" s="13">
        <f t="shared" si="8"/>
        <v>0.95473413844920574</v>
      </c>
      <c r="U21" s="29">
        <v>0.69595415990037124</v>
      </c>
      <c r="V21">
        <v>0.92395527290968515</v>
      </c>
      <c r="W21" s="30">
        <v>0.46972817266367523</v>
      </c>
    </row>
    <row r="22" spans="1:23" x14ac:dyDescent="0.25">
      <c r="A22" s="9">
        <v>1969</v>
      </c>
      <c r="B22" s="9">
        <f>Quelle_Var1!D23</f>
        <v>263669.80101200915</v>
      </c>
      <c r="C22" s="9">
        <f t="shared" si="0"/>
        <v>4.1223205991448644E-2</v>
      </c>
      <c r="D22" s="11">
        <f>Quelle_Var2!F25</f>
        <v>128223.10535887121</v>
      </c>
      <c r="E22" s="9">
        <f t="shared" si="1"/>
        <v>2.0046920294945814E-2</v>
      </c>
      <c r="F22" s="11">
        <f>Quelle_Var3!B23</f>
        <v>46.162950045002844</v>
      </c>
      <c r="G22" s="9">
        <f>Quelle_Var4!B23</f>
        <v>3.1418888433122278</v>
      </c>
      <c r="H22" s="9">
        <f t="shared" si="2"/>
        <v>48.09994863517786</v>
      </c>
      <c r="I22" s="9">
        <f t="shared" si="3"/>
        <v>42.917708962205793</v>
      </c>
      <c r="J22" s="9">
        <f t="shared" si="4"/>
        <v>45.107247357362844</v>
      </c>
      <c r="K22" s="9">
        <f t="shared" si="5"/>
        <v>20.306798209869239</v>
      </c>
      <c r="L22" s="9">
        <f>Quelle_Var5!B23</f>
        <v>103.32731960587358</v>
      </c>
      <c r="M22" s="9">
        <f>Quelle_Var6!B23</f>
        <v>68.328300999418147</v>
      </c>
      <c r="N22" s="9">
        <f>Quelle_Var7!B23</f>
        <v>2948.0014241390577</v>
      </c>
      <c r="O22" s="9">
        <f>Quelle_Var8!B23</f>
        <v>3098.4</v>
      </c>
      <c r="P22" s="9">
        <f t="shared" si="6"/>
        <v>2169.6562809634152</v>
      </c>
      <c r="Q22" s="9">
        <f t="shared" si="7"/>
        <v>2064.3395966216112</v>
      </c>
      <c r="R22" s="12">
        <f>Quelle_Var9!B23*1000</f>
        <v>6396149.8061723998</v>
      </c>
      <c r="S22" s="11">
        <f>Quelle_Var10!C23/100</f>
        <v>8.8286239581202464E-2</v>
      </c>
      <c r="T22" s="13">
        <f t="shared" si="8"/>
        <v>0.9514592770910979</v>
      </c>
      <c r="U22" s="29">
        <v>0.69988642609592977</v>
      </c>
      <c r="V22">
        <v>0.92579121568396971</v>
      </c>
      <c r="W22" s="30">
        <v>0.4752057688695781</v>
      </c>
    </row>
    <row r="23" spans="1:23" x14ac:dyDescent="0.25">
      <c r="A23" s="9">
        <v>1970</v>
      </c>
      <c r="B23" s="9">
        <f>Quelle_Var1!D24</f>
        <v>273418.88438537519</v>
      </c>
      <c r="C23" s="9">
        <f t="shared" si="0"/>
        <v>4.2447901139813657E-2</v>
      </c>
      <c r="D23" s="11">
        <f>Quelle_Var2!F26</f>
        <v>137561.25399615357</v>
      </c>
      <c r="E23" s="9">
        <f t="shared" si="1"/>
        <v>2.1356193166479957E-2</v>
      </c>
      <c r="F23" s="11">
        <f>Quelle_Var3!B24</f>
        <v>46.153208771138196</v>
      </c>
      <c r="G23" s="9">
        <f>Quelle_Var4!B24</f>
        <v>3.2628152468849541</v>
      </c>
      <c r="H23" s="9">
        <f t="shared" si="2"/>
        <v>48.037375330548954</v>
      </c>
      <c r="I23" s="9">
        <f t="shared" si="3"/>
        <v>42.669517213712346</v>
      </c>
      <c r="J23" s="9">
        <f t="shared" si="4"/>
        <v>45.000276285875096</v>
      </c>
      <c r="K23" s="9">
        <f t="shared" si="5"/>
        <v>20.258640982588386</v>
      </c>
      <c r="L23" s="9">
        <f>Quelle_Var5!B24</f>
        <v>102.81862460011276</v>
      </c>
      <c r="M23" s="9">
        <f>Quelle_Var6!B24</f>
        <v>70.520174220410141</v>
      </c>
      <c r="N23" s="9">
        <f>Quelle_Var7!B24</f>
        <v>2979.7363241118487</v>
      </c>
      <c r="O23" s="9">
        <f>Quelle_Var8!B24</f>
        <v>3142.5</v>
      </c>
      <c r="P23" s="9">
        <f t="shared" si="6"/>
        <v>2161.6951619229835</v>
      </c>
      <c r="Q23" s="9">
        <f t="shared" si="7"/>
        <v>2049.7316135684196</v>
      </c>
      <c r="R23" s="12">
        <f>Quelle_Var9!B24*1000</f>
        <v>6441281.5956387585</v>
      </c>
      <c r="S23" s="11">
        <f>Quelle_Var10!C24/100</f>
        <v>9.4203921591760317E-2</v>
      </c>
      <c r="T23" s="13">
        <f t="shared" si="8"/>
        <v>0.94820567195285554</v>
      </c>
      <c r="U23" s="29">
        <v>0.71047935557244402</v>
      </c>
      <c r="V23">
        <v>0.93263235138015232</v>
      </c>
      <c r="W23" s="30">
        <v>0.48909689900184189</v>
      </c>
    </row>
    <row r="24" spans="1:23" x14ac:dyDescent="0.25">
      <c r="A24" s="9">
        <v>1971</v>
      </c>
      <c r="B24" s="9">
        <f>Quelle_Var1!D25</f>
        <v>288750.68782408332</v>
      </c>
      <c r="C24" s="9">
        <f t="shared" si="0"/>
        <v>4.4003656230967643E-2</v>
      </c>
      <c r="D24" s="11">
        <f>Quelle_Var2!F27</f>
        <v>146371.80788128884</v>
      </c>
      <c r="E24" s="9">
        <f t="shared" si="1"/>
        <v>2.2306075751540672E-2</v>
      </c>
      <c r="F24" s="11">
        <f>Quelle_Var3!B25</f>
        <v>46.076377519417832</v>
      </c>
      <c r="G24" s="9">
        <f>Quelle_Var4!B25</f>
        <v>3.2927433992456523</v>
      </c>
      <c r="H24" s="9">
        <f t="shared" si="2"/>
        <v>48.01687934067256</v>
      </c>
      <c r="I24" s="9">
        <f t="shared" si="3"/>
        <v>42.724835558895421</v>
      </c>
      <c r="J24" s="9">
        <f t="shared" si="4"/>
        <v>45.212749138379969</v>
      </c>
      <c r="K24" s="9">
        <f t="shared" si="5"/>
        <v>20.354293978363277</v>
      </c>
      <c r="L24" s="9">
        <f>Quelle_Var5!B25</f>
        <v>102.11277829114037</v>
      </c>
      <c r="M24" s="9">
        <f>Quelle_Var6!B25</f>
        <v>70.302695024790651</v>
      </c>
      <c r="N24" s="9">
        <f>Quelle_Var7!B25</f>
        <v>3022.5912297528471</v>
      </c>
      <c r="O24" s="9">
        <f>Quelle_Var8!B25</f>
        <v>3198.6</v>
      </c>
      <c r="P24" s="9">
        <f t="shared" si="6"/>
        <v>2170.9751200376882</v>
      </c>
      <c r="Q24" s="9">
        <f t="shared" si="7"/>
        <v>2051.5132738815578</v>
      </c>
      <c r="R24" s="12">
        <f>Quelle_Var9!B25*1000</f>
        <v>6561970.3578375503</v>
      </c>
      <c r="S24" s="11">
        <f>Quelle_Var10!C25/100</f>
        <v>0.10008319356410396</v>
      </c>
      <c r="T24" s="13">
        <f t="shared" si="8"/>
        <v>0.94497318506623118</v>
      </c>
      <c r="U24" s="29">
        <v>0.71924803564106499</v>
      </c>
      <c r="V24">
        <v>0.9446710390281956</v>
      </c>
      <c r="W24" s="30">
        <v>0.49482683184677434</v>
      </c>
    </row>
    <row r="25" spans="1:23" x14ac:dyDescent="0.25">
      <c r="A25" s="9">
        <v>1972</v>
      </c>
      <c r="B25" s="9">
        <f>Quelle_Var1!D26</f>
        <v>307111.63381676358</v>
      </c>
      <c r="C25" s="9">
        <f t="shared" si="0"/>
        <v>4.6833083596078642E-2</v>
      </c>
      <c r="D25" s="11">
        <f>Quelle_Var2!F28</f>
        <v>151495.58378723773</v>
      </c>
      <c r="E25" s="9">
        <f t="shared" si="1"/>
        <v>2.3102365910949618E-2</v>
      </c>
      <c r="F25" s="11">
        <f>Quelle_Var3!B26</f>
        <v>45.922909137279603</v>
      </c>
      <c r="G25" s="9">
        <f>Quelle_Var4!B26</f>
        <v>3.3568004100907549</v>
      </c>
      <c r="H25" s="9">
        <f t="shared" si="2"/>
        <v>47.957678826222896</v>
      </c>
      <c r="I25" s="9">
        <f t="shared" si="3"/>
        <v>42.166270994094987</v>
      </c>
      <c r="J25" s="9">
        <f t="shared" si="4"/>
        <v>44.773823270041945</v>
      </c>
      <c r="K25" s="9">
        <f t="shared" si="5"/>
        <v>20.156694267460605</v>
      </c>
      <c r="L25" s="9">
        <f>Quelle_Var5!B26</f>
        <v>100.01963755567179</v>
      </c>
      <c r="M25" s="9">
        <f>Quelle_Var6!B26</f>
        <v>68.538529813185121</v>
      </c>
      <c r="N25" s="9">
        <f>Quelle_Var7!B26</f>
        <v>3053.9447738237145</v>
      </c>
      <c r="O25" s="9">
        <f>Quelle_Var8!B26</f>
        <v>3242.8</v>
      </c>
      <c r="P25" s="9">
        <f t="shared" si="6"/>
        <v>2147.2486362067366</v>
      </c>
      <c r="Q25" s="9">
        <f t="shared" si="7"/>
        <v>2022.1964816342856</v>
      </c>
      <c r="R25" s="12">
        <f>Quelle_Var9!B26*1000</f>
        <v>6557578.7506436622</v>
      </c>
      <c r="S25" s="11">
        <f>Quelle_Var10!C26/100</f>
        <v>0.10592430480717453</v>
      </c>
      <c r="T25" s="13">
        <f t="shared" si="8"/>
        <v>0.94176167935849087</v>
      </c>
      <c r="U25" s="29">
        <v>0.72168140410002068</v>
      </c>
      <c r="V25">
        <v>0.94771824272162364</v>
      </c>
      <c r="W25" s="30">
        <v>0.49666460155584247</v>
      </c>
    </row>
    <row r="26" spans="1:23" x14ac:dyDescent="0.25">
      <c r="A26" s="9">
        <v>1973</v>
      </c>
      <c r="B26" s="9">
        <f>Quelle_Var1!D27</f>
        <v>320241.36434080824</v>
      </c>
      <c r="C26" s="9">
        <f t="shared" si="0"/>
        <v>4.8914099950648382E-2</v>
      </c>
      <c r="D26" s="11">
        <f>Quelle_Var2!F29</f>
        <v>159814.81180146337</v>
      </c>
      <c r="E26" s="9">
        <f t="shared" si="1"/>
        <v>2.4410330920685178E-2</v>
      </c>
      <c r="F26" s="11">
        <f>Quelle_Var3!B27</f>
        <v>45.79686533355494</v>
      </c>
      <c r="G26" s="9">
        <f>Quelle_Var4!B27</f>
        <v>3.4201321158377231</v>
      </c>
      <c r="H26" s="9">
        <f t="shared" si="2"/>
        <v>47.886868929275728</v>
      </c>
      <c r="I26" s="9">
        <f t="shared" si="3"/>
        <v>41.726960109953147</v>
      </c>
      <c r="J26" s="9">
        <f t="shared" si="4"/>
        <v>44.457967783964264</v>
      </c>
      <c r="K26" s="9">
        <f t="shared" si="5"/>
        <v>20.014499520606623</v>
      </c>
      <c r="L26" s="9">
        <f>Quelle_Var5!B27</f>
        <v>101.28034416490561</v>
      </c>
      <c r="M26" s="9">
        <f>Quelle_Var6!B27</f>
        <v>69.543164351671777</v>
      </c>
      <c r="N26" s="9">
        <f>Quelle_Var7!B27</f>
        <v>3075.2279425955912</v>
      </c>
      <c r="O26" s="9">
        <f>Quelle_Var8!B27</f>
        <v>3276.5</v>
      </c>
      <c r="P26" s="9">
        <f t="shared" si="6"/>
        <v>2128.9528761326596</v>
      </c>
      <c r="Q26" s="9">
        <f t="shared" si="7"/>
        <v>1998.1734696024432</v>
      </c>
      <c r="R26" s="12">
        <f>Quelle_Var9!B27*1000</f>
        <v>6547015.373152405</v>
      </c>
      <c r="S26" s="11">
        <f>Quelle_Var10!C27/100</f>
        <v>0.1117275030117176</v>
      </c>
      <c r="T26" s="13">
        <f t="shared" si="8"/>
        <v>0.93857101864660197</v>
      </c>
      <c r="U26" s="29">
        <v>0.72380808531405205</v>
      </c>
      <c r="V26">
        <v>0.94572423675651207</v>
      </c>
      <c r="W26" s="30">
        <v>0.50319102933306314</v>
      </c>
    </row>
    <row r="27" spans="1:23" x14ac:dyDescent="0.25">
      <c r="A27" s="9">
        <v>1974</v>
      </c>
      <c r="B27" s="9">
        <f>Quelle_Var1!D28</f>
        <v>331313.7591370712</v>
      </c>
      <c r="C27" s="9">
        <f t="shared" si="0"/>
        <v>5.1039106856649641E-2</v>
      </c>
      <c r="D27" s="11">
        <f>Quelle_Var2!F30</f>
        <v>165447.3093809573</v>
      </c>
      <c r="E27" s="9">
        <f t="shared" si="1"/>
        <v>2.5487269000338382E-2</v>
      </c>
      <c r="F27" s="11">
        <f>Quelle_Var3!B28</f>
        <v>45.672538170363666</v>
      </c>
      <c r="G27" s="9">
        <f>Quelle_Var4!B28</f>
        <v>3.4511346503040139</v>
      </c>
      <c r="H27" s="9">
        <f t="shared" si="2"/>
        <v>47.817775031488992</v>
      </c>
      <c r="I27" s="9">
        <f t="shared" si="3"/>
        <v>41.471330000555291</v>
      </c>
      <c r="J27" s="9">
        <f t="shared" si="4"/>
        <v>44.335346019612139</v>
      </c>
      <c r="K27" s="9">
        <f t="shared" si="5"/>
        <v>19.959296519520986</v>
      </c>
      <c r="L27" s="9">
        <f>Quelle_Var5!B28</f>
        <v>100.42881168327855</v>
      </c>
      <c r="M27" s="9">
        <f>Quelle_Var6!B28</f>
        <v>67.03806121898613</v>
      </c>
      <c r="N27" s="9">
        <f>Quelle_Var7!B28</f>
        <v>3061.941854784814</v>
      </c>
      <c r="O27" s="9">
        <f>Quelle_Var8!B28</f>
        <v>3273.4</v>
      </c>
      <c r="P27" s="9">
        <f t="shared" si="6"/>
        <v>2120.0176019090341</v>
      </c>
      <c r="Q27" s="9">
        <f t="shared" si="7"/>
        <v>1983.0667282231932</v>
      </c>
      <c r="R27" s="12">
        <f>Quelle_Var9!B28*1000</f>
        <v>6491370.6281658011</v>
      </c>
      <c r="S27" s="11">
        <f>Quelle_Var10!C28/100</f>
        <v>0.11749303426078668</v>
      </c>
      <c r="T27" s="13">
        <f t="shared" si="8"/>
        <v>0.93540106763145781</v>
      </c>
      <c r="U27" s="29">
        <v>0.71848426156089584</v>
      </c>
      <c r="V27">
        <v>0.935624992043111</v>
      </c>
      <c r="W27" s="30">
        <v>0.50261765062999841</v>
      </c>
    </row>
    <row r="28" spans="1:23" x14ac:dyDescent="0.25">
      <c r="A28" s="9">
        <v>1975</v>
      </c>
      <c r="B28" s="9">
        <f>Quelle_Var1!D29</f>
        <v>341786.52844483219</v>
      </c>
      <c r="C28" s="9">
        <f t="shared" si="0"/>
        <v>5.630065723270293E-2</v>
      </c>
      <c r="D28" s="11">
        <f>Quelle_Var2!F31</f>
        <v>159153.91692501595</v>
      </c>
      <c r="E28" s="9">
        <f t="shared" si="1"/>
        <v>2.6216569052058797E-2</v>
      </c>
      <c r="F28" s="11">
        <f>Quelle_Var3!B29</f>
        <v>45.46789775184827</v>
      </c>
      <c r="G28" s="9">
        <f>Quelle_Var4!B29</f>
        <v>3.4715320509631518</v>
      </c>
      <c r="H28" s="9">
        <f t="shared" si="2"/>
        <v>47.46827307747931</v>
      </c>
      <c r="I28" s="9">
        <f t="shared" si="3"/>
        <v>41.152096852238785</v>
      </c>
      <c r="J28" s="9">
        <f t="shared" si="4"/>
        <v>44.126895589231403</v>
      </c>
      <c r="K28" s="9">
        <f t="shared" si="5"/>
        <v>19.526719182475894</v>
      </c>
      <c r="L28" s="9">
        <f>Quelle_Var5!B29</f>
        <v>107.29492927175701</v>
      </c>
      <c r="M28" s="9">
        <f>Quelle_Var6!B29</f>
        <v>59.090097254744755</v>
      </c>
      <c r="N28" s="9">
        <f>Quelle_Var7!B29</f>
        <v>2898.242155601698</v>
      </c>
      <c r="O28" s="9">
        <f>Quelle_Var8!B29</f>
        <v>3107.75</v>
      </c>
      <c r="P28" s="9">
        <f t="shared" si="6"/>
        <v>2094.6275298910537</v>
      </c>
      <c r="Q28" s="9">
        <f t="shared" si="7"/>
        <v>1953.4189710929472</v>
      </c>
      <c r="R28" s="12">
        <f>Quelle_Var9!B29*1000</f>
        <v>6070737.807414107</v>
      </c>
      <c r="S28" s="11">
        <f>Quelle_Var10!C29/100</f>
        <v>0.12092591076605885</v>
      </c>
      <c r="T28" s="13">
        <f t="shared" si="8"/>
        <v>0.93258536098518152</v>
      </c>
      <c r="U28" s="29">
        <v>0.68514664393411251</v>
      </c>
      <c r="V28">
        <v>0.88850392880595241</v>
      </c>
      <c r="W28" s="30">
        <v>0.48310540360373666</v>
      </c>
    </row>
    <row r="29" spans="1:23" x14ac:dyDescent="0.25">
      <c r="A29" s="9">
        <v>1976</v>
      </c>
      <c r="B29" s="9">
        <f>Quelle_Var1!D30</f>
        <v>345808.15456597699</v>
      </c>
      <c r="C29" s="9">
        <f t="shared" si="0"/>
        <v>5.8343922369208587E-2</v>
      </c>
      <c r="D29" s="11">
        <f>Quelle_Var2!F32</f>
        <v>157670.54124451888</v>
      </c>
      <c r="E29" s="9">
        <f t="shared" si="1"/>
        <v>2.6601795523957791E-2</v>
      </c>
      <c r="F29" s="11">
        <f>Quelle_Var3!B30</f>
        <v>45.391571697883464</v>
      </c>
      <c r="G29" s="9">
        <f>Quelle_Var4!B30</f>
        <v>3.4924089933626723</v>
      </c>
      <c r="H29" s="9">
        <f t="shared" si="2"/>
        <v>47.308053252454229</v>
      </c>
      <c r="I29" s="9">
        <f t="shared" si="3"/>
        <v>41.502798559099439</v>
      </c>
      <c r="J29" s="9">
        <f t="shared" si="4"/>
        <v>44.623980244383468</v>
      </c>
      <c r="K29" s="9">
        <f t="shared" si="5"/>
        <v>19.756063964634887</v>
      </c>
      <c r="L29" s="9">
        <f>Quelle_Var5!B30</f>
        <v>112.69530705224996</v>
      </c>
      <c r="M29" s="9">
        <f>Quelle_Var6!B30</f>
        <v>58.246403078929681</v>
      </c>
      <c r="N29" s="9">
        <f>Quelle_Var7!B30</f>
        <v>2807.6064139538616</v>
      </c>
      <c r="O29" s="9">
        <f>Quelle_Var8!B30</f>
        <v>3018.75</v>
      </c>
      <c r="P29" s="9">
        <f t="shared" si="6"/>
        <v>2111.0736337377584</v>
      </c>
      <c r="Q29" s="9">
        <f t="shared" si="7"/>
        <v>1963.4166043597568</v>
      </c>
      <c r="R29" s="12">
        <f>Quelle_Var9!B30*1000</f>
        <v>5927063.8744110158</v>
      </c>
      <c r="S29" s="11">
        <f>Quelle_Var10!C30/100</f>
        <v>0.12551038254161229</v>
      </c>
      <c r="T29" s="13">
        <f t="shared" si="8"/>
        <v>0.93005595493295623</v>
      </c>
      <c r="U29" s="29">
        <v>0.66743679291541014</v>
      </c>
      <c r="V29">
        <v>0.8632824976788902</v>
      </c>
      <c r="W29" s="30">
        <v>0.47261945520356918</v>
      </c>
    </row>
    <row r="30" spans="1:23" x14ac:dyDescent="0.25">
      <c r="A30" s="9">
        <v>1977</v>
      </c>
      <c r="B30" s="9">
        <f>Quelle_Var1!D31</f>
        <v>322598.51281284232</v>
      </c>
      <c r="C30" s="9">
        <f t="shared" si="0"/>
        <v>5.449283520594609E-2</v>
      </c>
      <c r="D30" s="11">
        <f>Quelle_Var2!F33</f>
        <v>161099.57660439916</v>
      </c>
      <c r="E30" s="9">
        <f t="shared" si="1"/>
        <v>2.7212688003754919E-2</v>
      </c>
      <c r="F30" s="11">
        <f>Quelle_Var3!B31</f>
        <v>45.298510165909661</v>
      </c>
      <c r="G30" s="9">
        <f>Quelle_Var4!B31</f>
        <v>3.5135523972564355</v>
      </c>
      <c r="H30" s="9">
        <f t="shared" si="2"/>
        <v>47.473784699808014</v>
      </c>
      <c r="I30" s="9">
        <f t="shared" si="3"/>
        <v>41.131610489656126</v>
      </c>
      <c r="J30" s="9">
        <f t="shared" si="4"/>
        <v>44.344330707660291</v>
      </c>
      <c r="K30" s="9">
        <f t="shared" si="5"/>
        <v>19.644577823532714</v>
      </c>
      <c r="L30" s="9">
        <f>Quelle_Var5!B31</f>
        <v>105.28873278242375</v>
      </c>
      <c r="M30" s="9">
        <f>Quelle_Var6!B31</f>
        <v>59.416611979157913</v>
      </c>
      <c r="N30" s="9">
        <f>Quelle_Var7!B31</f>
        <v>2812.1015271175002</v>
      </c>
      <c r="O30" s="9">
        <f>Quelle_Var8!B31</f>
        <v>3031.75</v>
      </c>
      <c r="P30" s="9">
        <f t="shared" si="6"/>
        <v>2105.1932086725496</v>
      </c>
      <c r="Q30" s="9">
        <f t="shared" si="7"/>
        <v>1952.6732207422997</v>
      </c>
      <c r="R30" s="12">
        <f>Quelle_Var9!B31*1000</f>
        <v>5920017.0369854672</v>
      </c>
      <c r="S30" s="11">
        <f>Quelle_Var10!C31/100</f>
        <v>0.13007094577325531</v>
      </c>
      <c r="T30" s="13">
        <f t="shared" si="8"/>
        <v>0.92755059853797317</v>
      </c>
      <c r="U30" s="29">
        <v>0.66858591896153896</v>
      </c>
      <c r="V30">
        <v>0.8599053329815447</v>
      </c>
      <c r="W30" s="30">
        <v>0.47825926600809487</v>
      </c>
    </row>
    <row r="31" spans="1:23" x14ac:dyDescent="0.25">
      <c r="A31" s="9">
        <v>1978</v>
      </c>
      <c r="B31" s="9">
        <f>Quelle_Var1!D32</f>
        <v>319889.859744102</v>
      </c>
      <c r="C31" s="9">
        <f t="shared" si="0"/>
        <v>5.4117228617633607E-2</v>
      </c>
      <c r="D31" s="11">
        <f>Quelle_Var2!F34</f>
        <v>163422.7325305079</v>
      </c>
      <c r="E31" s="9">
        <f t="shared" si="1"/>
        <v>2.7646970068843972E-2</v>
      </c>
      <c r="F31" s="11">
        <f>Quelle_Var3!B32</f>
        <v>45.203831517286353</v>
      </c>
      <c r="G31" s="9">
        <f>Quelle_Var4!B32</f>
        <v>3.5349642923098954</v>
      </c>
      <c r="H31" s="9">
        <f t="shared" si="2"/>
        <v>47.465135384923052</v>
      </c>
      <c r="I31" s="9">
        <f t="shared" si="3"/>
        <v>40.671015401995597</v>
      </c>
      <c r="J31" s="9">
        <f t="shared" si="4"/>
        <v>43.965765292552931</v>
      </c>
      <c r="K31" s="9">
        <f t="shared" si="5"/>
        <v>19.489087695002642</v>
      </c>
      <c r="L31" s="9">
        <f>Quelle_Var5!B32</f>
        <v>104.87417481677157</v>
      </c>
      <c r="M31" s="9">
        <f>Quelle_Var6!B32</f>
        <v>59.674849092329531</v>
      </c>
      <c r="N31" s="9">
        <f>Quelle_Var7!B32</f>
        <v>2832.5368234180291</v>
      </c>
      <c r="O31" s="9">
        <f>Quelle_Var8!B32</f>
        <v>3062</v>
      </c>
      <c r="P31" s="9">
        <f t="shared" si="6"/>
        <v>2086.8410019127759</v>
      </c>
      <c r="Q31" s="9">
        <f t="shared" si="7"/>
        <v>1930.4552522980116</v>
      </c>
      <c r="R31" s="12">
        <f>Quelle_Var9!B32*1000</f>
        <v>5911053.9825365115</v>
      </c>
      <c r="S31" s="11">
        <f>Quelle_Var10!C32/100</f>
        <v>0.13460772514677757</v>
      </c>
      <c r="T31" s="13">
        <f t="shared" si="8"/>
        <v>0.92506101352646286</v>
      </c>
      <c r="U31" s="29">
        <v>0.67105147463000736</v>
      </c>
      <c r="V31">
        <v>0.859165489693827</v>
      </c>
      <c r="W31" s="30">
        <v>0.48382885404739417</v>
      </c>
    </row>
    <row r="32" spans="1:23" x14ac:dyDescent="0.25">
      <c r="A32" s="9">
        <v>1979</v>
      </c>
      <c r="B32" s="9">
        <f>Quelle_Var1!D33</f>
        <v>327436.87020280556</v>
      </c>
      <c r="C32" s="9">
        <f t="shared" si="0"/>
        <v>5.5504924649157253E-2</v>
      </c>
      <c r="D32" s="11">
        <f>Quelle_Var2!F35</f>
        <v>168528.003409144</v>
      </c>
      <c r="E32" s="9">
        <f t="shared" si="1"/>
        <v>2.8567748417286532E-2</v>
      </c>
      <c r="F32" s="11">
        <f>Quelle_Var3!B33</f>
        <v>44.972992717323045</v>
      </c>
      <c r="G32" s="9">
        <f>Quelle_Var4!B33</f>
        <v>3.5653846153846152</v>
      </c>
      <c r="H32" s="9">
        <f t="shared" si="2"/>
        <v>47.342331949188079</v>
      </c>
      <c r="I32" s="9">
        <f t="shared" si="3"/>
        <v>40.264364154618185</v>
      </c>
      <c r="J32" s="9">
        <f t="shared" si="4"/>
        <v>43.643058444718378</v>
      </c>
      <c r="K32" s="9">
        <f t="shared" si="5"/>
        <v>19.357019228657798</v>
      </c>
      <c r="L32" s="9">
        <f>Quelle_Var5!B33</f>
        <v>105.6506230578924</v>
      </c>
      <c r="M32" s="9">
        <f>Quelle_Var6!B33</f>
        <v>56.52736807116765</v>
      </c>
      <c r="N32" s="9">
        <f>Quelle_Var7!B33</f>
        <v>2855.1651833783094</v>
      </c>
      <c r="O32" s="9">
        <f>Quelle_Var8!B33</f>
        <v>3094.75</v>
      </c>
      <c r="P32" s="9">
        <f t="shared" si="6"/>
        <v>2066.1641601676733</v>
      </c>
      <c r="Q32" s="9">
        <f t="shared" si="7"/>
        <v>1906.2088935309237</v>
      </c>
      <c r="R32" s="12">
        <f>Quelle_Var9!B33*1000</f>
        <v>5899239.9732548259</v>
      </c>
      <c r="S32" s="11">
        <f>Quelle_Var10!C33/100</f>
        <v>0.13912084469771543</v>
      </c>
      <c r="T32" s="13">
        <f t="shared" si="8"/>
        <v>0.92258346663811597</v>
      </c>
      <c r="U32" s="29">
        <v>0.67225845573295984</v>
      </c>
      <c r="V32">
        <v>0.85599541108197952</v>
      </c>
      <c r="W32" s="30">
        <v>0.48920272588810698</v>
      </c>
    </row>
    <row r="33" spans="1:23" x14ac:dyDescent="0.25">
      <c r="A33" s="9">
        <v>1980</v>
      </c>
      <c r="B33" s="9">
        <f>Quelle_Var1!D34</f>
        <v>329380.48385518388</v>
      </c>
      <c r="C33" s="9">
        <f t="shared" si="0"/>
        <v>5.4926981332225185E-2</v>
      </c>
      <c r="D33" s="11">
        <f>Quelle_Var2!F36</f>
        <v>176221.92771840165</v>
      </c>
      <c r="E33" s="9">
        <f t="shared" si="1"/>
        <v>2.9386496797949396E-2</v>
      </c>
      <c r="F33" s="11">
        <f>Quelle_Var3!B34</f>
        <v>44.734407273283963</v>
      </c>
      <c r="G33" s="9">
        <f>Quelle_Var4!B34</f>
        <v>3.7243929041310553</v>
      </c>
      <c r="H33" s="9">
        <f t="shared" si="2"/>
        <v>47.216703314626848</v>
      </c>
      <c r="I33" s="9">
        <f t="shared" si="3"/>
        <v>40.11488575036455</v>
      </c>
      <c r="J33" s="9">
        <f t="shared" si="4"/>
        <v>43.597494169244548</v>
      </c>
      <c r="K33" s="9">
        <f t="shared" si="5"/>
        <v>19.347107398080006</v>
      </c>
      <c r="L33" s="9">
        <f>Quelle_Var5!B34</f>
        <v>104.60678921674395</v>
      </c>
      <c r="M33" s="9">
        <f>Quelle_Var6!B34</f>
        <v>57.237356203439688</v>
      </c>
      <c r="N33" s="9">
        <f>Quelle_Var7!B34</f>
        <v>2913.0969727899587</v>
      </c>
      <c r="O33" s="9">
        <f>Quelle_Var8!B34</f>
        <v>3166</v>
      </c>
      <c r="P33" s="9">
        <f t="shared" si="6"/>
        <v>2058.5299474503936</v>
      </c>
      <c r="Q33" s="9">
        <f t="shared" si="7"/>
        <v>1894.0926589751152</v>
      </c>
      <c r="R33" s="12">
        <f>Quelle_Var9!B34*1000</f>
        <v>5996697.3583152145</v>
      </c>
      <c r="S33" s="11">
        <f>Quelle_Var10!C34/100</f>
        <v>0.14361042781474595</v>
      </c>
      <c r="T33" s="13">
        <f t="shared" si="8"/>
        <v>0.92011906910611452</v>
      </c>
      <c r="U33" s="29">
        <v>0.67953291632172363</v>
      </c>
      <c r="V33">
        <v>0.86020889767644304</v>
      </c>
      <c r="W33" s="30">
        <v>0.49925891235549186</v>
      </c>
    </row>
    <row r="34" spans="1:23" x14ac:dyDescent="0.25">
      <c r="A34" s="9">
        <v>1981</v>
      </c>
      <c r="B34" s="9">
        <f>Quelle_Var1!D35</f>
        <v>337392.72098599817</v>
      </c>
      <c r="C34" s="9">
        <f t="shared" si="0"/>
        <v>5.5417413090138458E-2</v>
      </c>
      <c r="D34" s="11">
        <f>Quelle_Var2!F37</f>
        <v>181030.32638831105</v>
      </c>
      <c r="E34" s="9">
        <f t="shared" si="1"/>
        <v>2.9734584522112334E-2</v>
      </c>
      <c r="F34" s="11">
        <f>Quelle_Var3!B35</f>
        <v>44.657842518399406</v>
      </c>
      <c r="G34" s="9">
        <f>Quelle_Var4!B35</f>
        <v>3.8904926117894898</v>
      </c>
      <c r="H34" s="9">
        <f t="shared" si="2"/>
        <v>47.048731998555866</v>
      </c>
      <c r="I34" s="9">
        <f t="shared" si="3"/>
        <v>39.935857799920619</v>
      </c>
      <c r="J34" s="9">
        <f t="shared" si="4"/>
        <v>43.518823277164074</v>
      </c>
      <c r="K34" s="9">
        <f t="shared" si="5"/>
        <v>19.322120057666098</v>
      </c>
      <c r="L34" s="9">
        <f>Quelle_Var5!B35</f>
        <v>103.84845703401928</v>
      </c>
      <c r="M34" s="9">
        <f>Quelle_Var6!B35</f>
        <v>56.476516735428376</v>
      </c>
      <c r="N34" s="9">
        <f>Quelle_Var7!B35</f>
        <v>2973.4756937716847</v>
      </c>
      <c r="O34" s="9">
        <f>Quelle_Var8!B35</f>
        <v>3240.25</v>
      </c>
      <c r="P34" s="9">
        <f t="shared" si="6"/>
        <v>2047.5054532598072</v>
      </c>
      <c r="Q34" s="9">
        <f t="shared" si="7"/>
        <v>1878.9314707609021</v>
      </c>
      <c r="R34" s="12">
        <f>Quelle_Var9!B35*1000</f>
        <v>6088207.6981330132</v>
      </c>
      <c r="S34" s="11">
        <f>Quelle_Var10!C35/100</f>
        <v>0.14807659724305991</v>
      </c>
      <c r="T34" s="13">
        <f t="shared" si="8"/>
        <v>0.91766860389528115</v>
      </c>
      <c r="U34" s="29">
        <v>0.68643801033623819</v>
      </c>
      <c r="V34">
        <v>0.86168063143930096</v>
      </c>
      <c r="W34" s="30">
        <v>0.51146223444100702</v>
      </c>
    </row>
    <row r="35" spans="1:23" x14ac:dyDescent="0.25">
      <c r="A35" s="9">
        <v>1982</v>
      </c>
      <c r="B35" s="9">
        <f>Quelle_Var1!D36</f>
        <v>352186.92915915506</v>
      </c>
      <c r="C35" s="9">
        <f t="shared" ref="C35:C66" si="9">B35/R35</f>
        <v>5.7982397532211433E-2</v>
      </c>
      <c r="D35" s="11">
        <f>Quelle_Var2!F38</f>
        <v>181142.20044330065</v>
      </c>
      <c r="E35" s="9">
        <f t="shared" ref="E35:E66" si="10">D35/R35</f>
        <v>2.98223988636915E-2</v>
      </c>
      <c r="F35" s="11">
        <f>Quelle_Var3!B36</f>
        <v>44.506443439918641</v>
      </c>
      <c r="G35" s="9">
        <f>Quelle_Var4!B36</f>
        <v>4.0640000000000001</v>
      </c>
      <c r="H35" s="9">
        <f t="shared" ref="H35:H66" si="11">52-G35-L35/F35+M35/F35</f>
        <v>46.690023326220242</v>
      </c>
      <c r="I35" s="9">
        <f t="shared" ref="I35:I66" si="12">Q35/H35</f>
        <v>39.948630094619332</v>
      </c>
      <c r="J35" s="9">
        <f t="shared" ref="J35:J66" si="13">P35/H35</f>
        <v>43.648534271271203</v>
      </c>
      <c r="K35" s="9">
        <f t="shared" ref="K35:K66" si="14">(R35-O35*(1-S35)*P35)/(S35*O35)/H35</f>
        <v>19.389965491618938</v>
      </c>
      <c r="L35" s="9">
        <f>Quelle_Var5!B36</f>
        <v>110.37609720003732</v>
      </c>
      <c r="M35" s="9">
        <f>Quelle_Var6!B36</f>
        <v>54.922106841000328</v>
      </c>
      <c r="N35" s="9">
        <f>Quelle_Var7!B36</f>
        <v>2980.4600790169688</v>
      </c>
      <c r="O35" s="9">
        <f>Quelle_Var8!B36</f>
        <v>3256.5</v>
      </c>
      <c r="P35" s="9">
        <f t="shared" si="6"/>
        <v>2037.9510832809763</v>
      </c>
      <c r="Q35" s="9">
        <f t="shared" si="7"/>
        <v>1865.2024709683205</v>
      </c>
      <c r="R35" s="12">
        <f>Quelle_Var9!B36*1000</f>
        <v>6074031.8467083359</v>
      </c>
      <c r="S35" s="11">
        <f>Quelle_Var10!C36/100</f>
        <v>0.15251947508771821</v>
      </c>
      <c r="T35" s="13">
        <f t="shared" si="8"/>
        <v>0.91523417135481921</v>
      </c>
      <c r="U35" s="29">
        <v>0.68143849766920295</v>
      </c>
      <c r="V35">
        <v>0.85261820077518502</v>
      </c>
      <c r="W35" s="30">
        <v>0.51023401491060438</v>
      </c>
    </row>
    <row r="36" spans="1:23" x14ac:dyDescent="0.25">
      <c r="A36" s="9">
        <v>1983</v>
      </c>
      <c r="B36" s="9">
        <f>Quelle_Var1!D37</f>
        <v>357826.62478504871</v>
      </c>
      <c r="C36" s="9">
        <f t="shared" si="9"/>
        <v>5.9917177946761081E-2</v>
      </c>
      <c r="D36" s="11">
        <f>Quelle_Var2!F39</f>
        <v>185077.15571204311</v>
      </c>
      <c r="E36" s="9">
        <f t="shared" si="10"/>
        <v>3.0990709199854506E-2</v>
      </c>
      <c r="F36" s="11">
        <f>Quelle_Var3!B37</f>
        <v>44.166311122510614</v>
      </c>
      <c r="G36" s="9">
        <f>Quelle_Var4!B37</f>
        <v>4.0983750873705214</v>
      </c>
      <c r="H36" s="9">
        <f t="shared" si="11"/>
        <v>46.488330166284065</v>
      </c>
      <c r="I36" s="9">
        <f t="shared" si="12"/>
        <v>39.448116522760138</v>
      </c>
      <c r="J36" s="9">
        <f t="shared" si="13"/>
        <v>43.216259551190845</v>
      </c>
      <c r="K36" s="9">
        <f t="shared" si="14"/>
        <v>19.206047692086049</v>
      </c>
      <c r="L36" s="9">
        <f>Quelle_Var5!B37</f>
        <v>116.20012848475028</v>
      </c>
      <c r="M36" s="9">
        <f>Quelle_Var6!B37</f>
        <v>53.780113009848968</v>
      </c>
      <c r="N36" s="9">
        <f>Quelle_Var7!B37</f>
        <v>2972.5569216419735</v>
      </c>
      <c r="O36" s="9">
        <f>Quelle_Var8!B37</f>
        <v>3256.5</v>
      </c>
      <c r="P36" s="9">
        <f t="shared" si="6"/>
        <v>2009.0517425675871</v>
      </c>
      <c r="Q36" s="9">
        <f t="shared" si="7"/>
        <v>1833.877065348119</v>
      </c>
      <c r="R36" s="12">
        <f>Quelle_Var9!B37*1000</f>
        <v>5972020.6633061497</v>
      </c>
      <c r="S36" s="11">
        <f>Quelle_Var10!C37/100</f>
        <v>0.15693918281698985</v>
      </c>
      <c r="T36" s="13">
        <f t="shared" si="8"/>
        <v>0.9128072843979651</v>
      </c>
      <c r="U36" s="29">
        <v>0.67589627291992382</v>
      </c>
      <c r="V36">
        <v>0.8442331114994055</v>
      </c>
      <c r="W36" s="30">
        <v>0.50738765605866187</v>
      </c>
    </row>
    <row r="37" spans="1:23" x14ac:dyDescent="0.25">
      <c r="A37" s="9">
        <v>1984</v>
      </c>
      <c r="B37" s="9">
        <f>Quelle_Var1!D38</f>
        <v>353141.18055070966</v>
      </c>
      <c r="C37" s="9">
        <f t="shared" si="9"/>
        <v>5.9105445465982433E-2</v>
      </c>
      <c r="D37" s="11">
        <f>Quelle_Var2!F40</f>
        <v>185744.4603000425</v>
      </c>
      <c r="E37" s="9">
        <f t="shared" si="10"/>
        <v>3.1088158712478536E-2</v>
      </c>
      <c r="F37" s="11">
        <f>Quelle_Var3!B38</f>
        <v>43.961380055537184</v>
      </c>
      <c r="G37" s="9">
        <f>Quelle_Var4!B38</f>
        <v>4.1330409342468819</v>
      </c>
      <c r="H37" s="9">
        <f t="shared" si="11"/>
        <v>46.774523081782242</v>
      </c>
      <c r="I37" s="9">
        <f t="shared" si="12"/>
        <v>38.846032823011576</v>
      </c>
      <c r="J37" s="9">
        <f t="shared" si="13"/>
        <v>42.833551216440135</v>
      </c>
      <c r="K37" s="9">
        <f t="shared" si="14"/>
        <v>18.94784267444016</v>
      </c>
      <c r="L37" s="9">
        <f>Quelle_Var5!B38</f>
        <v>101.53027212145611</v>
      </c>
      <c r="M37" s="9">
        <f>Quelle_Var6!B38</f>
        <v>53.505278643767525</v>
      </c>
      <c r="N37" s="9">
        <f>Quelle_Var7!B38</f>
        <v>2982.1358211653742</v>
      </c>
      <c r="O37" s="9">
        <f>Quelle_Var8!B38</f>
        <v>3288.25</v>
      </c>
      <c r="P37" s="9">
        <f t="shared" si="6"/>
        <v>2003.5189300480811</v>
      </c>
      <c r="Q37" s="9">
        <f t="shared" si="7"/>
        <v>1817.0046589156257</v>
      </c>
      <c r="R37" s="12">
        <f>Quelle_Var9!B38*1000</f>
        <v>5974765.5696793059</v>
      </c>
      <c r="S37" s="11">
        <f>Quelle_Var10!C38/100</f>
        <v>0.16694159967735614</v>
      </c>
      <c r="T37" s="13">
        <f t="shared" si="8"/>
        <v>0.90690665891138877</v>
      </c>
      <c r="U37" s="29">
        <v>0.6765631090530253</v>
      </c>
      <c r="V37">
        <v>0.84272707318186291</v>
      </c>
      <c r="W37" s="30">
        <v>0.50991799811214777</v>
      </c>
    </row>
    <row r="38" spans="1:23" x14ac:dyDescent="0.25">
      <c r="A38" s="9">
        <v>1985</v>
      </c>
      <c r="B38" s="9">
        <f>Quelle_Var1!D39</f>
        <v>355398.03329299809</v>
      </c>
      <c r="C38" s="9">
        <f t="shared" si="9"/>
        <v>5.9052399611484327E-2</v>
      </c>
      <c r="D38" s="11">
        <f>Quelle_Var2!F41</f>
        <v>192539.2850911931</v>
      </c>
      <c r="E38" s="9">
        <f t="shared" si="10"/>
        <v>3.199203636206123E-2</v>
      </c>
      <c r="F38" s="11">
        <f>Quelle_Var3!B39</f>
        <v>43.85413160739818</v>
      </c>
      <c r="G38" s="9">
        <f>Quelle_Var4!B39</f>
        <v>4.1680000000000001</v>
      </c>
      <c r="H38" s="9">
        <f t="shared" si="11"/>
        <v>46.816853866287126</v>
      </c>
      <c r="I38" s="9">
        <f t="shared" si="12"/>
        <v>38.324792871327283</v>
      </c>
      <c r="J38" s="9">
        <f t="shared" si="13"/>
        <v>42.449056469308502</v>
      </c>
      <c r="K38" s="9">
        <f t="shared" si="14"/>
        <v>18.566148911168298</v>
      </c>
      <c r="L38" s="9">
        <f>Quelle_Var5!B39</f>
        <v>98.44200278943525</v>
      </c>
      <c r="M38" s="9">
        <f>Quelle_Var6!B39</f>
        <v>53.923650640849317</v>
      </c>
      <c r="N38" s="9">
        <f>Quelle_Var7!B39</f>
        <v>3028.3579231400436</v>
      </c>
      <c r="O38" s="9">
        <f>Quelle_Var8!B39</f>
        <v>3354.25</v>
      </c>
      <c r="P38" s="9">
        <f t="shared" si="6"/>
        <v>1987.3312734853862</v>
      </c>
      <c r="Q38" s="9">
        <f t="shared" si="7"/>
        <v>1794.2462273126519</v>
      </c>
      <c r="R38" s="12">
        <f>Quelle_Var9!B39*1000</f>
        <v>6018350.4079634622</v>
      </c>
      <c r="S38" s="11">
        <f>Quelle_Var10!C39/100</f>
        <v>0.17268683002440879</v>
      </c>
      <c r="T38" s="13">
        <f t="shared" si="8"/>
        <v>0.90284204312142613</v>
      </c>
      <c r="U38" s="29">
        <v>0.68569494199043379</v>
      </c>
      <c r="V38">
        <v>0.85338562393533512</v>
      </c>
      <c r="W38" s="30">
        <v>0.51702733915081867</v>
      </c>
    </row>
    <row r="39" spans="1:23" x14ac:dyDescent="0.25">
      <c r="A39" s="9">
        <v>1986</v>
      </c>
      <c r="B39" s="9">
        <f>Quelle_Var1!D40</f>
        <v>366090.02820965118</v>
      </c>
      <c r="C39" s="9">
        <f t="shared" si="9"/>
        <v>6.0241032664614488E-2</v>
      </c>
      <c r="D39" s="11">
        <f>Quelle_Var2!F42</f>
        <v>198229.15477672176</v>
      </c>
      <c r="E39" s="9">
        <f t="shared" si="10"/>
        <v>3.2619104776994312E-2</v>
      </c>
      <c r="F39" s="11">
        <f>Quelle_Var3!B40</f>
        <v>43.606889010329262</v>
      </c>
      <c r="G39" s="9">
        <f>Quelle_Var4!B40</f>
        <v>4.1918631153950603</v>
      </c>
      <c r="H39" s="9">
        <f t="shared" si="11"/>
        <v>46.787597351938572</v>
      </c>
      <c r="I39" s="9">
        <f t="shared" si="12"/>
        <v>37.862328920311448</v>
      </c>
      <c r="J39" s="9">
        <f t="shared" si="13"/>
        <v>42.208861814714282</v>
      </c>
      <c r="K39" s="9">
        <f t="shared" si="14"/>
        <v>18.908163837417774</v>
      </c>
      <c r="L39" s="9">
        <f>Quelle_Var5!B40</f>
        <v>97.880657321976116</v>
      </c>
      <c r="M39" s="9">
        <f>Quelle_Var6!B40</f>
        <v>53.378103190340369</v>
      </c>
      <c r="N39" s="9">
        <f>Quelle_Var7!B40</f>
        <v>3077.2381385524368</v>
      </c>
      <c r="O39" s="9">
        <f>Quelle_Var8!B40</f>
        <v>3430.5</v>
      </c>
      <c r="P39" s="9">
        <f t="shared" si="6"/>
        <v>1974.8512312704672</v>
      </c>
      <c r="Q39" s="9">
        <f t="shared" si="7"/>
        <v>1771.4874003301911</v>
      </c>
      <c r="R39" s="12">
        <f>Quelle_Var9!B40*1000</f>
        <v>6077087.5268327203</v>
      </c>
      <c r="S39" s="11">
        <f>Quelle_Var10!C40/100</f>
        <v>0.18654088811579669</v>
      </c>
      <c r="T39" s="13">
        <f t="shared" si="8"/>
        <v>0.8970232148527727</v>
      </c>
      <c r="U39" s="29">
        <v>0.6962024343855312</v>
      </c>
      <c r="V39">
        <v>0.86293521677376139</v>
      </c>
      <c r="W39" s="30">
        <v>0.52819243509534819</v>
      </c>
    </row>
    <row r="40" spans="1:23" x14ac:dyDescent="0.25">
      <c r="A40" s="9">
        <v>1987</v>
      </c>
      <c r="B40" s="9">
        <f>Quelle_Var1!D41</f>
        <v>379538.69654363138</v>
      </c>
      <c r="C40" s="9">
        <f t="shared" si="9"/>
        <v>6.13152719662989E-2</v>
      </c>
      <c r="D40" s="11">
        <f>Quelle_Var2!F43</f>
        <v>203432.1727964629</v>
      </c>
      <c r="E40" s="9">
        <f t="shared" si="10"/>
        <v>3.286489392334279E-2</v>
      </c>
      <c r="F40" s="11">
        <f>Quelle_Var3!B41</f>
        <v>43.266584266459276</v>
      </c>
      <c r="G40" s="9">
        <f>Quelle_Var4!B41</f>
        <v>4.2158628546568089</v>
      </c>
      <c r="H40" s="9">
        <f t="shared" si="11"/>
        <v>46.761709765777724</v>
      </c>
      <c r="I40" s="9">
        <f t="shared" si="12"/>
        <v>37.659252151288221</v>
      </c>
      <c r="J40" s="9">
        <f t="shared" si="13"/>
        <v>42.156276252064373</v>
      </c>
      <c r="K40" s="9">
        <f t="shared" si="14"/>
        <v>18.765593917300428</v>
      </c>
      <c r="L40" s="9">
        <f>Quelle_Var5!B41</f>
        <v>99.70221314114292</v>
      </c>
      <c r="M40" s="9">
        <f>Quelle_Var6!B41</f>
        <v>55.465272766838254</v>
      </c>
      <c r="N40" s="9">
        <f>Quelle_Var7!B41</f>
        <v>3140.0370972114952</v>
      </c>
      <c r="O40" s="9">
        <f>Quelle_Var8!B41</f>
        <v>3515</v>
      </c>
      <c r="P40" s="9">
        <f t="shared" si="6"/>
        <v>1971.299554904982</v>
      </c>
      <c r="Q40" s="9">
        <f t="shared" si="7"/>
        <v>1761.0110190947801</v>
      </c>
      <c r="R40" s="12">
        <f>Quelle_Var9!B41*1000</f>
        <v>6189953.7321181521</v>
      </c>
      <c r="S40" s="11">
        <f>Quelle_Var10!C41/100</f>
        <v>0.19225707212878235</v>
      </c>
      <c r="T40" s="13">
        <f t="shared" si="8"/>
        <v>0.89332492097055338</v>
      </c>
      <c r="U40" s="29">
        <v>0.70819687221697758</v>
      </c>
      <c r="V40">
        <v>0.87075571543952524</v>
      </c>
      <c r="W40" s="30">
        <v>0.54427323980534392</v>
      </c>
    </row>
    <row r="41" spans="1:23" x14ac:dyDescent="0.25">
      <c r="A41" s="9">
        <v>1988</v>
      </c>
      <c r="B41" s="9">
        <f>Quelle_Var1!D42</f>
        <v>386592.92720809393</v>
      </c>
      <c r="C41" s="9">
        <f t="shared" si="9"/>
        <v>6.1347728224292151E-2</v>
      </c>
      <c r="D41" s="11">
        <f>Quelle_Var2!F44</f>
        <v>209650.87189951009</v>
      </c>
      <c r="E41" s="9">
        <f t="shared" si="10"/>
        <v>3.3269115408192489E-2</v>
      </c>
      <c r="F41" s="11">
        <f>Quelle_Var3!B42</f>
        <v>42.968889740904984</v>
      </c>
      <c r="G41" s="9">
        <f>Quelle_Var4!B42</f>
        <v>4.24</v>
      </c>
      <c r="H41" s="9">
        <f t="shared" si="11"/>
        <v>46.788773789461992</v>
      </c>
      <c r="I41" s="9">
        <f t="shared" si="12"/>
        <v>37.344600612050542</v>
      </c>
      <c r="J41" s="9">
        <f t="shared" si="13"/>
        <v>41.958694882461373</v>
      </c>
      <c r="K41" s="9">
        <f t="shared" si="14"/>
        <v>18.546583679942309</v>
      </c>
      <c r="L41" s="9">
        <f>Quelle_Var5!B42</f>
        <v>97.871222356850311</v>
      </c>
      <c r="M41" s="9">
        <f>Quelle_Var6!B42</f>
        <v>56.138710402765668</v>
      </c>
      <c r="N41" s="9">
        <f>Quelle_Var7!B42</f>
        <v>3209.902083099767</v>
      </c>
      <c r="O41" s="9">
        <f>Quelle_Var8!B42</f>
        <v>3606.5</v>
      </c>
      <c r="P41" s="9">
        <f t="shared" si="6"/>
        <v>1963.1958833565416</v>
      </c>
      <c r="Q41" s="9">
        <f t="shared" si="7"/>
        <v>1747.3080702950367</v>
      </c>
      <c r="R41" s="12">
        <f>Quelle_Var9!B42*1000</f>
        <v>6301666.55551905</v>
      </c>
      <c r="S41" s="11">
        <f>Quelle_Var10!C42/100</f>
        <v>0.19708151180805786</v>
      </c>
      <c r="T41" s="13">
        <f t="shared" si="8"/>
        <v>0.89003246446687012</v>
      </c>
      <c r="U41" s="29">
        <v>0.72120674222817482</v>
      </c>
      <c r="V41">
        <v>0.87891569302076489</v>
      </c>
      <c r="W41" s="30">
        <v>0.56207870713196695</v>
      </c>
    </row>
    <row r="42" spans="1:23" x14ac:dyDescent="0.25">
      <c r="A42" s="9">
        <v>1989</v>
      </c>
      <c r="B42" s="9">
        <f>Quelle_Var1!D43</f>
        <v>392722.27366398368</v>
      </c>
      <c r="C42" s="9">
        <f t="shared" si="9"/>
        <v>6.1804700597800098E-2</v>
      </c>
      <c r="D42" s="11">
        <f>Quelle_Var2!F45</f>
        <v>216644.69643369367</v>
      </c>
      <c r="E42" s="9">
        <f t="shared" si="10"/>
        <v>3.4094477184255734E-2</v>
      </c>
      <c r="F42" s="11">
        <f>Quelle_Var3!B43</f>
        <v>42.746938171125286</v>
      </c>
      <c r="G42" s="9">
        <f>Quelle_Var4!B43</f>
        <v>4.2548199348814686</v>
      </c>
      <c r="H42" s="9">
        <f t="shared" si="11"/>
        <v>46.871660130389792</v>
      </c>
      <c r="I42" s="9">
        <f t="shared" si="12"/>
        <v>36.605078424470342</v>
      </c>
      <c r="J42" s="9">
        <f t="shared" si="13"/>
        <v>41.470138645077057</v>
      </c>
      <c r="K42" s="9">
        <f t="shared" si="14"/>
        <v>17.933711492316828</v>
      </c>
      <c r="L42" s="9">
        <f>Quelle_Var5!B43</f>
        <v>95.403428356515818</v>
      </c>
      <c r="M42" s="9">
        <f>Quelle_Var6!B43</f>
        <v>58.063125715420952</v>
      </c>
      <c r="N42" s="9">
        <f>Quelle_Var7!B43</f>
        <v>3269.0247096899716</v>
      </c>
      <c r="O42" s="9">
        <f>Quelle_Var8!B43</f>
        <v>3703.5</v>
      </c>
      <c r="P42" s="9">
        <f t="shared" si="6"/>
        <v>1943.7742441321952</v>
      </c>
      <c r="Q42" s="9">
        <f t="shared" si="7"/>
        <v>1715.7407949580381</v>
      </c>
      <c r="R42" s="12">
        <f>Quelle_Var9!B43*1000</f>
        <v>6354246.0341270939</v>
      </c>
      <c r="S42" s="11">
        <f>Quelle_Var10!C43/100</f>
        <v>0.20670342992292987</v>
      </c>
      <c r="T42" s="13">
        <f t="shared" si="8"/>
        <v>0.88268521930335397</v>
      </c>
      <c r="U42" s="29">
        <v>0.73522670855081895</v>
      </c>
      <c r="V42">
        <v>0.88773134800588782</v>
      </c>
      <c r="W42" s="30">
        <v>0.58111116894634929</v>
      </c>
    </row>
    <row r="43" spans="1:23" x14ac:dyDescent="0.25">
      <c r="A43" s="9">
        <v>1990</v>
      </c>
      <c r="B43" s="9">
        <f>Quelle_Var1!D44</f>
        <v>405594.12418796925</v>
      </c>
      <c r="C43" s="9">
        <f t="shared" si="9"/>
        <v>6.2687334819327881E-2</v>
      </c>
      <c r="D43" s="11">
        <f>Quelle_Var2!F46</f>
        <v>225480.83878777997</v>
      </c>
      <c r="E43" s="9">
        <f t="shared" si="10"/>
        <v>3.4849599620634053E-2</v>
      </c>
      <c r="F43" s="11">
        <f>Quelle_Var3!B44</f>
        <v>42.61374961075488</v>
      </c>
      <c r="G43" s="9">
        <f>Quelle_Var4!B44</f>
        <v>4.2696916694020617</v>
      </c>
      <c r="H43" s="9">
        <f t="shared" si="11"/>
        <v>46.915881807093463</v>
      </c>
      <c r="I43" s="9">
        <f t="shared" si="12"/>
        <v>36.094692265354347</v>
      </c>
      <c r="J43" s="9">
        <f t="shared" si="13"/>
        <v>41.160467763521233</v>
      </c>
      <c r="K43" s="9">
        <f t="shared" si="14"/>
        <v>17.847864048547457</v>
      </c>
      <c r="L43" s="9">
        <f>Quelle_Var5!B44</f>
        <v>93.207710172003914</v>
      </c>
      <c r="M43" s="9">
        <f>Quelle_Var6!B44</f>
        <v>58.501942223026482</v>
      </c>
      <c r="N43" s="9">
        <f>Quelle_Var7!B44</f>
        <v>3350.515748877745</v>
      </c>
      <c r="O43" s="9">
        <f>Quelle_Var8!B44</f>
        <v>3820.75</v>
      </c>
      <c r="P43" s="9">
        <f t="shared" si="6"/>
        <v>1931.0796407180428</v>
      </c>
      <c r="Q43" s="9">
        <f t="shared" si="7"/>
        <v>1693.4143161847751</v>
      </c>
      <c r="R43" s="12">
        <f>Quelle_Var9!B44*1000</f>
        <v>6470112.7485629795</v>
      </c>
      <c r="S43" s="11">
        <f>Quelle_Var10!C44/100</f>
        <v>0.21729771415078447</v>
      </c>
      <c r="T43" s="13">
        <f t="shared" si="8"/>
        <v>0.87692619220774581</v>
      </c>
      <c r="U43" s="29">
        <v>0.75124373929568111</v>
      </c>
      <c r="V43">
        <v>0.89763091400101958</v>
      </c>
      <c r="W43" s="30">
        <v>0.60312500308252803</v>
      </c>
    </row>
    <row r="44" spans="1:23" x14ac:dyDescent="0.25">
      <c r="A44" s="9">
        <v>1991</v>
      </c>
      <c r="B44" s="9">
        <f>Quelle_Var1!D45</f>
        <v>423159.57039828156</v>
      </c>
      <c r="C44" s="9">
        <f t="shared" si="9"/>
        <v>6.4470616391832117E-2</v>
      </c>
      <c r="D44" s="11">
        <f>Quelle_Var2!F47</f>
        <v>229602.18318198677</v>
      </c>
      <c r="E44" s="9">
        <f t="shared" si="10"/>
        <v>3.4981116605068627E-2</v>
      </c>
      <c r="F44" s="11">
        <f>Quelle_Var3!B45</f>
        <v>42.496932214312942</v>
      </c>
      <c r="G44" s="9">
        <f>Quelle_Var4!B45</f>
        <v>4.2846153846153845</v>
      </c>
      <c r="H44" s="9">
        <f t="shared" si="11"/>
        <v>46.659536816212992</v>
      </c>
      <c r="I44" s="9">
        <f t="shared" si="12"/>
        <v>35.816737733430656</v>
      </c>
      <c r="J44" s="9">
        <f t="shared" si="13"/>
        <v>41.039671894504671</v>
      </c>
      <c r="K44" s="9">
        <f t="shared" si="14"/>
        <v>17.836515215247502</v>
      </c>
      <c r="L44" s="9">
        <f>Quelle_Var5!B45</f>
        <v>94.934281772606241</v>
      </c>
      <c r="M44" s="9">
        <f>Quelle_Var6!B45</f>
        <v>50.063989422578466</v>
      </c>
      <c r="N44" s="9">
        <f>Quelle_Var7!B45</f>
        <v>3427.6624105211276</v>
      </c>
      <c r="O44" s="9">
        <f>Quelle_Var8!B45</f>
        <v>3927.4972986055968</v>
      </c>
      <c r="P44" s="9">
        <f t="shared" si="6"/>
        <v>1914.8920816869424</v>
      </c>
      <c r="Q44" s="9">
        <f t="shared" si="7"/>
        <v>1671.1923929096529</v>
      </c>
      <c r="R44" s="12">
        <f>Quelle_Var9!B45*1000</f>
        <v>6563603.6086028852</v>
      </c>
      <c r="S44" s="11">
        <f>Quelle_Var10!C45/100</f>
        <v>0.22509584507280181</v>
      </c>
      <c r="T44" s="13">
        <f t="shared" si="8"/>
        <v>0.87273450493220495</v>
      </c>
      <c r="U44" s="29">
        <v>0.78214587206999997</v>
      </c>
      <c r="V44">
        <v>0.90001776542699996</v>
      </c>
      <c r="W44" s="30">
        <v>0.66436215841700008</v>
      </c>
    </row>
    <row r="45" spans="1:23" x14ac:dyDescent="0.25">
      <c r="A45" s="9">
        <v>1992</v>
      </c>
      <c r="B45" s="9">
        <f>Quelle_Var1!D46</f>
        <v>438709.1004416314</v>
      </c>
      <c r="C45" s="9">
        <f t="shared" si="9"/>
        <v>6.7308114654056811E-2</v>
      </c>
      <c r="D45" s="11">
        <f>Quelle_Var2!F48</f>
        <v>232464.06439680941</v>
      </c>
      <c r="E45" s="9">
        <f t="shared" si="10"/>
        <v>3.5665359764859107E-2</v>
      </c>
      <c r="F45" s="11">
        <f>Quelle_Var3!B46</f>
        <v>42.376041269983205</v>
      </c>
      <c r="G45" s="9">
        <f>Quelle_Var4!B46</f>
        <v>4.3176927032486434</v>
      </c>
      <c r="H45" s="9">
        <f t="shared" si="11"/>
        <v>46.622885952008701</v>
      </c>
      <c r="I45" s="9">
        <f t="shared" si="12"/>
        <v>36.011521206411572</v>
      </c>
      <c r="J45" s="9">
        <f t="shared" si="13"/>
        <v>41.37623946781757</v>
      </c>
      <c r="K45" s="9">
        <f t="shared" si="14"/>
        <v>18.081340012992271</v>
      </c>
      <c r="L45" s="9">
        <f>Quelle_Var5!B46</f>
        <v>96.268269313819104</v>
      </c>
      <c r="M45" s="9">
        <f>Quelle_Var6!B46</f>
        <v>51.374186686703531</v>
      </c>
      <c r="N45" s="9">
        <f>Quelle_Var7!B46</f>
        <v>3378.7732563761201</v>
      </c>
      <c r="O45" s="9">
        <f>Quelle_Var8!B46</f>
        <v>3882.1167970650918</v>
      </c>
      <c r="P45" s="9">
        <f t="shared" si="6"/>
        <v>1929.0796938310598</v>
      </c>
      <c r="Q45" s="9">
        <f t="shared" si="7"/>
        <v>1678.9610461648695</v>
      </c>
      <c r="R45" s="12">
        <f>Quelle_Var9!B46*1000</f>
        <v>6517922.878934619</v>
      </c>
      <c r="S45" s="11">
        <f>Quelle_Var10!C46/100</f>
        <v>0.2302958324335998</v>
      </c>
      <c r="T45" s="13">
        <f t="shared" si="8"/>
        <v>0.87034301980056272</v>
      </c>
      <c r="U45" s="29">
        <v>0.77951165555699997</v>
      </c>
      <c r="V45">
        <v>0.88856956788399999</v>
      </c>
      <c r="W45" s="30">
        <v>0.66995329147999994</v>
      </c>
    </row>
    <row r="46" spans="1:23" x14ac:dyDescent="0.25">
      <c r="A46" s="9">
        <v>1993</v>
      </c>
      <c r="B46" s="9">
        <f>Quelle_Var1!D47</f>
        <v>434691.32979993353</v>
      </c>
      <c r="C46" s="9">
        <f t="shared" si="9"/>
        <v>6.7021376609481764E-2</v>
      </c>
      <c r="D46" s="11">
        <f>Quelle_Var2!F49</f>
        <v>229572.82390726387</v>
      </c>
      <c r="E46" s="9">
        <f t="shared" si="10"/>
        <v>3.5395890452824305E-2</v>
      </c>
      <c r="F46" s="11">
        <f>Quelle_Var3!B47</f>
        <v>42.286148348274239</v>
      </c>
      <c r="G46" s="9">
        <f>Quelle_Var4!B47</f>
        <v>4.3510253794600633</v>
      </c>
      <c r="H46" s="9">
        <f t="shared" si="11"/>
        <v>46.670387260748896</v>
      </c>
      <c r="I46" s="9">
        <f t="shared" si="12"/>
        <v>36.164666399692713</v>
      </c>
      <c r="J46" s="9">
        <f t="shared" si="13"/>
        <v>41.470694786665277</v>
      </c>
      <c r="K46" s="9">
        <f t="shared" si="14"/>
        <v>18.441738963887072</v>
      </c>
      <c r="L46" s="9">
        <f>Quelle_Var5!B47</f>
        <v>96.034370814227515</v>
      </c>
      <c r="M46" s="9">
        <f>Quelle_Var6!B47</f>
        <v>54.653680546357428</v>
      </c>
      <c r="N46" s="9">
        <f>Quelle_Var7!B47</f>
        <v>3351.0809428420353</v>
      </c>
      <c r="O46" s="9">
        <f>Quelle_Var8!B47</f>
        <v>3842.7467697363686</v>
      </c>
      <c r="P46" s="9">
        <f t="shared" si="6"/>
        <v>1935.4533856659889</v>
      </c>
      <c r="Q46" s="9">
        <f t="shared" si="7"/>
        <v>1687.8189860294524</v>
      </c>
      <c r="R46" s="12">
        <f>Quelle_Var9!B47*1000</f>
        <v>6485860.9564643912</v>
      </c>
      <c r="S46" s="11">
        <f>Quelle_Var10!C47/100</f>
        <v>0.23040681600180563</v>
      </c>
      <c r="T46" s="13">
        <f t="shared" si="8"/>
        <v>0.87205354493653919</v>
      </c>
      <c r="U46" s="29">
        <v>0.77332696220599995</v>
      </c>
      <c r="V46">
        <v>0.88157669951299988</v>
      </c>
      <c r="W46" s="30">
        <v>0.66450796020799996</v>
      </c>
    </row>
    <row r="47" spans="1:23" x14ac:dyDescent="0.25">
      <c r="A47" s="9">
        <v>1994</v>
      </c>
      <c r="B47" s="9">
        <f>Quelle_Var1!D48</f>
        <v>434501.2262712263</v>
      </c>
      <c r="C47" s="9">
        <f t="shared" si="9"/>
        <v>6.7579119996131268E-2</v>
      </c>
      <c r="D47" s="11">
        <f>Quelle_Var2!F50</f>
        <v>229396.44265400138</v>
      </c>
      <c r="E47" s="9">
        <f t="shared" si="10"/>
        <v>3.5678632849527152E-2</v>
      </c>
      <c r="F47" s="11">
        <f>Quelle_Var3!B48</f>
        <v>42.229112541384723</v>
      </c>
      <c r="G47" s="9">
        <f>Quelle_Var4!B48</f>
        <v>4.384615384615385</v>
      </c>
      <c r="H47" s="9">
        <f t="shared" si="11"/>
        <v>46.801938634481964</v>
      </c>
      <c r="I47" s="9">
        <f t="shared" si="12"/>
        <v>35.868349185536538</v>
      </c>
      <c r="J47" s="9">
        <f t="shared" si="13"/>
        <v>41.146359635667991</v>
      </c>
      <c r="K47" s="9">
        <f t="shared" si="14"/>
        <v>18.376219138463728</v>
      </c>
      <c r="L47" s="9">
        <f>Quelle_Var5!B48</f>
        <v>89.438276700961637</v>
      </c>
      <c r="M47" s="9">
        <f>Quelle_Var6!B48</f>
        <v>55.087174827086614</v>
      </c>
      <c r="N47" s="9">
        <f>Quelle_Var7!B48</f>
        <v>3338.7447167311784</v>
      </c>
      <c r="O47" s="9">
        <f>Quelle_Var8!B48</f>
        <v>3830.039407046454</v>
      </c>
      <c r="P47" s="9">
        <f t="shared" si="6"/>
        <v>1925.7293987008588</v>
      </c>
      <c r="Q47" s="9">
        <f t="shared" si="7"/>
        <v>1678.708277501652</v>
      </c>
      <c r="R47" s="12">
        <f>Quelle_Var9!B48*1000</f>
        <v>6429518.8557664016</v>
      </c>
      <c r="S47" s="11">
        <f>Quelle_Var10!C48/100</f>
        <v>0.23179525180266197</v>
      </c>
      <c r="T47" s="13">
        <f t="shared" si="8"/>
        <v>0.87172594375624479</v>
      </c>
      <c r="U47" s="29">
        <v>0.76082688600199999</v>
      </c>
      <c r="V47">
        <v>0.86563859737600002</v>
      </c>
      <c r="W47" s="30">
        <v>0.65601981517599994</v>
      </c>
    </row>
    <row r="48" spans="1:23" x14ac:dyDescent="0.25">
      <c r="A48" s="9">
        <v>1995</v>
      </c>
      <c r="B48" s="9">
        <f>Quelle_Var1!D49</f>
        <v>433953.82621876179</v>
      </c>
      <c r="C48" s="9">
        <f t="shared" si="9"/>
        <v>6.8497007640851135E-2</v>
      </c>
      <c r="D48" s="11">
        <f>Quelle_Var2!F51</f>
        <v>233140.5350610934</v>
      </c>
      <c r="E48" s="9">
        <f t="shared" si="10"/>
        <v>3.6799834559867295E-2</v>
      </c>
      <c r="F48" s="11">
        <f>Quelle_Var3!B49</f>
        <v>42.108366656407576</v>
      </c>
      <c r="G48" s="9">
        <f>Quelle_Var4!B49</f>
        <v>4.4725823232609878</v>
      </c>
      <c r="H48" s="9">
        <f t="shared" si="11"/>
        <v>46.683532674654423</v>
      </c>
      <c r="I48" s="9">
        <f t="shared" si="12"/>
        <v>35.365110034138098</v>
      </c>
      <c r="J48" s="9">
        <f t="shared" si="13"/>
        <v>40.665172819304679</v>
      </c>
      <c r="K48" s="9">
        <f t="shared" si="14"/>
        <v>18.363084809246242</v>
      </c>
      <c r="L48" s="9">
        <f>Quelle_Var5!B49</f>
        <v>82.962983884394802</v>
      </c>
      <c r="M48" s="9">
        <f>Quelle_Var6!B49</f>
        <v>47.428364800773537</v>
      </c>
      <c r="N48" s="9">
        <f>Quelle_Var7!B49</f>
        <v>3337.2257612625931</v>
      </c>
      <c r="O48" s="9">
        <f>Quelle_Var8!B49</f>
        <v>3837.365759297189</v>
      </c>
      <c r="P48" s="9">
        <f t="shared" si="6"/>
        <v>1898.393924030479</v>
      </c>
      <c r="Q48" s="9">
        <f t="shared" si="7"/>
        <v>1650.9682698214349</v>
      </c>
      <c r="R48" s="12">
        <f>Quelle_Var9!B49*1000</f>
        <v>6335369.1082988968</v>
      </c>
      <c r="S48" s="11">
        <f>Quelle_Var10!C49/100</f>
        <v>0.23764872521246461</v>
      </c>
      <c r="T48" s="13">
        <f t="shared" si="8"/>
        <v>0.86966579955980106</v>
      </c>
      <c r="U48" s="29">
        <v>0.76714459094099996</v>
      </c>
      <c r="V48">
        <v>0.87431580486399996</v>
      </c>
      <c r="W48" s="30">
        <v>0.65971596917499997</v>
      </c>
    </row>
    <row r="49" spans="1:23" x14ac:dyDescent="0.25">
      <c r="A49" s="9">
        <v>1996</v>
      </c>
      <c r="B49" s="9">
        <f>Quelle_Var1!D50</f>
        <v>439463.98832704383</v>
      </c>
      <c r="C49" s="9">
        <f t="shared" si="9"/>
        <v>6.9621236077956991E-2</v>
      </c>
      <c r="D49" s="11">
        <f>Quelle_Var2!F52</f>
        <v>233268.58393271276</v>
      </c>
      <c r="E49" s="9">
        <f t="shared" si="10"/>
        <v>3.6955126205845498E-2</v>
      </c>
      <c r="F49" s="11">
        <f>Quelle_Var3!B50</f>
        <v>42.11062993875511</v>
      </c>
      <c r="G49" s="9">
        <f>Quelle_Var4!B50</f>
        <v>4.5869770552500571</v>
      </c>
      <c r="H49" s="9">
        <f t="shared" si="11"/>
        <v>46.536203676297859</v>
      </c>
      <c r="I49" s="9">
        <f t="shared" si="12"/>
        <v>35.355686708949783</v>
      </c>
      <c r="J49" s="9">
        <f t="shared" si="13"/>
        <v>40.753279318848307</v>
      </c>
      <c r="K49" s="9">
        <f t="shared" si="14"/>
        <v>18.310623534530841</v>
      </c>
      <c r="L49" s="9">
        <f>Quelle_Var5!B50</f>
        <v>82.568316957695828</v>
      </c>
      <c r="M49" s="9">
        <f>Quelle_Var6!B50</f>
        <v>45.644905220740483</v>
      </c>
      <c r="N49" s="9">
        <f>Quelle_Var7!B50</f>
        <v>3328.3428057389065</v>
      </c>
      <c r="O49" s="9">
        <f>Quelle_Var8!B50</f>
        <v>3836.4658321520137</v>
      </c>
      <c r="P49" s="9">
        <f t="shared" si="6"/>
        <v>1896.502906858982</v>
      </c>
      <c r="Q49" s="9">
        <f t="shared" si="7"/>
        <v>1645.3194378030641</v>
      </c>
      <c r="R49" s="12">
        <f>Quelle_Var9!B50*1000</f>
        <v>6312211.8061070163</v>
      </c>
      <c r="S49" s="11">
        <f>Quelle_Var10!C50/100</f>
        <v>0.24050596603946758</v>
      </c>
      <c r="T49" s="13">
        <f t="shared" si="8"/>
        <v>0.86755439807264423</v>
      </c>
      <c r="U49" s="29">
        <v>0.769916260814</v>
      </c>
      <c r="V49">
        <v>0.8676406452019999</v>
      </c>
      <c r="W49" s="30">
        <v>0.67180003952000011</v>
      </c>
    </row>
    <row r="50" spans="1:23" x14ac:dyDescent="0.25">
      <c r="A50" s="9">
        <v>1997</v>
      </c>
      <c r="B50" s="9">
        <f>Quelle_Var1!D51</f>
        <v>441577.22318111034</v>
      </c>
      <c r="C50" s="9">
        <f t="shared" si="9"/>
        <v>7.0333615712248276E-2</v>
      </c>
      <c r="D50" s="11">
        <f>Quelle_Var2!F53</f>
        <v>235097.79424291165</v>
      </c>
      <c r="E50" s="9">
        <f t="shared" si="10"/>
        <v>3.7445948402769665E-2</v>
      </c>
      <c r="F50" s="11">
        <f>Quelle_Var3!B51</f>
        <v>42.155710022794686</v>
      </c>
      <c r="G50" s="9">
        <f>Quelle_Var4!B51</f>
        <v>4.6216499999999998</v>
      </c>
      <c r="H50" s="9">
        <f t="shared" si="11"/>
        <v>46.612138417046403</v>
      </c>
      <c r="I50" s="9">
        <f t="shared" si="12"/>
        <v>35.134935675349041</v>
      </c>
      <c r="J50" s="9">
        <f t="shared" si="13"/>
        <v>40.618241254519027</v>
      </c>
      <c r="K50" s="9">
        <f t="shared" si="14"/>
        <v>18.603073448739977</v>
      </c>
      <c r="L50" s="9">
        <f>Quelle_Var5!B51</f>
        <v>79.475071425932526</v>
      </c>
      <c r="M50" s="9">
        <f>Quelle_Var6!B51</f>
        <v>47.174878118834258</v>
      </c>
      <c r="N50" s="9">
        <f>Quelle_Var7!B51</f>
        <v>3316.0691452239816</v>
      </c>
      <c r="O50" s="9">
        <f>Quelle_Var8!B51</f>
        <v>3833.588818888205</v>
      </c>
      <c r="P50" s="9">
        <f t="shared" si="6"/>
        <v>1893.3030836126254</v>
      </c>
      <c r="Q50" s="9">
        <f t="shared" si="7"/>
        <v>1637.7144849733911</v>
      </c>
      <c r="R50" s="12">
        <f>Quelle_Var9!B51*1000</f>
        <v>6278323.9381252471</v>
      </c>
      <c r="S50" s="11">
        <f>Quelle_Var10!C51/100</f>
        <v>0.24906944282889371</v>
      </c>
      <c r="T50" s="13">
        <f t="shared" si="8"/>
        <v>0.86500386501692916</v>
      </c>
      <c r="U50" s="29">
        <v>0.768806193084</v>
      </c>
      <c r="V50">
        <v>0.85908187306799999</v>
      </c>
      <c r="W50" s="30">
        <v>0.677958420921</v>
      </c>
    </row>
    <row r="51" spans="1:23" x14ac:dyDescent="0.25">
      <c r="A51" s="9">
        <v>1998</v>
      </c>
      <c r="B51" s="9">
        <f>Quelle_Var1!D52</f>
        <v>444072.79669463343</v>
      </c>
      <c r="C51" s="9">
        <f t="shared" si="9"/>
        <v>6.9545267540053538E-2</v>
      </c>
      <c r="D51" s="11">
        <f>Quelle_Var2!F54</f>
        <v>240183.11229037814</v>
      </c>
      <c r="E51" s="9">
        <f t="shared" si="10"/>
        <v>3.7614550873566105E-2</v>
      </c>
      <c r="F51" s="11">
        <f>Quelle_Var3!B52</f>
        <v>42.159319564847266</v>
      </c>
      <c r="G51" s="9">
        <f>Quelle_Var4!B52</f>
        <v>4.6594600000000002</v>
      </c>
      <c r="H51" s="9">
        <f t="shared" si="11"/>
        <v>46.720971066682402</v>
      </c>
      <c r="I51" s="9">
        <f t="shared" si="12"/>
        <v>35.324523985507795</v>
      </c>
      <c r="J51" s="9">
        <f t="shared" si="13"/>
        <v>40.986246441943244</v>
      </c>
      <c r="K51" s="9">
        <f t="shared" si="14"/>
        <v>18.879913403628468</v>
      </c>
      <c r="L51" s="9">
        <f>Quelle_Var5!B52</f>
        <v>77.340463343229146</v>
      </c>
      <c r="M51" s="9">
        <f>Quelle_Var6!B52</f>
        <v>51.219858691041118</v>
      </c>
      <c r="N51" s="9">
        <f>Quelle_Var7!B52</f>
        <v>3334.5449774817325</v>
      </c>
      <c r="O51" s="9">
        <f>Quelle_Var8!B52</f>
        <v>3868.9971385001722</v>
      </c>
      <c r="P51" s="9">
        <f t="shared" si="6"/>
        <v>1914.9172341459448</v>
      </c>
      <c r="Q51" s="9">
        <f t="shared" si="7"/>
        <v>1650.3960630712384</v>
      </c>
      <c r="R51" s="12">
        <f>Quelle_Var9!B52*1000</f>
        <v>6385377.6454145713</v>
      </c>
      <c r="S51" s="11">
        <f>Quelle_Var10!C52/100</f>
        <v>0.2561131439855957</v>
      </c>
      <c r="T51" s="13">
        <f t="shared" si="8"/>
        <v>0.86186286991527172</v>
      </c>
      <c r="U51" s="29">
        <v>0.78038839219199996</v>
      </c>
      <c r="V51">
        <v>0.87226297163400002</v>
      </c>
      <c r="W51" s="30">
        <v>0.68831686109299994</v>
      </c>
    </row>
    <row r="52" spans="1:23" x14ac:dyDescent="0.25">
      <c r="A52" s="9">
        <v>1999</v>
      </c>
      <c r="B52" s="9">
        <f>Quelle_Var1!D53</f>
        <v>450122.17981466802</v>
      </c>
      <c r="C52" s="9">
        <f t="shared" si="9"/>
        <v>7.0316353667669959E-2</v>
      </c>
      <c r="D52" s="11">
        <f>Quelle_Var2!F55</f>
        <v>244401.76077115929</v>
      </c>
      <c r="E52" s="9">
        <f t="shared" si="10"/>
        <v>3.8179501962027254E-2</v>
      </c>
      <c r="F52" s="11">
        <f>Quelle_Var3!B53</f>
        <v>42.006846903062609</v>
      </c>
      <c r="G52" s="9">
        <f>Quelle_Var4!B53</f>
        <v>4.6958299999999999</v>
      </c>
      <c r="H52" s="9">
        <f t="shared" si="11"/>
        <v>46.644240553307569</v>
      </c>
      <c r="I52" s="9">
        <f t="shared" si="12"/>
        <v>35.241444737869983</v>
      </c>
      <c r="J52" s="9">
        <f t="shared" si="13"/>
        <v>41.196325351756627</v>
      </c>
      <c r="K52" s="9">
        <f t="shared" si="14"/>
        <v>18.964004912519922</v>
      </c>
      <c r="L52" s="9">
        <f>Quelle_Var5!B53</f>
        <v>78.51651239352266</v>
      </c>
      <c r="M52" s="9">
        <f>Quelle_Var6!B53</f>
        <v>50.794957159491005</v>
      </c>
      <c r="N52" s="9">
        <f>Quelle_Var7!B53</f>
        <v>3331.3293090011243</v>
      </c>
      <c r="O52" s="9">
        <f>Quelle_Var8!B53</f>
        <v>3894.2366605072302</v>
      </c>
      <c r="P52" s="9">
        <f t="shared" si="6"/>
        <v>1921.5713096196591</v>
      </c>
      <c r="Q52" s="9">
        <f t="shared" si="7"/>
        <v>1643.8104257993027</v>
      </c>
      <c r="R52" s="12">
        <f>Quelle_Var9!B53*1000</f>
        <v>6401386.8230716446</v>
      </c>
      <c r="S52" s="11">
        <f>Quelle_Var10!C53/100</f>
        <v>0.26784791223938881</v>
      </c>
      <c r="T52" s="13">
        <f t="shared" si="8"/>
        <v>0.85545117038860541</v>
      </c>
      <c r="U52" s="29">
        <v>0.78426731700700003</v>
      </c>
      <c r="V52">
        <v>0.87203474211999998</v>
      </c>
      <c r="W52" s="30">
        <v>0.69610265679200001</v>
      </c>
    </row>
    <row r="53" spans="1:23" x14ac:dyDescent="0.25">
      <c r="A53" s="9">
        <v>2000</v>
      </c>
      <c r="B53" s="9">
        <f>Quelle_Var1!D54</f>
        <v>464708.60018696275</v>
      </c>
      <c r="C53" s="9">
        <f t="shared" si="9"/>
        <v>7.281913142591856E-2</v>
      </c>
      <c r="D53" s="11">
        <f>Quelle_Var2!F56</f>
        <v>250489.58074865595</v>
      </c>
      <c r="E53" s="9">
        <f t="shared" si="10"/>
        <v>3.9251336631215945E-2</v>
      </c>
      <c r="F53" s="11">
        <f>Quelle_Var3!B54</f>
        <v>42.04627455105468</v>
      </c>
      <c r="G53" s="9">
        <f>Quelle_Var4!B54</f>
        <v>4.6611500000000001</v>
      </c>
      <c r="H53" s="9">
        <f t="shared" si="11"/>
        <v>46.636706510203638</v>
      </c>
      <c r="I53" s="9">
        <f t="shared" si="12"/>
        <v>34.729678693625367</v>
      </c>
      <c r="J53" s="9">
        <f t="shared" si="13"/>
        <v>40.784075978807785</v>
      </c>
      <c r="K53" s="9">
        <f t="shared" si="14"/>
        <v>19.336370597041125</v>
      </c>
      <c r="L53" s="9">
        <f>Quelle_Var5!B54</f>
        <v>77.15274550080801</v>
      </c>
      <c r="M53" s="9">
        <f>Quelle_Var6!B54</f>
        <v>47.630227554594541</v>
      </c>
      <c r="N53" s="9">
        <f>Quelle_Var7!B54</f>
        <v>3355.1868835670389</v>
      </c>
      <c r="O53" s="9">
        <f>Quelle_Var8!B54</f>
        <v>3940.0939464382104</v>
      </c>
      <c r="P53" s="9">
        <f t="shared" si="6"/>
        <v>1902.0349817135047</v>
      </c>
      <c r="Q53" s="9">
        <f t="shared" si="7"/>
        <v>1619.6778324282789</v>
      </c>
      <c r="R53" s="12">
        <f>Quelle_Var9!B54*1000</f>
        <v>6381682.8227308234</v>
      </c>
      <c r="S53" s="11">
        <f>Quelle_Var10!C54/100</f>
        <v>0.28228648134683154</v>
      </c>
      <c r="T53" s="13">
        <f t="shared" si="8"/>
        <v>0.85154997042648706</v>
      </c>
      <c r="U53" s="29">
        <v>0.78338371181300004</v>
      </c>
      <c r="V53">
        <v>0.87299571113899999</v>
      </c>
      <c r="W53" s="30">
        <v>0.6933318585710001</v>
      </c>
    </row>
    <row r="54" spans="1:23" x14ac:dyDescent="0.25">
      <c r="A54" s="9">
        <v>2001</v>
      </c>
      <c r="B54" s="9">
        <f>Quelle_Var1!D55</f>
        <v>471579.71309651248</v>
      </c>
      <c r="C54" s="9">
        <f t="shared" si="9"/>
        <v>7.3237300820107376E-2</v>
      </c>
      <c r="D54" s="11">
        <f>Quelle_Var2!F57</f>
        <v>261456.75090428977</v>
      </c>
      <c r="E54" s="9">
        <f t="shared" si="10"/>
        <v>4.0604771973103269E-2</v>
      </c>
      <c r="F54" s="11">
        <f>Quelle_Var3!B55</f>
        <v>41.894855885991227</v>
      </c>
      <c r="G54" s="9">
        <f>Quelle_Var4!B55</f>
        <v>4.74329</v>
      </c>
      <c r="H54" s="9">
        <f t="shared" si="11"/>
        <v>46.532793791072422</v>
      </c>
      <c r="I54" s="9">
        <f t="shared" si="12"/>
        <v>34.501060046477626</v>
      </c>
      <c r="J54" s="9">
        <f t="shared" si="13"/>
        <v>40.364295410169348</v>
      </c>
      <c r="K54" s="9">
        <f t="shared" si="14"/>
        <v>19.458994384755908</v>
      </c>
      <c r="L54" s="9">
        <f>Quelle_Var5!B55</f>
        <v>76.945222308416959</v>
      </c>
      <c r="M54" s="9">
        <f>Quelle_Var6!B55</f>
        <v>46.616857061863016</v>
      </c>
      <c r="N54" s="9">
        <f>Quelle_Var7!B55</f>
        <v>3428.2010221091423</v>
      </c>
      <c r="O54" s="9">
        <f>Quelle_Var8!B55</f>
        <v>4010.801946242967</v>
      </c>
      <c r="P54" s="9">
        <f t="shared" si="6"/>
        <v>1878.2634348433412</v>
      </c>
      <c r="Q54" s="9">
        <f t="shared" si="7"/>
        <v>1605.4307127161508</v>
      </c>
      <c r="R54" s="12">
        <f>Quelle_Var9!B55*1000</f>
        <v>6439064.6271201707</v>
      </c>
      <c r="S54" s="11">
        <f>Quelle_Var10!C55/100</f>
        <v>0.2804664403810358</v>
      </c>
      <c r="T54" s="13">
        <f t="shared" si="8"/>
        <v>0.85474203614577282</v>
      </c>
      <c r="U54" s="29">
        <v>0.79148061398799996</v>
      </c>
      <c r="V54">
        <v>0.87628396199299996</v>
      </c>
      <c r="W54" s="30">
        <v>0.70642645247399993</v>
      </c>
    </row>
    <row r="55" spans="1:23" x14ac:dyDescent="0.25">
      <c r="A55" s="9">
        <v>2002</v>
      </c>
      <c r="B55" s="9">
        <f>Quelle_Var1!D56</f>
        <v>489601.347169107</v>
      </c>
      <c r="C55" s="9">
        <f t="shared" si="9"/>
        <v>7.5860695031957304E-2</v>
      </c>
      <c r="D55" s="11">
        <f>Quelle_Var2!F58</f>
        <v>267298.84888568264</v>
      </c>
      <c r="E55" s="9">
        <f t="shared" si="10"/>
        <v>4.1416300373671611E-2</v>
      </c>
      <c r="F55" s="11">
        <f>Quelle_Var3!B56</f>
        <v>41.784923032191443</v>
      </c>
      <c r="G55" s="9">
        <f>Quelle_Var4!B56</f>
        <v>4.7923099999999996</v>
      </c>
      <c r="H55" s="9">
        <f t="shared" si="11"/>
        <v>46.408341758903951</v>
      </c>
      <c r="I55" s="9">
        <f t="shared" si="12"/>
        <v>34.320903871856736</v>
      </c>
      <c r="J55" s="9">
        <f t="shared" si="13"/>
        <v>40.254285080855972</v>
      </c>
      <c r="K55" s="9">
        <f t="shared" si="14"/>
        <v>19.251317733226262</v>
      </c>
      <c r="L55" s="9">
        <f>Quelle_Var5!B56</f>
        <v>79.326821047180118</v>
      </c>
      <c r="M55" s="9">
        <f>Quelle_Var6!B56</f>
        <v>45.926116317064164</v>
      </c>
      <c r="N55" s="9">
        <f>Quelle_Var7!B56</f>
        <v>3454.757896177578</v>
      </c>
      <c r="O55" s="9">
        <f>Quelle_Var8!B56</f>
        <v>4052.0147650338358</v>
      </c>
      <c r="P55" s="9">
        <f t="shared" si="6"/>
        <v>1868.1346192927126</v>
      </c>
      <c r="Q55" s="9">
        <f t="shared" si="7"/>
        <v>1592.7762363596173</v>
      </c>
      <c r="R55" s="12">
        <f>Quelle_Var9!B56*1000</f>
        <v>6453952.8271241924</v>
      </c>
      <c r="S55" s="11">
        <f>Quelle_Var10!C56/100</f>
        <v>0.28250204415372038</v>
      </c>
      <c r="T55" s="13">
        <f t="shared" si="8"/>
        <v>0.85260249444049829</v>
      </c>
      <c r="U55" s="29">
        <v>0.78875575988799995</v>
      </c>
      <c r="V55">
        <v>0.86194054250700003</v>
      </c>
      <c r="W55" s="30">
        <v>0.71526139471700001</v>
      </c>
    </row>
    <row r="56" spans="1:23" x14ac:dyDescent="0.25">
      <c r="A56" s="9">
        <v>2003</v>
      </c>
      <c r="B56" s="9">
        <f>Quelle_Var1!D57</f>
        <v>495972.83600210433</v>
      </c>
      <c r="C56" s="9">
        <f t="shared" si="9"/>
        <v>7.7500355683990607E-2</v>
      </c>
      <c r="D56" s="11">
        <f>Quelle_Var2!F59</f>
        <v>266044.20794845978</v>
      </c>
      <c r="E56" s="9">
        <f t="shared" si="10"/>
        <v>4.1571875004024844E-2</v>
      </c>
      <c r="F56" s="11">
        <f>Quelle_Var3!B57</f>
        <v>41.778535553570677</v>
      </c>
      <c r="G56" s="9">
        <f>Quelle_Var4!B57</f>
        <v>4.8242700000000003</v>
      </c>
      <c r="H56" s="9">
        <f t="shared" si="11"/>
        <v>46.378553684302723</v>
      </c>
      <c r="I56" s="9">
        <f t="shared" si="12"/>
        <v>34.168873585469164</v>
      </c>
      <c r="J56" s="9">
        <f t="shared" si="13"/>
        <v>40.247148634424278</v>
      </c>
      <c r="K56" s="9">
        <f t="shared" si="14"/>
        <v>19.166780005808114</v>
      </c>
      <c r="L56" s="9">
        <f>Quelle_Var5!B57</f>
        <v>80.645599471343417</v>
      </c>
      <c r="M56" s="9">
        <f>Quelle_Var6!B57</f>
        <v>47.34074042352028</v>
      </c>
      <c r="N56" s="9">
        <f>Quelle_Var7!B57</f>
        <v>3428.4820252560612</v>
      </c>
      <c r="O56" s="9">
        <f>Quelle_Var8!B57</f>
        <v>4038.3720966328137</v>
      </c>
      <c r="P56" s="9">
        <f t="shared" si="6"/>
        <v>1866.6045435817575</v>
      </c>
      <c r="Q56" s="9">
        <f t="shared" si="7"/>
        <v>1584.7029379158348</v>
      </c>
      <c r="R56" s="12">
        <f>Quelle_Var9!B57*1000</f>
        <v>6399620.1259313496</v>
      </c>
      <c r="S56" s="11">
        <f>Quelle_Var10!C57/100</f>
        <v>0.28833817643511167</v>
      </c>
      <c r="T56" s="13">
        <f t="shared" si="8"/>
        <v>0.84897625657495068</v>
      </c>
      <c r="U56" s="29">
        <v>0.77918520706099992</v>
      </c>
      <c r="V56">
        <v>0.85070097373699993</v>
      </c>
      <c r="W56" s="30">
        <v>0.70737363853000002</v>
      </c>
    </row>
    <row r="57" spans="1:23" x14ac:dyDescent="0.25">
      <c r="A57" s="9">
        <v>2004</v>
      </c>
      <c r="B57" s="9">
        <f>Quelle_Var1!D58</f>
        <v>491363.00637403259</v>
      </c>
      <c r="C57" s="9">
        <f t="shared" si="9"/>
        <v>7.5241978277101065E-2</v>
      </c>
      <c r="D57" s="11">
        <f>Quelle_Var2!F60</f>
        <v>266225.86112032091</v>
      </c>
      <c r="E57" s="9">
        <f t="shared" si="10"/>
        <v>4.0766928318509907E-2</v>
      </c>
      <c r="F57" s="11">
        <f>Quelle_Var3!B58</f>
        <v>41.698357360019948</v>
      </c>
      <c r="G57" s="9">
        <f>Quelle_Var4!B58</f>
        <v>4.8416600000000001</v>
      </c>
      <c r="H57" s="9">
        <f t="shared" si="11"/>
        <v>46.47416264507936</v>
      </c>
      <c r="I57" s="9">
        <f t="shared" si="12"/>
        <v>34.567289037647548</v>
      </c>
      <c r="J57" s="9">
        <f t="shared" si="13"/>
        <v>40.890843690314455</v>
      </c>
      <c r="K57" s="9">
        <f t="shared" si="14"/>
        <v>19.56442558145379</v>
      </c>
      <c r="L57" s="9">
        <f>Quelle_Var5!B58</f>
        <v>76.745647594182898</v>
      </c>
      <c r="M57" s="9">
        <f>Quelle_Var6!B58</f>
        <v>48.216575751068738</v>
      </c>
      <c r="N57" s="9">
        <f>Quelle_Var7!B58</f>
        <v>3436.4070855625978</v>
      </c>
      <c r="O57" s="9">
        <f>Quelle_Var8!B58</f>
        <v>4065.0449862871874</v>
      </c>
      <c r="P57" s="9">
        <f t="shared" si="6"/>
        <v>1900.367720358191</v>
      </c>
      <c r="Q57" s="9">
        <f t="shared" si="7"/>
        <v>1606.485812935101</v>
      </c>
      <c r="R57" s="12">
        <f>Quelle_Var9!B58*1000</f>
        <v>6530437.0994133288</v>
      </c>
      <c r="S57" s="11">
        <f>Quelle_Var10!C58/100</f>
        <v>0.2965127392883477</v>
      </c>
      <c r="T57" s="13">
        <f t="shared" si="8"/>
        <v>0.84535524136997153</v>
      </c>
      <c r="U57" s="29">
        <v>0.77396014898700005</v>
      </c>
      <c r="V57">
        <v>0.84447218549300007</v>
      </c>
      <c r="W57" s="30">
        <v>0.70316412930899996</v>
      </c>
    </row>
    <row r="58" spans="1:23" x14ac:dyDescent="0.25">
      <c r="A58" s="9">
        <v>2005</v>
      </c>
      <c r="B58" s="9">
        <f>Quelle_Var1!D59</f>
        <v>492926.09479212377</v>
      </c>
      <c r="C58" s="9">
        <f t="shared" si="9"/>
        <v>7.5643318570292287E-2</v>
      </c>
      <c r="D58" s="11">
        <f>Quelle_Var2!F61</f>
        <v>273651.43941764865</v>
      </c>
      <c r="E58" s="9">
        <f t="shared" si="10"/>
        <v>4.1993928152287772E-2</v>
      </c>
      <c r="F58" s="11">
        <f>Quelle_Var3!B59</f>
        <v>41.691925579214811</v>
      </c>
      <c r="G58" s="9">
        <f>Quelle_Var4!B59</f>
        <v>4.87913</v>
      </c>
      <c r="H58" s="9">
        <f t="shared" si="11"/>
        <v>46.393089923603185</v>
      </c>
      <c r="I58" s="9">
        <f t="shared" si="12"/>
        <v>34.299561276544466</v>
      </c>
      <c r="J58" s="9">
        <f t="shared" si="13"/>
        <v>40.613525524865253</v>
      </c>
      <c r="K58" s="9">
        <f t="shared" si="14"/>
        <v>19.589929554447817</v>
      </c>
      <c r="L58" s="9">
        <f>Quelle_Var5!B59</f>
        <v>77.099815621812581</v>
      </c>
      <c r="M58" s="9">
        <f>Quelle_Var6!B59</f>
        <v>46.757262838641417</v>
      </c>
      <c r="N58" s="9">
        <f>Quelle_Var7!B59</f>
        <v>3458.4957506176397</v>
      </c>
      <c r="O58" s="9">
        <f>Quelle_Var8!B59</f>
        <v>4095.145833290916</v>
      </c>
      <c r="P58" s="9">
        <f t="shared" si="6"/>
        <v>1884.1869417896269</v>
      </c>
      <c r="Q58" s="9">
        <f t="shared" si="7"/>
        <v>1591.2626306428649</v>
      </c>
      <c r="R58" s="12">
        <f>Quelle_Var9!B59*1000</f>
        <v>6516452.5315486705</v>
      </c>
      <c r="S58" s="11">
        <f>Quelle_Var10!C59/100</f>
        <v>0.30032751091703064</v>
      </c>
      <c r="T58" s="13">
        <f t="shared" si="8"/>
        <v>0.84453543082697613</v>
      </c>
      <c r="U58" s="29">
        <v>0.77196327153800004</v>
      </c>
      <c r="V58">
        <v>0.83940372939700003</v>
      </c>
      <c r="W58" s="30">
        <v>0.70422778305199996</v>
      </c>
    </row>
    <row r="59" spans="1:23" x14ac:dyDescent="0.25">
      <c r="A59" s="9">
        <v>2006</v>
      </c>
      <c r="B59" s="9">
        <f>Quelle_Var1!D60</f>
        <v>503526.12441761122</v>
      </c>
      <c r="C59" s="9">
        <f t="shared" si="9"/>
        <v>7.6325129593658336E-2</v>
      </c>
      <c r="D59" s="11">
        <f>Quelle_Var2!F62</f>
        <v>278125.21595325292</v>
      </c>
      <c r="E59" s="9">
        <f t="shared" si="10"/>
        <v>4.2158573550575791E-2</v>
      </c>
      <c r="F59" s="11">
        <f>Quelle_Var3!B60</f>
        <v>41.699688135366344</v>
      </c>
      <c r="G59" s="9">
        <f>Quelle_Var4!B60</f>
        <v>4.87913</v>
      </c>
      <c r="H59" s="9">
        <f t="shared" si="11"/>
        <v>46.399567898623403</v>
      </c>
      <c r="I59" s="9">
        <f t="shared" si="12"/>
        <v>34.015185674868633</v>
      </c>
      <c r="J59" s="9">
        <f t="shared" si="13"/>
        <v>40.2617544640365</v>
      </c>
      <c r="K59" s="9">
        <f t="shared" si="14"/>
        <v>19.691338701463298</v>
      </c>
      <c r="L59" s="9">
        <f>Quelle_Var5!B60</f>
        <v>76.188183500625399</v>
      </c>
      <c r="M59" s="9">
        <f>Quelle_Var6!B60</f>
        <v>46.110110821837154</v>
      </c>
      <c r="N59" s="9">
        <f>Quelle_Var7!B60</f>
        <v>3531.4074221014985</v>
      </c>
      <c r="O59" s="9">
        <f>Quelle_Var8!B60</f>
        <v>4179.9171670014921</v>
      </c>
      <c r="P59" s="9">
        <f t="shared" si="6"/>
        <v>1868.1280099717656</v>
      </c>
      <c r="Q59" s="9">
        <f t="shared" si="7"/>
        <v>1578.2899173053493</v>
      </c>
      <c r="R59" s="12">
        <f>Quelle_Var9!B60*1000</f>
        <v>6597121.1198499948</v>
      </c>
      <c r="S59" s="11">
        <f>Quelle_Var10!C60/100</f>
        <v>0.30366760017233957</v>
      </c>
      <c r="T59" s="13">
        <f t="shared" si="8"/>
        <v>0.8448510535041992</v>
      </c>
      <c r="U59" s="29">
        <v>0.77937967610100001</v>
      </c>
      <c r="V59">
        <v>0.84705556053200004</v>
      </c>
      <c r="W59" s="30">
        <v>0.71134675354900001</v>
      </c>
    </row>
    <row r="60" spans="1:23" x14ac:dyDescent="0.25">
      <c r="A60" s="9">
        <v>2007</v>
      </c>
      <c r="B60" s="9">
        <f>Quelle_Var1!D61</f>
        <v>520848.31534546614</v>
      </c>
      <c r="C60" s="9">
        <f t="shared" si="9"/>
        <v>7.70242198387769E-2</v>
      </c>
      <c r="D60" s="11">
        <f>Quelle_Var2!F63</f>
        <v>286109.38319975248</v>
      </c>
      <c r="E60" s="9">
        <f t="shared" si="10"/>
        <v>4.2310498815567359E-2</v>
      </c>
      <c r="F60" s="11">
        <f>Quelle_Var3!B61</f>
        <v>41.694352751010108</v>
      </c>
      <c r="G60" s="9">
        <f>Quelle_Var4!B61</f>
        <v>4.9032</v>
      </c>
      <c r="H60" s="9">
        <f t="shared" si="11"/>
        <v>46.424961563673165</v>
      </c>
      <c r="I60" s="9">
        <f t="shared" si="12"/>
        <v>33.930328853557455</v>
      </c>
      <c r="J60" s="9">
        <f t="shared" si="13"/>
        <v>40.167579280675554</v>
      </c>
      <c r="K60" s="9">
        <f t="shared" si="14"/>
        <v>19.69915777770462</v>
      </c>
      <c r="L60" s="9">
        <f>Quelle_Var5!B61</f>
        <v>74.9351094277404</v>
      </c>
      <c r="M60" s="9">
        <f>Quelle_Var6!B61</f>
        <v>46.923240671842336</v>
      </c>
      <c r="N60" s="9">
        <f>Quelle_Var7!B61</f>
        <v>3626.2416624052275</v>
      </c>
      <c r="O60" s="9">
        <f>Quelle_Var8!B61</f>
        <v>4292.8363616575771</v>
      </c>
      <c r="P60" s="9">
        <f t="shared" si="6"/>
        <v>1864.7783242111573</v>
      </c>
      <c r="Q60" s="9">
        <f t="shared" si="7"/>
        <v>1575.2142128691955</v>
      </c>
      <c r="R60" s="12">
        <f>Quelle_Var9!B61*1000</f>
        <v>6762136.8504047012</v>
      </c>
      <c r="S60" s="11">
        <f>Quelle_Var10!C61/100</f>
        <v>0.30472552200533781</v>
      </c>
      <c r="T60" s="13">
        <f t="shared" si="8"/>
        <v>0.84471928508475458</v>
      </c>
      <c r="U60" s="29">
        <v>0.78590116397400001</v>
      </c>
      <c r="V60">
        <v>0.85564427304000001</v>
      </c>
      <c r="W60" s="30">
        <v>0.71571892313000007</v>
      </c>
    </row>
    <row r="61" spans="1:23" x14ac:dyDescent="0.25">
      <c r="A61" s="9">
        <v>2008</v>
      </c>
      <c r="B61" s="9">
        <f>Quelle_Var1!D62</f>
        <v>541760.04874862963</v>
      </c>
      <c r="C61" s="9">
        <f t="shared" si="9"/>
        <v>7.8351015507798119E-2</v>
      </c>
      <c r="D61" s="11">
        <f>Quelle_Var2!F64</f>
        <v>292049.72360643727</v>
      </c>
      <c r="E61" s="9">
        <f t="shared" si="10"/>
        <v>4.2237135197012818E-2</v>
      </c>
      <c r="F61" s="11">
        <f>Quelle_Var3!B62</f>
        <v>41.649639587673292</v>
      </c>
      <c r="G61" s="9">
        <f>Quelle_Var4!B62</f>
        <v>4.9341299999999997</v>
      </c>
      <c r="H61" s="9">
        <f t="shared" si="11"/>
        <v>46.405009934753444</v>
      </c>
      <c r="I61" s="9">
        <f t="shared" si="12"/>
        <v>34.052950678733858</v>
      </c>
      <c r="J61" s="9">
        <f t="shared" si="13"/>
        <v>40.303352635696527</v>
      </c>
      <c r="K61" s="9">
        <f t="shared" si="14"/>
        <v>20.061906678520153</v>
      </c>
      <c r="L61" s="9">
        <f>Quelle_Var5!B62</f>
        <v>74.2076527169624</v>
      </c>
      <c r="M61" s="9">
        <f>Quelle_Var6!B62</f>
        <v>46.683069181556895</v>
      </c>
      <c r="N61" s="9">
        <f>Quelle_Var7!B62</f>
        <v>3697.0583187281441</v>
      </c>
      <c r="O61" s="9">
        <f>Quelle_Var8!B62</f>
        <v>4375.6515122634864</v>
      </c>
      <c r="P61" s="9">
        <f t="shared" si="6"/>
        <v>1870.2774794633688</v>
      </c>
      <c r="Q61" s="9">
        <f t="shared" si="7"/>
        <v>1580.2275145543138</v>
      </c>
      <c r="R61" s="12">
        <f>Quelle_Var9!B62*1000</f>
        <v>6914524.9137799535</v>
      </c>
      <c r="S61" s="11">
        <f>Quelle_Var10!C62/100</f>
        <v>0.30879226564081791</v>
      </c>
      <c r="T61" s="13">
        <f t="shared" si="8"/>
        <v>0.84491607898081622</v>
      </c>
      <c r="U61" s="29">
        <v>0.79503031609199992</v>
      </c>
      <c r="V61">
        <v>0.85423487330699999</v>
      </c>
      <c r="W61" s="30">
        <v>0.73529208155999992</v>
      </c>
    </row>
    <row r="62" spans="1:23" x14ac:dyDescent="0.25">
      <c r="A62" s="9">
        <v>2009</v>
      </c>
      <c r="B62" s="9">
        <f>Quelle_Var1!D63</f>
        <v>562263.00809391402</v>
      </c>
      <c r="C62" s="9">
        <f t="shared" si="9"/>
        <v>8.0802765719062461E-2</v>
      </c>
      <c r="D62" s="11">
        <f>Quelle_Var2!F65</f>
        <v>300128.743454137</v>
      </c>
      <c r="E62" s="9">
        <f t="shared" si="10"/>
        <v>4.3131474405711898E-2</v>
      </c>
      <c r="F62" s="11">
        <f>Quelle_Var3!B63</f>
        <v>41.661658964816183</v>
      </c>
      <c r="G62" s="9">
        <f>Quelle_Var4!B63</f>
        <v>4.9616899999999999</v>
      </c>
      <c r="H62" s="9">
        <f t="shared" si="11"/>
        <v>46.256674383561659</v>
      </c>
      <c r="I62" s="9">
        <f t="shared" si="12"/>
        <v>34.161948097003759</v>
      </c>
      <c r="J62" s="9">
        <f t="shared" si="13"/>
        <v>40.490797518851359</v>
      </c>
      <c r="K62" s="9">
        <f t="shared" si="14"/>
        <v>20.186249019100458</v>
      </c>
      <c r="L62" s="9">
        <f>Quelle_Var5!B63</f>
        <v>83.244065620361198</v>
      </c>
      <c r="M62" s="9">
        <f>Quelle_Var6!B63</f>
        <v>50.679829133553113</v>
      </c>
      <c r="N62" s="9">
        <f>Quelle_Var7!B63</f>
        <v>3715.2030003904324</v>
      </c>
      <c r="O62" s="9">
        <f>Quelle_Var8!B63</f>
        <v>4403.4822605281088</v>
      </c>
      <c r="P62" s="9">
        <f t="shared" si="6"/>
        <v>1872.9696363602336</v>
      </c>
      <c r="Q62" s="9">
        <f t="shared" si="7"/>
        <v>1580.2181094312368</v>
      </c>
      <c r="R62" s="12">
        <f>Quelle_Var9!B63*1000</f>
        <v>6958462.4126457172</v>
      </c>
      <c r="S62" s="11">
        <f>Quelle_Var10!C63/100</f>
        <v>0.31169614147909969</v>
      </c>
      <c r="T62" s="13">
        <f t="shared" si="8"/>
        <v>0.84369659750709858</v>
      </c>
      <c r="U62" s="29">
        <v>0.79021215205999995</v>
      </c>
      <c r="V62">
        <v>0.84403872796200008</v>
      </c>
      <c r="W62" s="30">
        <v>0.73566381488499999</v>
      </c>
    </row>
    <row r="63" spans="1:23" x14ac:dyDescent="0.25">
      <c r="A63" s="9">
        <v>2010</v>
      </c>
      <c r="B63" s="9">
        <f>Quelle_Var1!D64</f>
        <v>570582.75057648914</v>
      </c>
      <c r="C63" s="9">
        <f t="shared" si="9"/>
        <v>8.0212620019067829E-2</v>
      </c>
      <c r="D63" s="11">
        <f>Quelle_Var2!F66</f>
        <v>301705.62119719241</v>
      </c>
      <c r="E63" s="9">
        <f t="shared" si="10"/>
        <v>4.24138274882234E-2</v>
      </c>
      <c r="F63" s="11">
        <f>Quelle_Var3!B64</f>
        <v>41.701096155260949</v>
      </c>
      <c r="G63" s="9">
        <f>Quelle_Var4!B64</f>
        <v>4.9876500000000004</v>
      </c>
      <c r="H63" s="9">
        <f t="shared" si="11"/>
        <v>46.443899364001844</v>
      </c>
      <c r="I63" s="9">
        <f t="shared" si="12"/>
        <v>34.538639818223778</v>
      </c>
      <c r="J63" s="9">
        <f t="shared" si="13"/>
        <v>40.933740091381559</v>
      </c>
      <c r="K63" s="9">
        <f t="shared" si="14"/>
        <v>20.697496220025638</v>
      </c>
      <c r="L63" s="9">
        <f>Quelle_Var5!B64</f>
        <v>80.332649781388767</v>
      </c>
      <c r="M63" s="9">
        <f>Quelle_Var6!B64</f>
        <v>56.627635150110514</v>
      </c>
      <c r="N63" s="9">
        <f>Quelle_Var7!B64</f>
        <v>3741.6730262352535</v>
      </c>
      <c r="O63" s="9">
        <f>Quelle_Var8!B64</f>
        <v>4434.4731572791734</v>
      </c>
      <c r="P63" s="9">
        <f t="shared" si="6"/>
        <v>1901.1225053963328</v>
      </c>
      <c r="Q63" s="9">
        <f t="shared" si="7"/>
        <v>1604.109111887092</v>
      </c>
      <c r="R63" s="12">
        <f>Quelle_Var9!B64*1000</f>
        <v>7113378.798010244</v>
      </c>
      <c r="S63" s="11">
        <f>Quelle_Var10!C64/100</f>
        <v>0.3160220994475138</v>
      </c>
      <c r="T63" s="13">
        <f t="shared" si="8"/>
        <v>0.84376946111249074</v>
      </c>
      <c r="U63" s="29">
        <v>0.77297603501099998</v>
      </c>
      <c r="V63">
        <v>0.83210316954099994</v>
      </c>
      <c r="W63" s="30">
        <v>0.71300445355300002</v>
      </c>
    </row>
    <row r="64" spans="1:23" x14ac:dyDescent="0.25">
      <c r="A64" s="9">
        <v>2011</v>
      </c>
      <c r="B64" s="9">
        <f>Quelle_Var1!D65</f>
        <v>562532.78768377437</v>
      </c>
      <c r="C64" s="9">
        <f t="shared" si="9"/>
        <v>7.7228161101039597E-2</v>
      </c>
      <c r="D64" s="11">
        <f>Quelle_Var2!F67</f>
        <v>311951.60899308085</v>
      </c>
      <c r="E64" s="9">
        <f t="shared" si="10"/>
        <v>4.2826746533731072E-2</v>
      </c>
      <c r="F64" s="11">
        <f>Quelle_Var3!B65</f>
        <v>41.687378572755016</v>
      </c>
      <c r="G64" s="9">
        <f>Quelle_Var4!B65</f>
        <v>5.0040900000000006</v>
      </c>
      <c r="H64" s="9">
        <f t="shared" si="11"/>
        <v>46.513384585763852</v>
      </c>
      <c r="I64" s="9">
        <f t="shared" si="12"/>
        <v>34.424420854516455</v>
      </c>
      <c r="J64" s="9">
        <f t="shared" si="13"/>
        <v>40.816448853197492</v>
      </c>
      <c r="K64" s="9">
        <f t="shared" si="14"/>
        <v>20.804477110683397</v>
      </c>
      <c r="L64" s="9">
        <f>Quelle_Var5!B65</f>
        <v>75.211806896283676</v>
      </c>
      <c r="M64" s="9">
        <f>Quelle_Var6!B65</f>
        <v>55.096587282045725</v>
      </c>
      <c r="N64" s="9">
        <f>Quelle_Var7!B65</f>
        <v>3836.7101165354752</v>
      </c>
      <c r="O64" s="9">
        <f>Quelle_Var8!B65</f>
        <v>4549.121767304031</v>
      </c>
      <c r="P64" s="9">
        <f t="shared" si="6"/>
        <v>1898.5111829339351</v>
      </c>
      <c r="Q64" s="9">
        <f t="shared" si="7"/>
        <v>1601.1963263483133</v>
      </c>
      <c r="R64" s="12">
        <f>Quelle_Var9!B65*1000</f>
        <v>7284037.0619183611</v>
      </c>
      <c r="S64" s="11">
        <f>Quelle_Var10!C65/100</f>
        <v>0.31941020509746182</v>
      </c>
      <c r="T64" s="13">
        <f t="shared" si="8"/>
        <v>0.8433957833600142</v>
      </c>
      <c r="U64" s="29">
        <v>0.78343875767799998</v>
      </c>
      <c r="V64">
        <v>0.84062610707399998</v>
      </c>
      <c r="W64" s="30">
        <v>0.7254290534090001</v>
      </c>
    </row>
    <row r="65" spans="1:23" x14ac:dyDescent="0.25">
      <c r="A65" s="9">
        <v>2012</v>
      </c>
      <c r="B65" s="9">
        <f>Quelle_Var1!D66</f>
        <v>580639.84390442423</v>
      </c>
      <c r="C65" s="9">
        <f t="shared" si="9"/>
        <v>7.9093446565573683E-2</v>
      </c>
      <c r="D65" s="11">
        <f>Quelle_Var2!F68</f>
        <v>319625.2358465147</v>
      </c>
      <c r="E65" s="9">
        <f t="shared" si="10"/>
        <v>4.3538626874866058E-2</v>
      </c>
      <c r="F65" s="11">
        <f>Quelle_Var3!B66</f>
        <v>41.694115433590611</v>
      </c>
      <c r="G65" s="9">
        <f>Quelle_Var4!B66</f>
        <v>4.9997100000000012</v>
      </c>
      <c r="H65" s="9">
        <f t="shared" si="11"/>
        <v>46.464669830128635</v>
      </c>
      <c r="I65" s="9">
        <f t="shared" si="12"/>
        <v>34.123135570386957</v>
      </c>
      <c r="J65" s="9">
        <f t="shared" si="13"/>
        <v>40.238067094753305</v>
      </c>
      <c r="K65" s="9">
        <f t="shared" si="14"/>
        <v>21.483809148162756</v>
      </c>
      <c r="L65" s="9">
        <f>Quelle_Var5!B66</f>
        <v>75.503572668324296</v>
      </c>
      <c r="M65" s="9">
        <f>Quelle_Var6!B66</f>
        <v>53.171363477148319</v>
      </c>
      <c r="N65" s="9">
        <f>Quelle_Var7!B66</f>
        <v>3926.5069224662143</v>
      </c>
      <c r="O65" s="9">
        <f>Quelle_Var8!B66</f>
        <v>4630.1445149525325</v>
      </c>
      <c r="P65" s="9">
        <f t="shared" si="6"/>
        <v>1869.6485021602757</v>
      </c>
      <c r="Q65" s="9">
        <f t="shared" si="7"/>
        <v>1585.5202278467482</v>
      </c>
      <c r="R65" s="12">
        <f>Quelle_Var9!B66*1000</f>
        <v>7341187.7863109112</v>
      </c>
      <c r="S65" s="11">
        <f>Quelle_Var10!C66/100</f>
        <v>0.32605563716681291</v>
      </c>
      <c r="T65" s="13">
        <f t="shared" si="8"/>
        <v>0.84803118127004473</v>
      </c>
      <c r="U65" s="29">
        <v>0.78494492175199992</v>
      </c>
      <c r="V65">
        <v>0.83900904319999992</v>
      </c>
      <c r="W65" s="30">
        <v>0.73004135905300005</v>
      </c>
    </row>
    <row r="66" spans="1:23" x14ac:dyDescent="0.25">
      <c r="A66" s="9">
        <v>2013</v>
      </c>
      <c r="B66" s="9">
        <f>Quelle_Var1!D67</f>
        <v>588839.33861907292</v>
      </c>
      <c r="C66" s="9">
        <f t="shared" si="9"/>
        <v>8.0253616421760626E-2</v>
      </c>
      <c r="D66" s="11">
        <f>Quelle_Var2!F69</f>
        <v>327213.75621169165</v>
      </c>
      <c r="E66" s="9">
        <f t="shared" si="10"/>
        <v>4.4596353464632491E-2</v>
      </c>
      <c r="F66" s="11">
        <f>Quelle_Var3!B67</f>
        <v>41.665564166964053</v>
      </c>
      <c r="G66" s="9">
        <f>Quelle_Var4!B67</f>
        <v>5.0477300000000005</v>
      </c>
      <c r="H66" s="9">
        <f t="shared" si="11"/>
        <v>46.313474711087252</v>
      </c>
      <c r="I66" s="9">
        <f t="shared" si="12"/>
        <v>33.807294945840248</v>
      </c>
      <c r="J66" s="9">
        <f t="shared" si="13"/>
        <v>40.094596842024686</v>
      </c>
      <c r="K66" s="9">
        <f t="shared" si="14"/>
        <v>21.163167279696545</v>
      </c>
      <c r="L66" s="9">
        <f>Quelle_Var5!B67</f>
        <v>79.141022734168203</v>
      </c>
      <c r="M66" s="9">
        <f>Quelle_Var6!B67</f>
        <v>52.525256634419996</v>
      </c>
      <c r="N66" s="9">
        <f>Quelle_Var7!B67</f>
        <v>3951.2907507252726</v>
      </c>
      <c r="O66" s="9">
        <f>Quelle_Var8!B67</f>
        <v>4686.1309048757248</v>
      </c>
      <c r="P66" s="9">
        <f t="shared" si="6"/>
        <v>1856.9200968943492</v>
      </c>
      <c r="Q66" s="9">
        <f t="shared" si="7"/>
        <v>1565.7332995244401</v>
      </c>
      <c r="R66" s="12">
        <f>Quelle_Var9!B67*1000</f>
        <v>7337231.2036945187</v>
      </c>
      <c r="S66" s="11">
        <f>Quelle_Var10!C67/100</f>
        <v>0.33210919838275771</v>
      </c>
      <c r="T66" s="13">
        <f t="shared" si="8"/>
        <v>0.84318829988597166</v>
      </c>
      <c r="U66" s="29">
        <v>0.78377229862600006</v>
      </c>
      <c r="V66">
        <v>0.83469611997399995</v>
      </c>
      <c r="W66" s="30">
        <v>0.73198749563800003</v>
      </c>
    </row>
    <row r="67" spans="1:23" x14ac:dyDescent="0.25">
      <c r="A67" s="9">
        <v>2014</v>
      </c>
      <c r="B67" s="9">
        <f>Quelle_Var1!D68</f>
        <v>595547.61842935928</v>
      </c>
      <c r="C67" s="9">
        <f t="shared" ref="C67:C75" si="15">B67/R67</f>
        <v>8.0085919321306348E-2</v>
      </c>
      <c r="D67" s="11">
        <f>Quelle_Var2!F70</f>
        <v>334552.90767081484</v>
      </c>
      <c r="E67" s="9">
        <f t="shared" ref="E67:E74" si="16">D67/R67</f>
        <v>4.4988807516508217E-2</v>
      </c>
      <c r="F67" s="11">
        <f>Quelle_Var3!B68</f>
        <v>41.643794081750436</v>
      </c>
      <c r="G67" s="9">
        <f>Quelle_Var4!B68</f>
        <v>5.0596700000000006</v>
      </c>
      <c r="H67" s="9">
        <f t="shared" ref="H67:H75" si="17">52-G67-L67/F67+M67/F67</f>
        <v>46.397267801892902</v>
      </c>
      <c r="I67" s="9">
        <f t="shared" ref="I67:I75" si="18">Q67/H67</f>
        <v>33.569892906621043</v>
      </c>
      <c r="J67" s="9">
        <f t="shared" ref="J67:J75" si="19">P67/H67</f>
        <v>40.079932782431982</v>
      </c>
      <c r="K67" s="9">
        <f t="shared" ref="K67:K75" si="20">(R67-O67*(1-S67)*P67)/(S67*O67)/H67</f>
        <v>21.182128060363485</v>
      </c>
      <c r="L67" s="9">
        <f>Quelle_Var5!B68</f>
        <v>73.570543572555692</v>
      </c>
      <c r="M67" s="9">
        <f>Quelle_Var6!B68</f>
        <v>50.955373221000755</v>
      </c>
      <c r="N67" s="9">
        <f>Quelle_Var7!B68</f>
        <v>3998.9036053085233</v>
      </c>
      <c r="O67" s="9">
        <f>Quelle_Var8!B68</f>
        <v>4774.3907956459134</v>
      </c>
      <c r="P67" s="9">
        <f t="shared" si="6"/>
        <v>1859.5993747883633</v>
      </c>
      <c r="Q67" s="9">
        <f t="shared" si="7"/>
        <v>1557.5513112693613</v>
      </c>
      <c r="R67" s="12">
        <f>Quelle_Var9!B68*1000</f>
        <v>7436358.6442706622</v>
      </c>
      <c r="S67" s="11">
        <f>Quelle_Var10!C68/100</f>
        <v>0.34448656717299242</v>
      </c>
      <c r="T67" s="13">
        <f t="shared" si="8"/>
        <v>0.83757358299102602</v>
      </c>
      <c r="U67" s="29">
        <v>0.78758102663200003</v>
      </c>
      <c r="V67">
        <v>0.83360754216499999</v>
      </c>
      <c r="W67" s="30">
        <v>0.74070966015099993</v>
      </c>
    </row>
    <row r="68" spans="1:23" x14ac:dyDescent="0.25">
      <c r="A68" s="9">
        <v>2015</v>
      </c>
      <c r="B68" s="9">
        <f>Quelle_Var1!D69</f>
        <v>605922.5941141058</v>
      </c>
      <c r="C68" s="9">
        <f t="shared" si="15"/>
        <v>7.9633497681415505E-2</v>
      </c>
      <c r="D68" s="11">
        <f>Quelle_Var2!F71</f>
        <v>345168.87922503892</v>
      </c>
      <c r="E68" s="9">
        <f t="shared" si="16"/>
        <v>4.5363888738381729E-2</v>
      </c>
      <c r="F68" s="11">
        <f>Quelle_Var3!B69</f>
        <v>41.665964307698353</v>
      </c>
      <c r="G68" s="9">
        <f>Quelle_Var4!B69</f>
        <v>5.0807900000000012</v>
      </c>
      <c r="H68" s="9">
        <f t="shared" si="17"/>
        <v>46.323132207912067</v>
      </c>
      <c r="I68" s="9">
        <f t="shared" si="18"/>
        <v>33.884737063433541</v>
      </c>
      <c r="J68" s="9">
        <f t="shared" si="19"/>
        <v>40.054369438288049</v>
      </c>
      <c r="K68" s="9">
        <f t="shared" si="20"/>
        <v>22.149717919973238</v>
      </c>
      <c r="L68" s="9">
        <f>Quelle_Var5!B69</f>
        <v>76.346840475520182</v>
      </c>
      <c r="M68" s="9">
        <f>Quelle_Var6!B69</f>
        <v>51.510684465772776</v>
      </c>
      <c r="N68" s="9">
        <f>Quelle_Var7!B69</f>
        <v>4100.8467457573106</v>
      </c>
      <c r="O68" s="9">
        <f>Quelle_Var8!B69</f>
        <v>4847.5167523616747</v>
      </c>
      <c r="P68" s="9">
        <f t="shared" ref="P68:P75" si="21">R68/N68</f>
        <v>1855.4438509943698</v>
      </c>
      <c r="Q68" s="9">
        <f t="shared" ref="Q68:Q75" si="22">R68/O68</f>
        <v>1569.6471548197699</v>
      </c>
      <c r="R68" s="12">
        <f>Quelle_Var9!B69*1000</f>
        <v>7608890.8782856734</v>
      </c>
      <c r="S68" s="11">
        <f>Quelle_Var10!C69/100</f>
        <v>0.34458265599548527</v>
      </c>
      <c r="T68" s="13">
        <f t="shared" ref="T68:T75" si="23">N68/O68</f>
        <v>0.84596855570626095</v>
      </c>
      <c r="U68" s="29">
        <v>0.79190124006900009</v>
      </c>
      <c r="V68">
        <v>0.83589514375899998</v>
      </c>
      <c r="W68" s="30">
        <v>0.74704636237200006</v>
      </c>
    </row>
    <row r="69" spans="1:23" x14ac:dyDescent="0.25">
      <c r="A69" s="9">
        <v>2016</v>
      </c>
      <c r="B69" s="9">
        <f>Quelle_Var1!D70</f>
        <v>620161.05615782889</v>
      </c>
      <c r="C69" s="9">
        <f t="shared" si="15"/>
        <v>8.0365537982151999E-2</v>
      </c>
      <c r="D69" s="11">
        <f>Quelle_Var2!F72</f>
        <v>351440.88698683778</v>
      </c>
      <c r="E69" s="9">
        <f t="shared" si="16"/>
        <v>4.5542582319832041E-2</v>
      </c>
      <c r="F69" s="11">
        <f>Quelle_Var3!B70</f>
        <v>41.635265790843768</v>
      </c>
      <c r="G69" s="9">
        <f>Quelle_Var4!B70</f>
        <v>5.0671000000000008</v>
      </c>
      <c r="H69" s="9">
        <f t="shared" si="17"/>
        <v>46.26687751865564</v>
      </c>
      <c r="I69" s="9">
        <f t="shared" si="18"/>
        <v>33.935064633484487</v>
      </c>
      <c r="J69" s="9">
        <f t="shared" si="19"/>
        <v>40.097252627895351</v>
      </c>
      <c r="K69" s="9">
        <f t="shared" si="20"/>
        <v>22.364549849890295</v>
      </c>
      <c r="L69" s="9">
        <f>Quelle_Var5!B70</f>
        <v>78.241572689309521</v>
      </c>
      <c r="M69" s="9">
        <f>Quelle_Var6!B70</f>
        <v>50.511549655859795</v>
      </c>
      <c r="N69" s="9">
        <f>Quelle_Var7!B70</f>
        <v>4159.5833100029677</v>
      </c>
      <c r="O69" s="9">
        <f>Quelle_Var8!B70</f>
        <v>4914.9121891871337</v>
      </c>
      <c r="P69" s="9">
        <f t="shared" si="21"/>
        <v>1855.1746761694271</v>
      </c>
      <c r="Q69" s="9">
        <f t="shared" si="22"/>
        <v>1570.0694789850895</v>
      </c>
      <c r="R69" s="12">
        <f>Quelle_Var9!B70*1000</f>
        <v>7716753.6201345092</v>
      </c>
      <c r="S69" s="11">
        <f>Quelle_Var10!C70/100</f>
        <v>0.34750416062091743</v>
      </c>
      <c r="T69" s="13">
        <f t="shared" si="23"/>
        <v>0.84631894729555923</v>
      </c>
      <c r="U69" s="29">
        <v>0.79607138536600008</v>
      </c>
      <c r="V69">
        <v>0.83715710480700001</v>
      </c>
      <c r="W69" s="30">
        <v>0.75417006973099998</v>
      </c>
    </row>
    <row r="70" spans="1:23" x14ac:dyDescent="0.25">
      <c r="A70" s="9">
        <v>2017</v>
      </c>
      <c r="B70" s="9">
        <f>Quelle_Var1!D71</f>
        <v>630360.3958655654</v>
      </c>
      <c r="C70" s="9">
        <f t="shared" si="15"/>
        <v>8.1881496903845469E-2</v>
      </c>
      <c r="D70" s="11">
        <f>Quelle_Var2!F73</f>
        <v>357610.91118317388</v>
      </c>
      <c r="E70" s="9">
        <f t="shared" si="16"/>
        <v>4.6452342039380298E-2</v>
      </c>
      <c r="F70" s="11">
        <f>Quelle_Var3!B71</f>
        <v>41.643163712764455</v>
      </c>
      <c r="G70" s="9">
        <f>Quelle_Var4!B71</f>
        <v>5.1052100000000005</v>
      </c>
      <c r="H70" s="9">
        <f t="shared" si="17"/>
        <v>46.16694105340126</v>
      </c>
      <c r="I70" s="9">
        <f t="shared" si="18"/>
        <v>33.621351935453625</v>
      </c>
      <c r="J70" s="9">
        <f t="shared" si="19"/>
        <v>39.887283783744479</v>
      </c>
      <c r="K70" s="9">
        <f t="shared" si="20"/>
        <v>21.89975849634461</v>
      </c>
      <c r="L70" s="9">
        <f>Quelle_Var5!B71</f>
        <v>79.020719882981908</v>
      </c>
      <c r="M70" s="9">
        <f>Quelle_Var6!B71</f>
        <v>48.710787041607581</v>
      </c>
      <c r="N70" s="9">
        <f>Quelle_Var7!B71</f>
        <v>4180.5900554118934</v>
      </c>
      <c r="O70" s="9">
        <f>Quelle_Var8!B71</f>
        <v>4959.7167372640452</v>
      </c>
      <c r="P70" s="9">
        <f t="shared" si="21"/>
        <v>1841.4738792244193</v>
      </c>
      <c r="Q70" s="9">
        <f t="shared" si="22"/>
        <v>1552.1949729397459</v>
      </c>
      <c r="R70" s="12">
        <f>Quelle_Var9!B71*1000</f>
        <v>7698447.3867863696</v>
      </c>
      <c r="S70" s="11">
        <f>Quelle_Var10!C71/100</f>
        <v>0.34834874437564184</v>
      </c>
      <c r="T70" s="13">
        <f t="shared" si="23"/>
        <v>0.84290903631687131</v>
      </c>
      <c r="U70" s="29">
        <v>0.79783834378099994</v>
      </c>
      <c r="V70">
        <v>0.84269404105000012</v>
      </c>
      <c r="W70" s="30">
        <v>0.7520854660259999</v>
      </c>
    </row>
    <row r="71" spans="1:23" x14ac:dyDescent="0.25">
      <c r="A71" s="9">
        <v>2018</v>
      </c>
      <c r="B71" s="9">
        <f>Quelle_Var1!D72</f>
        <v>643400.5961161342</v>
      </c>
      <c r="C71" s="9">
        <f t="shared" si="15"/>
        <v>8.3126483678111845E-2</v>
      </c>
      <c r="D71" s="11">
        <f>Quelle_Var2!F74</f>
        <v>362741.84711978998</v>
      </c>
      <c r="E71" s="9">
        <f t="shared" si="16"/>
        <v>4.6865754268789403E-2</v>
      </c>
      <c r="F71" s="11">
        <f>Quelle_Var3!B72</f>
        <v>41.630711262990552</v>
      </c>
      <c r="G71" s="9">
        <f>Quelle_Var4!B72</f>
        <v>5.1219100000000006</v>
      </c>
      <c r="H71" s="9">
        <f t="shared" si="17"/>
        <v>46.172701061340454</v>
      </c>
      <c r="I71" s="9">
        <f t="shared" si="18"/>
        <v>33.451679142792194</v>
      </c>
      <c r="J71" s="9">
        <f t="shared" si="19"/>
        <v>39.642106267303411</v>
      </c>
      <c r="K71" s="9">
        <f t="shared" si="20"/>
        <v>22.067141109892962</v>
      </c>
      <c r="L71" s="9">
        <f>Quelle_Var5!B72</f>
        <v>77.12082163161881</v>
      </c>
      <c r="M71" s="9">
        <f>Quelle_Var6!B72</f>
        <v>47.754978398175915</v>
      </c>
      <c r="N71" s="9">
        <f>Quelle_Var7!B72</f>
        <v>4228.6335051786737</v>
      </c>
      <c r="O71" s="9">
        <f>Quelle_Var8!B72</f>
        <v>5011.1666461410578</v>
      </c>
      <c r="P71" s="9">
        <f t="shared" si="21"/>
        <v>1830.3831221220914</v>
      </c>
      <c r="Q71" s="9">
        <f t="shared" si="22"/>
        <v>1544.5543810600213</v>
      </c>
      <c r="R71" s="12">
        <f>Quelle_Var9!B72*1000</f>
        <v>7740019.3975190241</v>
      </c>
      <c r="S71" s="11">
        <f>Quelle_Var10!C72/100</f>
        <v>0.35222983767345001</v>
      </c>
      <c r="T71" s="13">
        <f t="shared" si="23"/>
        <v>0.84384212375675272</v>
      </c>
      <c r="U71" s="29">
        <v>0.80104282916200009</v>
      </c>
      <c r="V71">
        <v>0.84452571914100005</v>
      </c>
      <c r="W71" s="30">
        <v>0.75668928866100005</v>
      </c>
    </row>
    <row r="72" spans="1:23" x14ac:dyDescent="0.25">
      <c r="A72" s="9">
        <v>2019</v>
      </c>
      <c r="B72" s="9">
        <f>Quelle_Var1!D73</f>
        <v>652168.85746545764</v>
      </c>
      <c r="C72" s="9">
        <f t="shared" si="15"/>
        <v>8.3770546082672342E-2</v>
      </c>
      <c r="D72" s="11">
        <f>Quelle_Var2!F75</f>
        <v>373809.75340980169</v>
      </c>
      <c r="E72" s="9">
        <f t="shared" si="16"/>
        <v>4.8015551211484743E-2</v>
      </c>
      <c r="F72" s="11">
        <f>Quelle_Var3!B73</f>
        <v>41.624436382314258</v>
      </c>
      <c r="G72" s="9">
        <f>Quelle_Var4!B73</f>
        <v>5.1249900000000013</v>
      </c>
      <c r="H72" s="9">
        <f t="shared" si="17"/>
        <v>46.099849699698858</v>
      </c>
      <c r="I72" s="9">
        <f t="shared" si="18"/>
        <v>33.454428264234878</v>
      </c>
      <c r="J72" s="9">
        <f t="shared" si="19"/>
        <v>39.657561107942186</v>
      </c>
      <c r="K72" s="9">
        <f t="shared" si="20"/>
        <v>22.295896296433764</v>
      </c>
      <c r="L72" s="9">
        <f>Quelle_Var5!B73</f>
        <v>76.501021034255189</v>
      </c>
      <c r="M72" s="9">
        <f>Quelle_Var6!B73</f>
        <v>44.235410428274747</v>
      </c>
      <c r="N72" s="9">
        <f>Quelle_Var7!B73</f>
        <v>4258.3680854893819</v>
      </c>
      <c r="O72" s="9">
        <f>Quelle_Var8!B73</f>
        <v>5047.9563194612037</v>
      </c>
      <c r="P72" s="9">
        <f t="shared" si="21"/>
        <v>1828.2076065327578</v>
      </c>
      <c r="Q72" s="9">
        <f t="shared" si="22"/>
        <v>1542.2441147705852</v>
      </c>
      <c r="R72" s="12">
        <f>Quelle_Var9!B73*1000</f>
        <v>7785180.9253080254</v>
      </c>
      <c r="S72" s="11">
        <f>Quelle_Var10!C73/100</f>
        <v>0.35728905672660388</v>
      </c>
      <c r="T72" s="13">
        <f t="shared" si="23"/>
        <v>0.8435825938255942</v>
      </c>
      <c r="U72" s="29">
        <v>0.80484395859500002</v>
      </c>
      <c r="V72">
        <v>0.84539405680200008</v>
      </c>
      <c r="W72" s="30">
        <v>0.76346475047100004</v>
      </c>
    </row>
    <row r="73" spans="1:23" x14ac:dyDescent="0.25">
      <c r="A73" s="9">
        <v>2020</v>
      </c>
      <c r="B73" s="9">
        <f>Quelle_Var1!D74</f>
        <v>670823.79412244563</v>
      </c>
      <c r="C73" s="9">
        <f t="shared" si="15"/>
        <v>8.9506171657220815E-2</v>
      </c>
      <c r="D73" s="11">
        <f>Quelle_Var2!F76</f>
        <v>371803.64961294993</v>
      </c>
      <c r="E73" s="9">
        <f t="shared" si="16"/>
        <v>4.9608737162599073E-2</v>
      </c>
      <c r="F73" s="11">
        <f>Quelle_Var3!B74</f>
        <v>41.595546690732725</v>
      </c>
      <c r="G73" s="9">
        <f>Quelle_Var4!B74</f>
        <v>5.1569200000000013</v>
      </c>
      <c r="H73" s="9">
        <f t="shared" si="17"/>
        <v>42.717274080572075</v>
      </c>
      <c r="I73" s="9">
        <f t="shared" si="18"/>
        <v>34.931273906888812</v>
      </c>
      <c r="J73" s="9">
        <f t="shared" si="19"/>
        <v>40.639092974096592</v>
      </c>
      <c r="K73" s="9">
        <f t="shared" si="20"/>
        <v>24.69846247941776</v>
      </c>
      <c r="L73" s="9">
        <f>Quelle_Var5!B74</f>
        <v>214.68811615648406</v>
      </c>
      <c r="M73" s="9">
        <f>Quelle_Var6!B74</f>
        <v>43.072963398018111</v>
      </c>
      <c r="N73" s="9">
        <f>Quelle_Var7!B74</f>
        <v>4317.2573652474084</v>
      </c>
      <c r="O73" s="9">
        <f>Quelle_Var8!B74</f>
        <v>5022.7032637590773</v>
      </c>
      <c r="P73" s="9">
        <f t="shared" si="21"/>
        <v>1735.991272960335</v>
      </c>
      <c r="Q73" s="9">
        <f t="shared" si="22"/>
        <v>1492.1688014641049</v>
      </c>
      <c r="R73" s="12">
        <f>Quelle_Var9!B74*1000</f>
        <v>7494721.10919323</v>
      </c>
      <c r="S73" s="11">
        <f>Quelle_Var10!C74/100</f>
        <v>0.35806733423205062</v>
      </c>
      <c r="T73" s="13">
        <f t="shared" si="23"/>
        <v>0.8595485615083498</v>
      </c>
      <c r="U73" s="29">
        <v>0.79934537529100003</v>
      </c>
      <c r="V73">
        <v>0.83882727203200003</v>
      </c>
      <c r="W73" s="30">
        <v>0.75904661840599996</v>
      </c>
    </row>
    <row r="74" spans="1:23" x14ac:dyDescent="0.25">
      <c r="A74" s="9">
        <v>2021</v>
      </c>
      <c r="B74" s="9">
        <f>Quelle_Var1!D75</f>
        <v>678484.48265057697</v>
      </c>
      <c r="C74" s="9">
        <f t="shared" si="15"/>
        <v>8.8090747620061138E-2</v>
      </c>
      <c r="D74" s="11">
        <f>Quelle_Var2!F77</f>
        <v>384231.40760394861</v>
      </c>
      <c r="E74" s="9">
        <f t="shared" si="16"/>
        <v>4.9886523303690318E-2</v>
      </c>
      <c r="F74" s="11">
        <f>Quelle_Var3!B75</f>
        <v>41.569885609570058</v>
      </c>
      <c r="G74" s="9">
        <f>Quelle_Var4!B75</f>
        <v>5.1058100000000008</v>
      </c>
      <c r="H74" s="9">
        <f t="shared" si="17"/>
        <v>44.381546667467859</v>
      </c>
      <c r="I74" s="9">
        <f t="shared" si="18"/>
        <v>34.355132567937915</v>
      </c>
      <c r="J74" s="9">
        <f t="shared" si="19"/>
        <v>41.260632760504592</v>
      </c>
      <c r="K74" s="9">
        <f t="shared" si="20"/>
        <v>21.414813624442871</v>
      </c>
      <c r="L74" s="9">
        <f>Quelle_Var5!B75</f>
        <v>142.8110012147713</v>
      </c>
      <c r="M74" s="9">
        <f>Quelle_Var6!B75</f>
        <v>38.360705303761335</v>
      </c>
      <c r="N74" s="9">
        <f>Quelle_Var7!B75</f>
        <v>4206.0197415032771</v>
      </c>
      <c r="O74" s="9">
        <f>Quelle_Var8!B75</f>
        <v>5051.4442229094766</v>
      </c>
      <c r="P74" s="9">
        <f t="shared" si="21"/>
        <v>1831.2106983895878</v>
      </c>
      <c r="Q74" s="9">
        <f t="shared" si="22"/>
        <v>1524.7339193309815</v>
      </c>
      <c r="R74" s="12">
        <f>Quelle_Var9!B75*1000</f>
        <v>7702108.34827861</v>
      </c>
      <c r="S74" s="11">
        <f>Quelle_Var10!C75/100</f>
        <v>0.34795742847513594</v>
      </c>
      <c r="T74" s="13">
        <f t="shared" si="23"/>
        <v>0.83263707484445693</v>
      </c>
      <c r="U74" s="29">
        <v>0.79561875469300003</v>
      </c>
      <c r="V74">
        <v>0.83376703112799999</v>
      </c>
      <c r="W74" s="30">
        <v>0.75664571225900001</v>
      </c>
    </row>
    <row r="75" spans="1:23" x14ac:dyDescent="0.25">
      <c r="A75" s="14">
        <v>2022</v>
      </c>
      <c r="B75" s="16">
        <f>Quelle_Var1!D76</f>
        <v>664233.83875062515</v>
      </c>
      <c r="C75" s="16">
        <f t="shared" si="15"/>
        <v>8.5120192989398741E-2</v>
      </c>
      <c r="D75" s="15"/>
      <c r="E75" s="16"/>
      <c r="F75" s="15">
        <f>Quelle_Var3!B76</f>
        <v>41.480371665072532</v>
      </c>
      <c r="G75" s="16">
        <f>Quelle_Var4!B76</f>
        <v>5.1307300000000007</v>
      </c>
      <c r="H75" s="16">
        <f t="shared" si="17"/>
        <v>45.226531866644066</v>
      </c>
      <c r="I75" s="9">
        <f t="shared" si="18"/>
        <v>33.650161201816857</v>
      </c>
      <c r="J75" s="9">
        <f t="shared" si="19"/>
        <v>39.901288032232351</v>
      </c>
      <c r="K75" s="9">
        <f t="shared" si="20"/>
        <v>21.681868155319613</v>
      </c>
      <c r="L75" s="16">
        <f>Quelle_Var5!B76</f>
        <v>103.67542354366699</v>
      </c>
      <c r="M75" s="16">
        <f>Quelle_Var6!B76</f>
        <v>35.534035223675424</v>
      </c>
      <c r="N75" s="16">
        <f>Quelle_Var7!B76</f>
        <v>4324.2241313229779</v>
      </c>
      <c r="O75" s="16">
        <f>Quelle_Var8!B76</f>
        <v>5127.5270731996343</v>
      </c>
      <c r="P75" s="16">
        <f t="shared" si="21"/>
        <v>1804.5968747098998</v>
      </c>
      <c r="Q75" s="16">
        <f t="shared" si="22"/>
        <v>1521.8800879116798</v>
      </c>
      <c r="R75" s="14">
        <f>Quelle_Var9!B76*1000</f>
        <v>7803481.3529305775</v>
      </c>
      <c r="S75" s="15">
        <f>Quelle_Var10!C76/100</f>
        <v>0.34310240790579671</v>
      </c>
      <c r="T75" s="17">
        <f t="shared" si="23"/>
        <v>0.8433352120020331</v>
      </c>
      <c r="U75" s="7">
        <v>0.79971792503100003</v>
      </c>
      <c r="V75" s="8">
        <v>0.83869018291499997</v>
      </c>
      <c r="W75" s="6">
        <v>0.75984909691400004</v>
      </c>
    </row>
    <row r="76" spans="1:23" x14ac:dyDescent="0.25">
      <c r="O76" s="9"/>
    </row>
  </sheetData>
  <mergeCells count="5">
    <mergeCell ref="B1:C1"/>
    <mergeCell ref="D1:E1"/>
    <mergeCell ref="F1:R1"/>
    <mergeCell ref="S1:T1"/>
    <mergeCell ref="U1:W1"/>
  </mergeCell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77FF-682A-4F65-939A-00F17E0D034E}">
  <dimension ref="A1:D77"/>
  <sheetViews>
    <sheetView zoomScaleNormal="100" workbookViewId="0">
      <pane ySplit="1" topLeftCell="A5"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5</v>
      </c>
    </row>
    <row r="2" spans="1:4" x14ac:dyDescent="0.25">
      <c r="B2" s="20"/>
    </row>
    <row r="3" spans="1:4" x14ac:dyDescent="0.25">
      <c r="A3" s="2" t="s">
        <v>4</v>
      </c>
      <c r="B3" s="2" t="s">
        <v>79</v>
      </c>
      <c r="C3" s="2" t="s">
        <v>76</v>
      </c>
      <c r="D3" s="2" t="s">
        <v>78</v>
      </c>
    </row>
    <row r="4" spans="1:4" x14ac:dyDescent="0.25">
      <c r="A4">
        <v>1950</v>
      </c>
      <c r="B4">
        <v>2308.5</v>
      </c>
      <c r="C4">
        <v>2308.5</v>
      </c>
      <c r="D4" s="19"/>
    </row>
    <row r="5" spans="1:4" x14ac:dyDescent="0.25">
      <c r="A5">
        <v>1951</v>
      </c>
      <c r="B5">
        <v>2392.3000000000002</v>
      </c>
      <c r="C5">
        <v>2392.3000000000002</v>
      </c>
      <c r="D5" s="19"/>
    </row>
    <row r="6" spans="1:4" x14ac:dyDescent="0.25">
      <c r="A6">
        <v>1952</v>
      </c>
      <c r="B6">
        <v>2437.4</v>
      </c>
      <c r="C6">
        <v>2437.4</v>
      </c>
      <c r="D6" s="19"/>
    </row>
    <row r="7" spans="1:4" x14ac:dyDescent="0.25">
      <c r="A7">
        <v>1953</v>
      </c>
      <c r="B7">
        <v>2454.8000000000002</v>
      </c>
      <c r="C7">
        <v>2454.8000000000002</v>
      </c>
      <c r="D7" s="19"/>
    </row>
    <row r="8" spans="1:4" x14ac:dyDescent="0.25">
      <c r="A8">
        <v>1954</v>
      </c>
      <c r="B8">
        <v>2482.1999999999998</v>
      </c>
      <c r="C8">
        <v>2482.1999999999998</v>
      </c>
      <c r="D8" s="19"/>
    </row>
    <row r="9" spans="1:4" x14ac:dyDescent="0.25">
      <c r="A9">
        <v>1955</v>
      </c>
      <c r="B9">
        <v>2532.6999999999998</v>
      </c>
      <c r="C9">
        <v>2532.6999999999998</v>
      </c>
      <c r="D9" s="19"/>
    </row>
    <row r="10" spans="1:4" x14ac:dyDescent="0.25">
      <c r="A10">
        <v>1956</v>
      </c>
      <c r="B10">
        <v>2606.1999999999998</v>
      </c>
      <c r="C10">
        <v>2606.1999999999998</v>
      </c>
      <c r="D10" s="19"/>
    </row>
    <row r="11" spans="1:4" x14ac:dyDescent="0.25">
      <c r="A11">
        <v>1957</v>
      </c>
      <c r="B11">
        <v>2665.6</v>
      </c>
      <c r="C11">
        <v>2665.6</v>
      </c>
      <c r="D11" s="19"/>
    </row>
    <row r="12" spans="1:4" x14ac:dyDescent="0.25">
      <c r="A12">
        <v>1958</v>
      </c>
      <c r="B12">
        <v>2643.5</v>
      </c>
      <c r="C12">
        <v>2643.5</v>
      </c>
      <c r="D12" s="19"/>
    </row>
    <row r="13" spans="1:4" x14ac:dyDescent="0.25">
      <c r="A13">
        <v>1959</v>
      </c>
      <c r="B13">
        <v>2643.8</v>
      </c>
      <c r="C13">
        <v>2643.8</v>
      </c>
      <c r="D13" s="19"/>
    </row>
    <row r="14" spans="1:4" x14ac:dyDescent="0.25">
      <c r="A14">
        <v>1960</v>
      </c>
      <c r="B14">
        <v>2717.1</v>
      </c>
      <c r="C14">
        <v>2717.1</v>
      </c>
      <c r="D14" s="19"/>
    </row>
    <row r="15" spans="1:4" x14ac:dyDescent="0.25">
      <c r="A15">
        <v>1961</v>
      </c>
      <c r="B15">
        <v>2844.1</v>
      </c>
      <c r="C15">
        <v>2844.1</v>
      </c>
      <c r="D15" s="19"/>
    </row>
    <row r="16" spans="1:4" x14ac:dyDescent="0.25">
      <c r="A16">
        <v>1962</v>
      </c>
      <c r="B16">
        <v>2953.7</v>
      </c>
      <c r="C16">
        <v>2953.7</v>
      </c>
      <c r="D16" s="19"/>
    </row>
    <row r="17" spans="1:4" x14ac:dyDescent="0.25">
      <c r="A17">
        <v>1963</v>
      </c>
      <c r="B17">
        <v>2999.1</v>
      </c>
      <c r="C17">
        <v>2999.1</v>
      </c>
      <c r="D17" s="19"/>
    </row>
    <row r="18" spans="1:4" x14ac:dyDescent="0.25">
      <c r="A18">
        <v>1964</v>
      </c>
      <c r="B18">
        <v>3046</v>
      </c>
      <c r="C18">
        <v>3046</v>
      </c>
      <c r="D18" s="19"/>
    </row>
    <row r="19" spans="1:4" x14ac:dyDescent="0.25">
      <c r="A19">
        <v>1965</v>
      </c>
      <c r="B19">
        <v>3025.3</v>
      </c>
      <c r="C19">
        <v>3025.3</v>
      </c>
      <c r="D19" s="19"/>
    </row>
    <row r="20" spans="1:4" x14ac:dyDescent="0.25">
      <c r="A20">
        <v>1966</v>
      </c>
      <c r="B20">
        <v>3013.7</v>
      </c>
      <c r="C20">
        <v>3013.7</v>
      </c>
      <c r="D20" s="19"/>
    </row>
    <row r="21" spans="1:4" x14ac:dyDescent="0.25">
      <c r="A21">
        <v>1967</v>
      </c>
      <c r="B21">
        <v>3029.7</v>
      </c>
      <c r="C21">
        <v>3029.7</v>
      </c>
      <c r="D21" s="19"/>
    </row>
    <row r="22" spans="1:4" x14ac:dyDescent="0.25">
      <c r="A22">
        <v>1968</v>
      </c>
      <c r="B22">
        <v>3048</v>
      </c>
      <c r="C22">
        <v>3048</v>
      </c>
      <c r="D22" s="19"/>
    </row>
    <row r="23" spans="1:4" x14ac:dyDescent="0.25">
      <c r="A23">
        <v>1969</v>
      </c>
      <c r="B23">
        <v>3098.4</v>
      </c>
      <c r="C23">
        <v>3098.4</v>
      </c>
      <c r="D23" s="19"/>
    </row>
    <row r="24" spans="1:4" x14ac:dyDescent="0.25">
      <c r="A24">
        <v>1970</v>
      </c>
      <c r="B24">
        <v>3142.5</v>
      </c>
      <c r="C24">
        <v>3142.5</v>
      </c>
      <c r="D24" s="19"/>
    </row>
    <row r="25" spans="1:4" x14ac:dyDescent="0.25">
      <c r="A25">
        <v>1971</v>
      </c>
      <c r="B25">
        <v>3198.6</v>
      </c>
      <c r="C25">
        <v>3198.6</v>
      </c>
      <c r="D25" s="19"/>
    </row>
    <row r="26" spans="1:4" x14ac:dyDescent="0.25">
      <c r="A26">
        <v>1972</v>
      </c>
      <c r="B26">
        <v>3242.8</v>
      </c>
      <c r="C26">
        <v>3242.8</v>
      </c>
      <c r="D26" s="19"/>
    </row>
    <row r="27" spans="1:4" x14ac:dyDescent="0.25">
      <c r="A27">
        <v>1973</v>
      </c>
      <c r="B27">
        <v>3276.5</v>
      </c>
      <c r="C27">
        <v>3276.5</v>
      </c>
      <c r="D27" s="19"/>
    </row>
    <row r="28" spans="1:4" x14ac:dyDescent="0.25">
      <c r="A28">
        <v>1974</v>
      </c>
      <c r="B28">
        <v>3273.4</v>
      </c>
      <c r="C28">
        <v>3273.4</v>
      </c>
      <c r="D28" s="19"/>
    </row>
    <row r="29" spans="1:4" x14ac:dyDescent="0.25">
      <c r="A29">
        <v>1975</v>
      </c>
      <c r="B29">
        <v>3107.75</v>
      </c>
      <c r="C29">
        <v>3107.75</v>
      </c>
      <c r="D29" s="19"/>
    </row>
    <row r="30" spans="1:4" x14ac:dyDescent="0.25">
      <c r="A30">
        <v>1976</v>
      </c>
      <c r="B30">
        <v>3018.75</v>
      </c>
      <c r="C30">
        <v>3018.75</v>
      </c>
      <c r="D30" s="19"/>
    </row>
    <row r="31" spans="1:4" x14ac:dyDescent="0.25">
      <c r="A31">
        <v>1977</v>
      </c>
      <c r="B31">
        <v>3031.75</v>
      </c>
      <c r="C31">
        <v>3031.75</v>
      </c>
      <c r="D31" s="19"/>
    </row>
    <row r="32" spans="1:4" x14ac:dyDescent="0.25">
      <c r="A32">
        <v>1978</v>
      </c>
      <c r="B32">
        <v>3062</v>
      </c>
      <c r="C32">
        <v>3062</v>
      </c>
      <c r="D32" s="19"/>
    </row>
    <row r="33" spans="1:4" x14ac:dyDescent="0.25">
      <c r="A33">
        <v>1979</v>
      </c>
      <c r="B33">
        <v>3094.75</v>
      </c>
      <c r="C33">
        <v>3094.75</v>
      </c>
      <c r="D33" s="19"/>
    </row>
    <row r="34" spans="1:4" x14ac:dyDescent="0.25">
      <c r="A34">
        <v>1980</v>
      </c>
      <c r="B34">
        <v>3166</v>
      </c>
      <c r="C34">
        <v>3166</v>
      </c>
      <c r="D34" s="19"/>
    </row>
    <row r="35" spans="1:4" x14ac:dyDescent="0.25">
      <c r="A35">
        <v>1981</v>
      </c>
      <c r="B35">
        <v>3240.25</v>
      </c>
      <c r="C35">
        <v>3240.25</v>
      </c>
      <c r="D35" s="19"/>
    </row>
    <row r="36" spans="1:4" x14ac:dyDescent="0.25">
      <c r="A36">
        <v>1982</v>
      </c>
      <c r="B36">
        <v>3256.5</v>
      </c>
      <c r="C36">
        <v>3256.5</v>
      </c>
      <c r="D36" s="19"/>
    </row>
    <row r="37" spans="1:4" x14ac:dyDescent="0.25">
      <c r="A37">
        <v>1983</v>
      </c>
      <c r="B37">
        <v>3256.5</v>
      </c>
      <c r="C37">
        <v>3256.5</v>
      </c>
      <c r="D37" s="19"/>
    </row>
    <row r="38" spans="1:4" x14ac:dyDescent="0.25">
      <c r="A38">
        <v>1984</v>
      </c>
      <c r="B38">
        <v>3288.25</v>
      </c>
      <c r="C38">
        <v>3288.25</v>
      </c>
      <c r="D38" s="19"/>
    </row>
    <row r="39" spans="1:4" x14ac:dyDescent="0.25">
      <c r="A39">
        <v>1985</v>
      </c>
      <c r="B39">
        <v>3354.25</v>
      </c>
      <c r="C39">
        <v>3354.25</v>
      </c>
      <c r="D39" s="19"/>
    </row>
    <row r="40" spans="1:4" x14ac:dyDescent="0.25">
      <c r="A40">
        <v>1986</v>
      </c>
      <c r="B40">
        <v>3430.5</v>
      </c>
      <c r="C40">
        <v>3430.5</v>
      </c>
      <c r="D40" s="19"/>
    </row>
    <row r="41" spans="1:4" x14ac:dyDescent="0.25">
      <c r="A41">
        <v>1987</v>
      </c>
      <c r="B41">
        <v>3515</v>
      </c>
      <c r="C41">
        <v>3515</v>
      </c>
      <c r="D41" s="19"/>
    </row>
    <row r="42" spans="1:4" x14ac:dyDescent="0.25">
      <c r="A42">
        <v>1988</v>
      </c>
      <c r="B42">
        <v>3606.5</v>
      </c>
      <c r="C42">
        <v>3606.5</v>
      </c>
      <c r="D42" s="19"/>
    </row>
    <row r="43" spans="1:4" x14ac:dyDescent="0.25">
      <c r="A43">
        <v>1989</v>
      </c>
      <c r="B43">
        <v>3703.5</v>
      </c>
      <c r="C43">
        <v>3703.5</v>
      </c>
      <c r="D43" s="19"/>
    </row>
    <row r="44" spans="1:4" x14ac:dyDescent="0.25">
      <c r="A44">
        <v>1990</v>
      </c>
      <c r="B44">
        <v>3820.75</v>
      </c>
      <c r="C44">
        <v>3820.75</v>
      </c>
      <c r="D44" s="19"/>
    </row>
    <row r="45" spans="1:4" x14ac:dyDescent="0.25">
      <c r="A45">
        <v>1991</v>
      </c>
      <c r="B45">
        <v>3927.4972986055968</v>
      </c>
      <c r="C45">
        <v>3927.4972986055968</v>
      </c>
      <c r="D45" s="19"/>
    </row>
    <row r="46" spans="1:4" x14ac:dyDescent="0.25">
      <c r="A46">
        <v>1992</v>
      </c>
      <c r="B46">
        <v>3882.1167970650918</v>
      </c>
      <c r="C46">
        <v>3882.1167970650918</v>
      </c>
      <c r="D46" s="19"/>
    </row>
    <row r="47" spans="1:4" x14ac:dyDescent="0.25">
      <c r="A47">
        <v>1993</v>
      </c>
      <c r="B47">
        <v>3842.7467697363686</v>
      </c>
      <c r="C47">
        <v>3842.7467697363686</v>
      </c>
      <c r="D47" s="19"/>
    </row>
    <row r="48" spans="1:4" x14ac:dyDescent="0.25">
      <c r="A48">
        <v>1994</v>
      </c>
      <c r="B48">
        <v>3830.039407046454</v>
      </c>
      <c r="C48">
        <v>3830.039407046454</v>
      </c>
      <c r="D48" s="19"/>
    </row>
    <row r="49" spans="1:4" x14ac:dyDescent="0.25">
      <c r="A49">
        <v>1995</v>
      </c>
      <c r="B49">
        <v>3837.365759297189</v>
      </c>
      <c r="C49">
        <v>3837.365759297189</v>
      </c>
      <c r="D49" s="19"/>
    </row>
    <row r="50" spans="1:4" x14ac:dyDescent="0.25">
      <c r="A50">
        <v>1996</v>
      </c>
      <c r="B50">
        <v>3836.4658321520137</v>
      </c>
      <c r="C50">
        <v>3836.4658321520137</v>
      </c>
      <c r="D50" s="19"/>
    </row>
    <row r="51" spans="1:4" x14ac:dyDescent="0.25">
      <c r="A51">
        <v>1997</v>
      </c>
      <c r="B51">
        <v>3833.588818888205</v>
      </c>
      <c r="C51">
        <v>3833.588818888205</v>
      </c>
      <c r="D51" s="19"/>
    </row>
    <row r="52" spans="1:4" x14ac:dyDescent="0.25">
      <c r="A52">
        <v>1998</v>
      </c>
      <c r="B52">
        <v>3868.9971385001722</v>
      </c>
      <c r="C52">
        <v>3868.9971385001722</v>
      </c>
      <c r="D52" s="19"/>
    </row>
    <row r="53" spans="1:4" x14ac:dyDescent="0.25">
      <c r="A53">
        <v>1999</v>
      </c>
      <c r="B53">
        <v>3894.2366605072302</v>
      </c>
      <c r="C53">
        <v>3894.2366605072302</v>
      </c>
      <c r="D53" s="19"/>
    </row>
    <row r="54" spans="1:4" x14ac:dyDescent="0.25">
      <c r="A54">
        <v>2000</v>
      </c>
      <c r="B54">
        <v>3940.0939464382104</v>
      </c>
      <c r="C54">
        <v>3940.0939464382104</v>
      </c>
      <c r="D54" s="19"/>
    </row>
    <row r="55" spans="1:4" x14ac:dyDescent="0.25">
      <c r="A55">
        <v>2001</v>
      </c>
      <c r="B55">
        <v>4010.801946242967</v>
      </c>
      <c r="C55">
        <v>4010.801946242967</v>
      </c>
      <c r="D55" s="19"/>
    </row>
    <row r="56" spans="1:4" x14ac:dyDescent="0.25">
      <c r="A56">
        <v>2002</v>
      </c>
      <c r="B56">
        <v>4052.0147650338358</v>
      </c>
      <c r="C56">
        <v>4052.0147650338358</v>
      </c>
      <c r="D56" s="19"/>
    </row>
    <row r="57" spans="1:4" x14ac:dyDescent="0.25">
      <c r="A57">
        <v>2003</v>
      </c>
      <c r="B57">
        <v>4038.3720966328137</v>
      </c>
      <c r="C57">
        <v>4038.3720966328137</v>
      </c>
      <c r="D57" s="19"/>
    </row>
    <row r="58" spans="1:4" x14ac:dyDescent="0.25">
      <c r="A58">
        <v>2004</v>
      </c>
      <c r="B58">
        <v>4065.0449862871874</v>
      </c>
      <c r="C58">
        <v>4065.0449862871874</v>
      </c>
      <c r="D58" s="19"/>
    </row>
    <row r="59" spans="1:4" x14ac:dyDescent="0.25">
      <c r="A59">
        <v>2005</v>
      </c>
      <c r="B59">
        <v>4095.145833290916</v>
      </c>
      <c r="C59">
        <v>4095.145833290916</v>
      </c>
      <c r="D59" s="19"/>
    </row>
    <row r="60" spans="1:4" x14ac:dyDescent="0.25">
      <c r="A60">
        <v>2006</v>
      </c>
      <c r="B60">
        <v>4179.9171670014921</v>
      </c>
      <c r="C60">
        <v>4179.9171670014921</v>
      </c>
      <c r="D60" s="19"/>
    </row>
    <row r="61" spans="1:4" x14ac:dyDescent="0.25">
      <c r="A61">
        <v>2007</v>
      </c>
      <c r="B61">
        <v>4292.8363616575771</v>
      </c>
      <c r="C61">
        <v>4292.8363616575771</v>
      </c>
      <c r="D61" s="19"/>
    </row>
    <row r="62" spans="1:4" x14ac:dyDescent="0.25">
      <c r="A62">
        <v>2008</v>
      </c>
      <c r="B62">
        <v>4375.6515122634864</v>
      </c>
      <c r="C62">
        <v>4375.6515122634864</v>
      </c>
      <c r="D62" s="19"/>
    </row>
    <row r="63" spans="1:4" x14ac:dyDescent="0.25">
      <c r="A63">
        <v>2009</v>
      </c>
      <c r="B63">
        <v>4403.4822605281088</v>
      </c>
      <c r="C63">
        <v>4403.4822605281088</v>
      </c>
      <c r="D63" s="19"/>
    </row>
    <row r="64" spans="1:4" x14ac:dyDescent="0.25">
      <c r="A64">
        <v>2010</v>
      </c>
      <c r="B64">
        <f>C64</f>
        <v>4434.4731572791734</v>
      </c>
      <c r="C64">
        <v>4434.4731572791734</v>
      </c>
      <c r="D64">
        <v>4481.7112809997016</v>
      </c>
    </row>
    <row r="65" spans="1:4" x14ac:dyDescent="0.25">
      <c r="A65">
        <v>2011</v>
      </c>
      <c r="B65">
        <f>D65/D64*B64</f>
        <v>4549.121767304031</v>
      </c>
      <c r="D65">
        <v>4597.5811827164152</v>
      </c>
    </row>
    <row r="66" spans="1:4" x14ac:dyDescent="0.25">
      <c r="A66">
        <v>2012</v>
      </c>
      <c r="B66">
        <f t="shared" ref="B66:B76" si="0">D66/D65*B65</f>
        <v>4630.1445149525325</v>
      </c>
      <c r="D66">
        <v>4679.4670233281286</v>
      </c>
    </row>
    <row r="67" spans="1:4" x14ac:dyDescent="0.25">
      <c r="A67">
        <v>2013</v>
      </c>
      <c r="B67">
        <f t="shared" si="0"/>
        <v>4686.1309048757248</v>
      </c>
      <c r="D67">
        <v>4736.0498069874093</v>
      </c>
    </row>
    <row r="68" spans="1:4" x14ac:dyDescent="0.25">
      <c r="A68">
        <v>2014</v>
      </c>
      <c r="B68">
        <f t="shared" si="0"/>
        <v>4774.3907956459134</v>
      </c>
      <c r="D68">
        <v>4825.2498842221212</v>
      </c>
    </row>
    <row r="69" spans="1:4" x14ac:dyDescent="0.25">
      <c r="A69">
        <v>2015</v>
      </c>
      <c r="B69">
        <f t="shared" si="0"/>
        <v>4847.5167523616747</v>
      </c>
      <c r="D69">
        <v>4899.1548135165867</v>
      </c>
    </row>
    <row r="70" spans="1:4" x14ac:dyDescent="0.25">
      <c r="A70">
        <v>2016</v>
      </c>
      <c r="B70">
        <f t="shared" si="0"/>
        <v>4914.9121891871337</v>
      </c>
      <c r="D70">
        <v>4967.2681786888961</v>
      </c>
    </row>
    <row r="71" spans="1:4" x14ac:dyDescent="0.25">
      <c r="A71">
        <v>2017</v>
      </c>
      <c r="B71">
        <f t="shared" si="0"/>
        <v>4959.7167372640452</v>
      </c>
      <c r="D71">
        <v>5012.5500061877892</v>
      </c>
    </row>
    <row r="72" spans="1:4" x14ac:dyDescent="0.25">
      <c r="A72">
        <v>2018</v>
      </c>
      <c r="B72">
        <f t="shared" si="0"/>
        <v>5011.1666461410578</v>
      </c>
      <c r="D72">
        <v>5064.5479840404714</v>
      </c>
    </row>
    <row r="73" spans="1:4" x14ac:dyDescent="0.25">
      <c r="A73">
        <v>2019</v>
      </c>
      <c r="B73">
        <f t="shared" si="0"/>
        <v>5047.9563194612037</v>
      </c>
      <c r="D73">
        <v>5101.7295585128613</v>
      </c>
    </row>
    <row r="74" spans="1:4" x14ac:dyDescent="0.25">
      <c r="A74">
        <v>2020</v>
      </c>
      <c r="B74">
        <f t="shared" si="0"/>
        <v>5022.7032637590773</v>
      </c>
      <c r="D74">
        <v>5076.2074952133789</v>
      </c>
    </row>
    <row r="75" spans="1:4" x14ac:dyDescent="0.25">
      <c r="A75">
        <v>2021</v>
      </c>
      <c r="B75">
        <f t="shared" si="0"/>
        <v>5051.4442229094766</v>
      </c>
      <c r="D75">
        <v>5105.2546167727141</v>
      </c>
    </row>
    <row r="76" spans="1:4" x14ac:dyDescent="0.25">
      <c r="A76">
        <v>2022</v>
      </c>
      <c r="B76">
        <f t="shared" si="0"/>
        <v>5127.5270731996343</v>
      </c>
      <c r="D76">
        <v>5182.1479378826389</v>
      </c>
    </row>
    <row r="77" spans="1:4" x14ac:dyDescent="0.25">
      <c r="B77" s="18"/>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FC51-E3B9-46E5-BEDB-C2993510D917}">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51</v>
      </c>
    </row>
    <row r="2" spans="1:4" x14ac:dyDescent="0.25">
      <c r="B2" s="20"/>
    </row>
    <row r="3" spans="1:4" x14ac:dyDescent="0.25">
      <c r="A3" s="2" t="s">
        <v>4</v>
      </c>
      <c r="B3" s="2" t="s">
        <v>79</v>
      </c>
      <c r="C3" s="2" t="s">
        <v>76</v>
      </c>
      <c r="D3" s="2" t="s">
        <v>78</v>
      </c>
    </row>
    <row r="4" spans="1:4" x14ac:dyDescent="0.25">
      <c r="A4">
        <v>1950</v>
      </c>
      <c r="B4">
        <v>5544.8908193085708</v>
      </c>
      <c r="C4">
        <v>5544.8908193085708</v>
      </c>
      <c r="D4" s="19"/>
    </row>
    <row r="5" spans="1:4" x14ac:dyDescent="0.25">
      <c r="A5">
        <v>1951</v>
      </c>
      <c r="B5">
        <v>5729.6578202837673</v>
      </c>
      <c r="C5">
        <v>5729.6578202837673</v>
      </c>
      <c r="D5" s="19"/>
    </row>
    <row r="6" spans="1:4" x14ac:dyDescent="0.25">
      <c r="A6">
        <v>1952</v>
      </c>
      <c r="B6">
        <v>5817.71012463646</v>
      </c>
      <c r="C6">
        <v>5817.71012463646</v>
      </c>
      <c r="D6" s="19"/>
    </row>
    <row r="7" spans="1:4" x14ac:dyDescent="0.25">
      <c r="A7">
        <v>1953</v>
      </c>
      <c r="B7">
        <v>5829.7355240559555</v>
      </c>
      <c r="C7">
        <v>5829.7355240559555</v>
      </c>
      <c r="D7" s="19"/>
    </row>
    <row r="8" spans="1:4" x14ac:dyDescent="0.25">
      <c r="A8">
        <v>1954</v>
      </c>
      <c r="B8">
        <v>5897.1628163170244</v>
      </c>
      <c r="C8">
        <v>5897.1628163170244</v>
      </c>
      <c r="D8" s="19"/>
    </row>
    <row r="9" spans="1:4" x14ac:dyDescent="0.25">
      <c r="A9">
        <v>1955</v>
      </c>
      <c r="B9">
        <v>6002.4297751346721</v>
      </c>
      <c r="C9">
        <v>6002.4297751346721</v>
      </c>
      <c r="D9" s="19"/>
    </row>
    <row r="10" spans="1:4" x14ac:dyDescent="0.25">
      <c r="A10">
        <v>1956</v>
      </c>
      <c r="B10">
        <v>6144.3217076346809</v>
      </c>
      <c r="C10">
        <v>6144.3217076346809</v>
      </c>
      <c r="D10" s="19"/>
    </row>
    <row r="11" spans="1:4" x14ac:dyDescent="0.25">
      <c r="A11">
        <v>1957</v>
      </c>
      <c r="B11">
        <v>6234.89698783729</v>
      </c>
      <c r="C11">
        <v>6234.89698783729</v>
      </c>
      <c r="D11" s="19"/>
    </row>
    <row r="12" spans="1:4" x14ac:dyDescent="0.25">
      <c r="A12">
        <v>1958</v>
      </c>
      <c r="B12">
        <v>6108.0563360439273</v>
      </c>
      <c r="C12">
        <v>6108.0563360439273</v>
      </c>
      <c r="D12" s="19"/>
    </row>
    <row r="13" spans="1:4" x14ac:dyDescent="0.25">
      <c r="A13">
        <v>1959</v>
      </c>
      <c r="B13">
        <v>6026.1124227184318</v>
      </c>
      <c r="C13">
        <v>6026.1124227184318</v>
      </c>
      <c r="D13" s="19"/>
    </row>
    <row r="14" spans="1:4" x14ac:dyDescent="0.25">
      <c r="A14">
        <v>1960</v>
      </c>
      <c r="B14">
        <v>6148.8666110925878</v>
      </c>
      <c r="C14">
        <v>6148.8666110925878</v>
      </c>
      <c r="D14" s="19"/>
    </row>
    <row r="15" spans="1:4" x14ac:dyDescent="0.25">
      <c r="A15">
        <v>1961</v>
      </c>
      <c r="B15">
        <v>6365.5234906339801</v>
      </c>
      <c r="C15">
        <v>6365.5234906339801</v>
      </c>
      <c r="D15" s="19"/>
    </row>
    <row r="16" spans="1:4" x14ac:dyDescent="0.25">
      <c r="A16">
        <v>1962</v>
      </c>
      <c r="B16">
        <v>6502.5529553893002</v>
      </c>
      <c r="C16">
        <v>6502.5529553893002</v>
      </c>
      <c r="D16" s="19"/>
    </row>
    <row r="17" spans="1:4" x14ac:dyDescent="0.25">
      <c r="A17">
        <v>1963</v>
      </c>
      <c r="B17">
        <v>6518.4516815440811</v>
      </c>
      <c r="C17">
        <v>6518.4516815440811</v>
      </c>
      <c r="D17" s="19"/>
    </row>
    <row r="18" spans="1:4" x14ac:dyDescent="0.25">
      <c r="A18">
        <v>1964</v>
      </c>
      <c r="B18">
        <v>6607.5830671920712</v>
      </c>
      <c r="C18">
        <v>6607.5830671920712</v>
      </c>
      <c r="D18" s="19"/>
    </row>
    <row r="19" spans="1:4" x14ac:dyDescent="0.25">
      <c r="A19">
        <v>1965</v>
      </c>
      <c r="B19">
        <v>6484.4180085032767</v>
      </c>
      <c r="C19">
        <v>6484.4180085032767</v>
      </c>
      <c r="D19" s="19"/>
    </row>
    <row r="20" spans="1:4" x14ac:dyDescent="0.25">
      <c r="A20">
        <v>1966</v>
      </c>
      <c r="B20">
        <v>6398.1293247960175</v>
      </c>
      <c r="C20">
        <v>6398.1293247960175</v>
      </c>
      <c r="D20" s="19"/>
    </row>
    <row r="21" spans="1:4" x14ac:dyDescent="0.25">
      <c r="A21">
        <v>1967</v>
      </c>
      <c r="B21">
        <v>6354.638986156383</v>
      </c>
      <c r="C21">
        <v>6354.638986156383</v>
      </c>
      <c r="D21" s="19"/>
    </row>
    <row r="22" spans="1:4" x14ac:dyDescent="0.25">
      <c r="A22">
        <v>1968</v>
      </c>
      <c r="B22">
        <v>6348.6439529329682</v>
      </c>
      <c r="C22">
        <v>6348.6439529329682</v>
      </c>
      <c r="D22" s="19"/>
    </row>
    <row r="23" spans="1:4" x14ac:dyDescent="0.25">
      <c r="A23">
        <v>1969</v>
      </c>
      <c r="B23">
        <v>6396.1498061723996</v>
      </c>
      <c r="C23">
        <v>6396.1498061723996</v>
      </c>
      <c r="D23" s="19"/>
    </row>
    <row r="24" spans="1:4" x14ac:dyDescent="0.25">
      <c r="A24">
        <v>1970</v>
      </c>
      <c r="B24">
        <v>6441.2815956387585</v>
      </c>
      <c r="C24">
        <v>6441.2815956387585</v>
      </c>
      <c r="D24" s="19"/>
    </row>
    <row r="25" spans="1:4" x14ac:dyDescent="0.25">
      <c r="A25">
        <v>1971</v>
      </c>
      <c r="B25">
        <v>6561.9703578375502</v>
      </c>
      <c r="C25">
        <v>6561.9703578375502</v>
      </c>
      <c r="D25" s="19"/>
    </row>
    <row r="26" spans="1:4" x14ac:dyDescent="0.25">
      <c r="A26">
        <v>1972</v>
      </c>
      <c r="B26">
        <v>6557.5787506436618</v>
      </c>
      <c r="C26">
        <v>6557.5787506436618</v>
      </c>
      <c r="D26" s="19"/>
    </row>
    <row r="27" spans="1:4" x14ac:dyDescent="0.25">
      <c r="A27">
        <v>1973</v>
      </c>
      <c r="B27">
        <v>6547.0153731524051</v>
      </c>
      <c r="C27">
        <v>6547.0153731524051</v>
      </c>
      <c r="D27" s="19"/>
    </row>
    <row r="28" spans="1:4" x14ac:dyDescent="0.25">
      <c r="A28">
        <v>1974</v>
      </c>
      <c r="B28">
        <v>6491.3706281658015</v>
      </c>
      <c r="C28">
        <v>6491.3706281658015</v>
      </c>
      <c r="D28" s="19"/>
    </row>
    <row r="29" spans="1:4" x14ac:dyDescent="0.25">
      <c r="A29">
        <v>1975</v>
      </c>
      <c r="B29">
        <v>6070.737807414107</v>
      </c>
      <c r="C29">
        <v>6070.737807414107</v>
      </c>
      <c r="D29" s="19"/>
    </row>
    <row r="30" spans="1:4" x14ac:dyDescent="0.25">
      <c r="A30">
        <v>1976</v>
      </c>
      <c r="B30">
        <v>5927.0638744110156</v>
      </c>
      <c r="C30">
        <v>5927.0638744110156</v>
      </c>
      <c r="D30" s="19"/>
    </row>
    <row r="31" spans="1:4" x14ac:dyDescent="0.25">
      <c r="A31">
        <v>1977</v>
      </c>
      <c r="B31">
        <v>5920.0170369854668</v>
      </c>
      <c r="C31">
        <v>5920.0170369854668</v>
      </c>
      <c r="D31" s="19"/>
    </row>
    <row r="32" spans="1:4" x14ac:dyDescent="0.25">
      <c r="A32">
        <v>1978</v>
      </c>
      <c r="B32">
        <v>5911.0539825365113</v>
      </c>
      <c r="C32">
        <v>5911.0539825365113</v>
      </c>
      <c r="D32" s="19"/>
    </row>
    <row r="33" spans="1:4" x14ac:dyDescent="0.25">
      <c r="A33">
        <v>1979</v>
      </c>
      <c r="B33">
        <v>5899.2399732548256</v>
      </c>
      <c r="C33">
        <v>5899.2399732548256</v>
      </c>
      <c r="D33" s="19"/>
    </row>
    <row r="34" spans="1:4" x14ac:dyDescent="0.25">
      <c r="A34">
        <v>1980</v>
      </c>
      <c r="B34">
        <v>5996.6973583152148</v>
      </c>
      <c r="C34">
        <v>5996.6973583152148</v>
      </c>
      <c r="D34" s="19"/>
    </row>
    <row r="35" spans="1:4" x14ac:dyDescent="0.25">
      <c r="A35">
        <v>1981</v>
      </c>
      <c r="B35">
        <v>6088.2076981330129</v>
      </c>
      <c r="C35">
        <v>6088.2076981330129</v>
      </c>
      <c r="D35" s="19"/>
    </row>
    <row r="36" spans="1:4" x14ac:dyDescent="0.25">
      <c r="A36">
        <v>1982</v>
      </c>
      <c r="B36">
        <v>6074.0318467083362</v>
      </c>
      <c r="C36">
        <v>6074.0318467083362</v>
      </c>
      <c r="D36" s="19"/>
    </row>
    <row r="37" spans="1:4" x14ac:dyDescent="0.25">
      <c r="A37">
        <v>1983</v>
      </c>
      <c r="B37">
        <v>5972.0206633061498</v>
      </c>
      <c r="C37">
        <v>5972.0206633061498</v>
      </c>
      <c r="D37" s="19"/>
    </row>
    <row r="38" spans="1:4" x14ac:dyDescent="0.25">
      <c r="A38">
        <v>1984</v>
      </c>
      <c r="B38">
        <v>5974.7655696793063</v>
      </c>
      <c r="C38">
        <v>5974.7655696793063</v>
      </c>
      <c r="D38" s="19"/>
    </row>
    <row r="39" spans="1:4" x14ac:dyDescent="0.25">
      <c r="A39">
        <v>1985</v>
      </c>
      <c r="B39">
        <v>6018.3504079634622</v>
      </c>
      <c r="C39">
        <v>6018.3504079634622</v>
      </c>
      <c r="D39" s="19"/>
    </row>
    <row r="40" spans="1:4" x14ac:dyDescent="0.25">
      <c r="A40">
        <v>1986</v>
      </c>
      <c r="B40">
        <v>6077.08752683272</v>
      </c>
      <c r="C40">
        <v>6077.08752683272</v>
      </c>
      <c r="D40" s="19"/>
    </row>
    <row r="41" spans="1:4" x14ac:dyDescent="0.25">
      <c r="A41">
        <v>1987</v>
      </c>
      <c r="B41">
        <v>6189.9537321181524</v>
      </c>
      <c r="C41">
        <v>6189.9537321181524</v>
      </c>
      <c r="D41" s="19"/>
    </row>
    <row r="42" spans="1:4" x14ac:dyDescent="0.25">
      <c r="A42">
        <v>1988</v>
      </c>
      <c r="B42">
        <v>6301.6665555190502</v>
      </c>
      <c r="C42">
        <v>6301.6665555190502</v>
      </c>
      <c r="D42" s="19"/>
    </row>
    <row r="43" spans="1:4" x14ac:dyDescent="0.25">
      <c r="A43">
        <v>1989</v>
      </c>
      <c r="B43">
        <v>6354.2460341270935</v>
      </c>
      <c r="C43">
        <v>6354.2460341270935</v>
      </c>
      <c r="D43" s="19"/>
    </row>
    <row r="44" spans="1:4" x14ac:dyDescent="0.25">
      <c r="A44">
        <v>1990</v>
      </c>
      <c r="B44">
        <v>6470.1127485629795</v>
      </c>
      <c r="C44">
        <v>6470.1127485629795</v>
      </c>
      <c r="D44" s="19"/>
    </row>
    <row r="45" spans="1:4" x14ac:dyDescent="0.25">
      <c r="A45">
        <v>1991</v>
      </c>
      <c r="B45">
        <v>6563.6036086028853</v>
      </c>
      <c r="C45">
        <v>6563.6036086028853</v>
      </c>
      <c r="D45" s="19"/>
    </row>
    <row r="46" spans="1:4" x14ac:dyDescent="0.25">
      <c r="A46">
        <v>1992</v>
      </c>
      <c r="B46">
        <v>6517.9228789346189</v>
      </c>
      <c r="C46">
        <v>6517.9228789346189</v>
      </c>
      <c r="D46" s="19"/>
    </row>
    <row r="47" spans="1:4" x14ac:dyDescent="0.25">
      <c r="A47">
        <v>1993</v>
      </c>
      <c r="B47">
        <v>6485.8609564643912</v>
      </c>
      <c r="C47">
        <v>6485.8609564643912</v>
      </c>
      <c r="D47" s="19"/>
    </row>
    <row r="48" spans="1:4" x14ac:dyDescent="0.25">
      <c r="A48">
        <v>1994</v>
      </c>
      <c r="B48">
        <v>6429.5188557664014</v>
      </c>
      <c r="C48">
        <v>6429.5188557664014</v>
      </c>
      <c r="D48" s="19"/>
    </row>
    <row r="49" spans="1:4" x14ac:dyDescent="0.25">
      <c r="A49">
        <v>1995</v>
      </c>
      <c r="B49">
        <v>6335.3691082988971</v>
      </c>
      <c r="C49">
        <v>6335.3691082988971</v>
      </c>
      <c r="D49" s="19"/>
    </row>
    <row r="50" spans="1:4" x14ac:dyDescent="0.25">
      <c r="A50">
        <v>1996</v>
      </c>
      <c r="B50">
        <v>6312.2118061070159</v>
      </c>
      <c r="C50">
        <v>6312.2118061070159</v>
      </c>
      <c r="D50" s="19"/>
    </row>
    <row r="51" spans="1:4" x14ac:dyDescent="0.25">
      <c r="A51">
        <v>1997</v>
      </c>
      <c r="B51">
        <v>6278.323938125247</v>
      </c>
      <c r="C51">
        <v>6278.323938125247</v>
      </c>
      <c r="D51" s="19"/>
    </row>
    <row r="52" spans="1:4" x14ac:dyDescent="0.25">
      <c r="A52">
        <v>1998</v>
      </c>
      <c r="B52">
        <v>6385.3776454145709</v>
      </c>
      <c r="C52">
        <v>6385.3776454145709</v>
      </c>
      <c r="D52" s="19"/>
    </row>
    <row r="53" spans="1:4" x14ac:dyDescent="0.25">
      <c r="A53">
        <v>1999</v>
      </c>
      <c r="B53">
        <v>6401.3868230716444</v>
      </c>
      <c r="C53">
        <v>6401.3868230716444</v>
      </c>
      <c r="D53" s="19"/>
    </row>
    <row r="54" spans="1:4" x14ac:dyDescent="0.25">
      <c r="A54">
        <v>2000</v>
      </c>
      <c r="B54">
        <v>6381.6828227308233</v>
      </c>
      <c r="C54">
        <v>6381.6828227308233</v>
      </c>
      <c r="D54" s="19"/>
    </row>
    <row r="55" spans="1:4" x14ac:dyDescent="0.25">
      <c r="A55">
        <v>2001</v>
      </c>
      <c r="B55">
        <v>6439.0646271201704</v>
      </c>
      <c r="C55">
        <v>6439.0646271201704</v>
      </c>
      <c r="D55" s="19"/>
    </row>
    <row r="56" spans="1:4" x14ac:dyDescent="0.25">
      <c r="A56">
        <v>2002</v>
      </c>
      <c r="B56">
        <v>6453.9528271241925</v>
      </c>
      <c r="C56">
        <v>6453.9528271241925</v>
      </c>
      <c r="D56" s="19"/>
    </row>
    <row r="57" spans="1:4" x14ac:dyDescent="0.25">
      <c r="A57">
        <v>2003</v>
      </c>
      <c r="B57">
        <v>6399.6201259313493</v>
      </c>
      <c r="C57">
        <v>6399.6201259313493</v>
      </c>
      <c r="D57" s="19"/>
    </row>
    <row r="58" spans="1:4" x14ac:dyDescent="0.25">
      <c r="A58">
        <v>2004</v>
      </c>
      <c r="B58">
        <v>6530.4370994133287</v>
      </c>
      <c r="C58">
        <v>6530.4370994133287</v>
      </c>
      <c r="D58" s="19"/>
    </row>
    <row r="59" spans="1:4" x14ac:dyDescent="0.25">
      <c r="A59">
        <v>2005</v>
      </c>
      <c r="B59">
        <v>6516.4525315486708</v>
      </c>
      <c r="C59">
        <v>6516.4525315486708</v>
      </c>
      <c r="D59" s="19"/>
    </row>
    <row r="60" spans="1:4" x14ac:dyDescent="0.25">
      <c r="A60">
        <v>2006</v>
      </c>
      <c r="B60">
        <v>6597.121119849995</v>
      </c>
      <c r="C60">
        <v>6597.121119849995</v>
      </c>
      <c r="D60" s="19"/>
    </row>
    <row r="61" spans="1:4" x14ac:dyDescent="0.25">
      <c r="A61">
        <v>2007</v>
      </c>
      <c r="B61">
        <v>6762.1368504047014</v>
      </c>
      <c r="C61">
        <v>6762.1368504047014</v>
      </c>
      <c r="D61" s="19"/>
    </row>
    <row r="62" spans="1:4" x14ac:dyDescent="0.25">
      <c r="A62">
        <v>2008</v>
      </c>
      <c r="B62">
        <v>6914.5249137799537</v>
      </c>
      <c r="C62">
        <v>6914.5249137799537</v>
      </c>
      <c r="D62" s="19"/>
    </row>
    <row r="63" spans="1:4" x14ac:dyDescent="0.25">
      <c r="A63">
        <v>2009</v>
      </c>
      <c r="B63">
        <v>6958.4624126457174</v>
      </c>
      <c r="C63">
        <v>6958.4624126457174</v>
      </c>
      <c r="D63" s="19"/>
    </row>
    <row r="64" spans="1:4" x14ac:dyDescent="0.25">
      <c r="A64">
        <v>2010</v>
      </c>
      <c r="B64">
        <v>7113.3787980102443</v>
      </c>
      <c r="C64">
        <v>7113.3787980102443</v>
      </c>
      <c r="D64">
        <v>7221.0901155900392</v>
      </c>
    </row>
    <row r="65" spans="1:4" x14ac:dyDescent="0.25">
      <c r="A65">
        <v>2011</v>
      </c>
      <c r="B65">
        <f>D65/D64*B64</f>
        <v>7284.0370619183614</v>
      </c>
      <c r="D65">
        <v>7394.3324997852087</v>
      </c>
    </row>
    <row r="66" spans="1:4" x14ac:dyDescent="0.25">
      <c r="A66">
        <v>2012</v>
      </c>
      <c r="B66">
        <f t="shared" ref="B66:B76" si="0">D66/D65*B65</f>
        <v>7341.1877863109112</v>
      </c>
      <c r="D66">
        <v>7452.3486047514289</v>
      </c>
    </row>
    <row r="67" spans="1:4" x14ac:dyDescent="0.25">
      <c r="A67">
        <v>2013</v>
      </c>
      <c r="B67">
        <f t="shared" si="0"/>
        <v>7337.2312036945186</v>
      </c>
      <c r="D67">
        <v>7448.3321112630265</v>
      </c>
    </row>
    <row r="68" spans="1:4" x14ac:dyDescent="0.25">
      <c r="A68">
        <v>2014</v>
      </c>
      <c r="B68">
        <f t="shared" si="0"/>
        <v>7436.3586442706619</v>
      </c>
      <c r="D68">
        <v>7548.9605470112183</v>
      </c>
    </row>
    <row r="69" spans="1:4" x14ac:dyDescent="0.25">
      <c r="A69">
        <v>2015</v>
      </c>
      <c r="B69">
        <f t="shared" si="0"/>
        <v>7608.8908782856734</v>
      </c>
      <c r="D69">
        <v>7724.1052771097984</v>
      </c>
    </row>
    <row r="70" spans="1:4" x14ac:dyDescent="0.25">
      <c r="A70">
        <v>2016</v>
      </c>
      <c r="B70">
        <f t="shared" si="0"/>
        <v>7716.7536201345092</v>
      </c>
      <c r="D70">
        <v>7833.6012847205466</v>
      </c>
    </row>
    <row r="71" spans="1:4" x14ac:dyDescent="0.25">
      <c r="A71">
        <v>2017</v>
      </c>
      <c r="B71">
        <f t="shared" si="0"/>
        <v>7698.4473867863699</v>
      </c>
      <c r="D71">
        <v>7815.0178570081198</v>
      </c>
    </row>
    <row r="72" spans="1:4" x14ac:dyDescent="0.25">
      <c r="A72">
        <v>2018</v>
      </c>
      <c r="B72">
        <f t="shared" si="0"/>
        <v>7740.0193975190241</v>
      </c>
      <c r="D72">
        <v>7857.2193542587302</v>
      </c>
    </row>
    <row r="73" spans="1:4" x14ac:dyDescent="0.25">
      <c r="A73">
        <v>2019</v>
      </c>
      <c r="B73">
        <f t="shared" si="0"/>
        <v>7785.1809253080255</v>
      </c>
      <c r="D73">
        <v>7903.0647213033371</v>
      </c>
    </row>
    <row r="74" spans="1:4" x14ac:dyDescent="0.25">
      <c r="A74">
        <v>2020</v>
      </c>
      <c r="B74">
        <f t="shared" si="0"/>
        <v>7494.7211091932304</v>
      </c>
      <c r="D74">
        <v>7608.2067407738396</v>
      </c>
    </row>
    <row r="75" spans="1:4" x14ac:dyDescent="0.25">
      <c r="A75">
        <v>2021</v>
      </c>
      <c r="B75">
        <f t="shared" si="0"/>
        <v>7702.1083482786098</v>
      </c>
      <c r="D75">
        <v>7818.7342530550413</v>
      </c>
    </row>
    <row r="76" spans="1:4" x14ac:dyDescent="0.25">
      <c r="A76">
        <v>2022</v>
      </c>
      <c r="B76">
        <f t="shared" si="0"/>
        <v>7803.4813529305775</v>
      </c>
      <c r="D76">
        <v>7921.6422553794428</v>
      </c>
    </row>
    <row r="77" spans="1:4" x14ac:dyDescent="0.25">
      <c r="B77" s="1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3839-D430-42EE-91A4-4F870DAF13AC}">
  <dimension ref="A1:E76"/>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13.140625" bestFit="1" customWidth="1"/>
    <col min="3" max="3" width="13.42578125" bestFit="1" customWidth="1"/>
    <col min="4" max="4" width="26.5703125" bestFit="1" customWidth="1"/>
  </cols>
  <sheetData>
    <row r="1" spans="1:5" ht="26.25" x14ac:dyDescent="0.4">
      <c r="A1" s="26" t="s">
        <v>82</v>
      </c>
      <c r="B1" s="2"/>
    </row>
    <row r="3" spans="1:5" x14ac:dyDescent="0.25">
      <c r="A3" s="2" t="s">
        <v>4</v>
      </c>
      <c r="B3" s="2" t="s">
        <v>83</v>
      </c>
      <c r="C3" s="2" t="s">
        <v>84</v>
      </c>
      <c r="D3" s="2" t="s">
        <v>76</v>
      </c>
      <c r="E3" s="2" t="s">
        <v>78</v>
      </c>
    </row>
    <row r="4" spans="1:5" x14ac:dyDescent="0.25">
      <c r="A4">
        <v>1950</v>
      </c>
      <c r="B4">
        <v>96.786354562648413</v>
      </c>
      <c r="C4">
        <f>100-B4</f>
        <v>3.2136454373515875</v>
      </c>
      <c r="D4">
        <v>96.786354562648413</v>
      </c>
      <c r="E4" s="19"/>
    </row>
    <row r="5" spans="1:5" x14ac:dyDescent="0.25">
      <c r="A5">
        <v>1951</v>
      </c>
      <c r="B5">
        <v>96.732278167761407</v>
      </c>
      <c r="C5">
        <f t="shared" ref="C5:C68" si="0">100-B5</f>
        <v>3.2677218322385926</v>
      </c>
      <c r="D5">
        <v>96.732278167761407</v>
      </c>
      <c r="E5" s="19"/>
    </row>
    <row r="6" spans="1:5" x14ac:dyDescent="0.25">
      <c r="A6">
        <v>1952</v>
      </c>
      <c r="B6">
        <v>96.678231986394664</v>
      </c>
      <c r="C6">
        <f t="shared" si="0"/>
        <v>3.321768013605336</v>
      </c>
      <c r="D6">
        <v>96.678231986394664</v>
      </c>
      <c r="E6" s="19"/>
    </row>
    <row r="7" spans="1:5" x14ac:dyDescent="0.25">
      <c r="A7">
        <v>1953</v>
      </c>
      <c r="B7">
        <v>96.624216001667307</v>
      </c>
      <c r="C7">
        <f t="shared" si="0"/>
        <v>3.3757839983326932</v>
      </c>
      <c r="D7">
        <v>96.624216001667307</v>
      </c>
      <c r="E7" s="19"/>
    </row>
    <row r="8" spans="1:5" x14ac:dyDescent="0.25">
      <c r="A8">
        <v>1954</v>
      </c>
      <c r="B8">
        <v>96.570230196707882</v>
      </c>
      <c r="C8">
        <f t="shared" si="0"/>
        <v>3.4297698032921176</v>
      </c>
      <c r="D8">
        <v>96.570230196707882</v>
      </c>
      <c r="E8" s="19"/>
    </row>
    <row r="9" spans="1:5" x14ac:dyDescent="0.25">
      <c r="A9">
        <v>1955</v>
      </c>
      <c r="B9">
        <v>96.516274554654387</v>
      </c>
      <c r="C9">
        <f t="shared" si="0"/>
        <v>3.4837254453456126</v>
      </c>
      <c r="D9">
        <v>96.516274554654387</v>
      </c>
      <c r="E9" s="19"/>
    </row>
    <row r="10" spans="1:5" x14ac:dyDescent="0.25">
      <c r="A10">
        <v>1956</v>
      </c>
      <c r="B10">
        <v>96.462349058654212</v>
      </c>
      <c r="C10">
        <f t="shared" si="0"/>
        <v>3.5376509413457882</v>
      </c>
      <c r="D10">
        <v>96.462349058654212</v>
      </c>
      <c r="E10" s="19"/>
    </row>
    <row r="11" spans="1:5" x14ac:dyDescent="0.25">
      <c r="A11">
        <v>1957</v>
      </c>
      <c r="B11">
        <v>96.408453691864182</v>
      </c>
      <c r="C11">
        <f t="shared" si="0"/>
        <v>3.5915463081358183</v>
      </c>
      <c r="D11">
        <v>96.408453691864182</v>
      </c>
      <c r="E11" s="19"/>
    </row>
    <row r="12" spans="1:5" x14ac:dyDescent="0.25">
      <c r="A12">
        <v>1958</v>
      </c>
      <c r="B12">
        <v>96.354588437450545</v>
      </c>
      <c r="C12">
        <f t="shared" si="0"/>
        <v>3.6454115625494552</v>
      </c>
      <c r="D12">
        <v>96.354588437450545</v>
      </c>
      <c r="E12" s="19"/>
    </row>
    <row r="13" spans="1:5" x14ac:dyDescent="0.25">
      <c r="A13">
        <v>1959</v>
      </c>
      <c r="B13">
        <v>96.300753278588914</v>
      </c>
      <c r="C13">
        <f t="shared" si="0"/>
        <v>3.699246721411086</v>
      </c>
      <c r="D13">
        <v>96.300753278588914</v>
      </c>
      <c r="E13" s="19"/>
    </row>
    <row r="14" spans="1:5" x14ac:dyDescent="0.25">
      <c r="A14">
        <v>1960</v>
      </c>
      <c r="B14">
        <v>96.246948198464324</v>
      </c>
      <c r="C14">
        <f t="shared" si="0"/>
        <v>3.7530518015356762</v>
      </c>
      <c r="D14">
        <v>96.246948198464324</v>
      </c>
      <c r="E14" s="19"/>
    </row>
    <row r="15" spans="1:5" x14ac:dyDescent="0.25">
      <c r="A15">
        <v>1961</v>
      </c>
      <c r="B15">
        <v>95.707007000929352</v>
      </c>
      <c r="C15">
        <f t="shared" si="0"/>
        <v>4.2929929990706484</v>
      </c>
      <c r="D15">
        <v>95.707007000929352</v>
      </c>
      <c r="E15" s="19"/>
    </row>
    <row r="16" spans="1:5" x14ac:dyDescent="0.25">
      <c r="A16">
        <v>1962</v>
      </c>
      <c r="B16">
        <v>95.170094850052507</v>
      </c>
      <c r="C16">
        <f t="shared" si="0"/>
        <v>4.8299051499474928</v>
      </c>
      <c r="D16">
        <v>95.170094850052507</v>
      </c>
      <c r="E16" s="19"/>
    </row>
    <row r="17" spans="1:5" x14ac:dyDescent="0.25">
      <c r="A17">
        <v>1963</v>
      </c>
      <c r="B17">
        <v>94.636194753013655</v>
      </c>
      <c r="C17">
        <f t="shared" si="0"/>
        <v>5.3638052469863453</v>
      </c>
      <c r="D17">
        <v>94.636194753013655</v>
      </c>
      <c r="E17" s="19"/>
    </row>
    <row r="18" spans="1:5" x14ac:dyDescent="0.25">
      <c r="A18">
        <v>1964</v>
      </c>
      <c r="B18">
        <v>94.105289812321629</v>
      </c>
      <c r="C18">
        <f t="shared" si="0"/>
        <v>5.8947101876783705</v>
      </c>
      <c r="D18">
        <v>94.105289812321629</v>
      </c>
      <c r="E18" s="19"/>
    </row>
    <row r="19" spans="1:5" x14ac:dyDescent="0.25">
      <c r="A19">
        <v>1965</v>
      </c>
      <c r="B19">
        <v>93.577363225279441</v>
      </c>
      <c r="C19">
        <f t="shared" si="0"/>
        <v>6.4226367747205586</v>
      </c>
      <c r="D19">
        <v>93.577363225279441</v>
      </c>
      <c r="E19" s="19"/>
    </row>
    <row r="20" spans="1:5" x14ac:dyDescent="0.25">
      <c r="A20">
        <v>1966</v>
      </c>
      <c r="B20">
        <v>92.96997842645915</v>
      </c>
      <c r="C20">
        <f t="shared" si="0"/>
        <v>7.03002157354085</v>
      </c>
      <c r="D20">
        <v>92.96997842645915</v>
      </c>
      <c r="E20" s="19"/>
    </row>
    <row r="21" spans="1:5" x14ac:dyDescent="0.25">
      <c r="A21">
        <v>1967</v>
      </c>
      <c r="B21">
        <v>92.366535994479747</v>
      </c>
      <c r="C21">
        <f t="shared" si="0"/>
        <v>7.6334640055202527</v>
      </c>
      <c r="D21">
        <v>92.366535994479747</v>
      </c>
      <c r="E21" s="19"/>
    </row>
    <row r="22" spans="1:5" x14ac:dyDescent="0.25">
      <c r="A22">
        <v>1968</v>
      </c>
      <c r="B22">
        <v>91.76701034052779</v>
      </c>
      <c r="C22">
        <f t="shared" si="0"/>
        <v>8.2329896594722101</v>
      </c>
      <c r="D22">
        <v>91.76701034052779</v>
      </c>
      <c r="E22" s="19"/>
    </row>
    <row r="23" spans="1:5" x14ac:dyDescent="0.25">
      <c r="A23">
        <v>1969</v>
      </c>
      <c r="B23">
        <v>91.171376041879753</v>
      </c>
      <c r="C23">
        <f t="shared" si="0"/>
        <v>8.8286239581202466</v>
      </c>
      <c r="D23">
        <v>91.171376041879753</v>
      </c>
      <c r="E23" s="19"/>
    </row>
    <row r="24" spans="1:5" x14ac:dyDescent="0.25">
      <c r="A24">
        <v>1970</v>
      </c>
      <c r="B24">
        <v>90.579607840823968</v>
      </c>
      <c r="C24">
        <f t="shared" si="0"/>
        <v>9.420392159176032</v>
      </c>
      <c r="D24">
        <v>90.579607840823968</v>
      </c>
      <c r="E24" s="19"/>
    </row>
    <row r="25" spans="1:5" x14ac:dyDescent="0.25">
      <c r="A25">
        <v>1971</v>
      </c>
      <c r="B25">
        <v>89.991680643589604</v>
      </c>
      <c r="C25">
        <f t="shared" si="0"/>
        <v>10.008319356410396</v>
      </c>
      <c r="D25">
        <v>89.991680643589604</v>
      </c>
      <c r="E25" s="19"/>
    </row>
    <row r="26" spans="1:5" x14ac:dyDescent="0.25">
      <c r="A26">
        <v>1972</v>
      </c>
      <c r="B26">
        <v>89.407569519282546</v>
      </c>
      <c r="C26">
        <f t="shared" si="0"/>
        <v>10.592430480717454</v>
      </c>
      <c r="D26">
        <v>89.407569519282546</v>
      </c>
      <c r="E26" s="19"/>
    </row>
    <row r="27" spans="1:5" x14ac:dyDescent="0.25">
      <c r="A27">
        <v>1973</v>
      </c>
      <c r="B27">
        <v>88.82724969882824</v>
      </c>
      <c r="C27">
        <f t="shared" si="0"/>
        <v>11.17275030117176</v>
      </c>
      <c r="D27">
        <v>88.82724969882824</v>
      </c>
      <c r="E27" s="19"/>
    </row>
    <row r="28" spans="1:5" x14ac:dyDescent="0.25">
      <c r="A28">
        <v>1974</v>
      </c>
      <c r="B28">
        <v>88.250696573921331</v>
      </c>
      <c r="C28">
        <f t="shared" si="0"/>
        <v>11.749303426078669</v>
      </c>
      <c r="D28">
        <v>88.250696573921331</v>
      </c>
      <c r="E28" s="19"/>
    </row>
    <row r="29" spans="1:5" x14ac:dyDescent="0.25">
      <c r="A29">
        <v>1975</v>
      </c>
      <c r="B29">
        <v>87.907408923394115</v>
      </c>
      <c r="C29">
        <f t="shared" si="0"/>
        <v>12.092591076605885</v>
      </c>
      <c r="D29">
        <v>87.907408923394115</v>
      </c>
      <c r="E29" s="19"/>
    </row>
    <row r="30" spans="1:5" x14ac:dyDescent="0.25">
      <c r="A30">
        <v>1976</v>
      </c>
      <c r="B30">
        <v>87.448961745838773</v>
      </c>
      <c r="C30">
        <f t="shared" si="0"/>
        <v>12.551038254161227</v>
      </c>
      <c r="D30">
        <v>87.448961745838773</v>
      </c>
      <c r="E30" s="19"/>
    </row>
    <row r="31" spans="1:5" x14ac:dyDescent="0.25">
      <c r="A31">
        <v>1977</v>
      </c>
      <c r="B31">
        <v>86.992905422674468</v>
      </c>
      <c r="C31">
        <f t="shared" si="0"/>
        <v>13.007094577325532</v>
      </c>
      <c r="D31">
        <v>86.992905422674468</v>
      </c>
      <c r="E31" s="19"/>
    </row>
    <row r="32" spans="1:5" x14ac:dyDescent="0.25">
      <c r="A32">
        <v>1978</v>
      </c>
      <c r="B32">
        <v>86.539227485322243</v>
      </c>
      <c r="C32">
        <f t="shared" si="0"/>
        <v>13.460772514677757</v>
      </c>
      <c r="D32">
        <v>86.539227485322243</v>
      </c>
      <c r="E32" s="19"/>
    </row>
    <row r="33" spans="1:5" x14ac:dyDescent="0.25">
      <c r="A33">
        <v>1979</v>
      </c>
      <c r="B33">
        <v>86.087915530228457</v>
      </c>
      <c r="C33">
        <f t="shared" si="0"/>
        <v>13.912084469771543</v>
      </c>
      <c r="D33">
        <v>86.087915530228457</v>
      </c>
      <c r="E33" s="19"/>
    </row>
    <row r="34" spans="1:5" x14ac:dyDescent="0.25">
      <c r="A34">
        <v>1980</v>
      </c>
      <c r="B34">
        <v>85.638957218525405</v>
      </c>
      <c r="C34">
        <f t="shared" si="0"/>
        <v>14.361042781474595</v>
      </c>
      <c r="D34">
        <v>85.638957218525405</v>
      </c>
      <c r="E34" s="19"/>
    </row>
    <row r="35" spans="1:5" x14ac:dyDescent="0.25">
      <c r="A35">
        <v>1981</v>
      </c>
      <c r="B35">
        <v>85.192340275694008</v>
      </c>
      <c r="C35">
        <f t="shared" si="0"/>
        <v>14.807659724305992</v>
      </c>
      <c r="D35">
        <v>85.192340275694008</v>
      </c>
      <c r="E35" s="19"/>
    </row>
    <row r="36" spans="1:5" x14ac:dyDescent="0.25">
      <c r="A36">
        <v>1982</v>
      </c>
      <c r="B36">
        <v>84.748052491228179</v>
      </c>
      <c r="C36">
        <f t="shared" si="0"/>
        <v>15.251947508771821</v>
      </c>
      <c r="D36">
        <v>84.748052491228179</v>
      </c>
      <c r="E36" s="19"/>
    </row>
    <row r="37" spans="1:5" x14ac:dyDescent="0.25">
      <c r="A37">
        <v>1983</v>
      </c>
      <c r="B37">
        <v>84.306081718301016</v>
      </c>
      <c r="C37">
        <f t="shared" si="0"/>
        <v>15.693918281698984</v>
      </c>
      <c r="D37">
        <v>84.306081718301016</v>
      </c>
      <c r="E37" s="19"/>
    </row>
    <row r="38" spans="1:5" x14ac:dyDescent="0.25">
      <c r="A38">
        <v>1984</v>
      </c>
      <c r="B38">
        <v>83.305840032264385</v>
      </c>
      <c r="C38">
        <f t="shared" si="0"/>
        <v>16.694159967735615</v>
      </c>
      <c r="D38">
        <v>83.305840032264385</v>
      </c>
      <c r="E38" s="19"/>
    </row>
    <row r="39" spans="1:5" x14ac:dyDescent="0.25">
      <c r="A39">
        <v>1985</v>
      </c>
      <c r="B39">
        <v>82.731316997559119</v>
      </c>
      <c r="C39">
        <f t="shared" si="0"/>
        <v>17.268683002440881</v>
      </c>
      <c r="D39">
        <v>82.731316997559119</v>
      </c>
      <c r="E39" s="19"/>
    </row>
    <row r="40" spans="1:5" x14ac:dyDescent="0.25">
      <c r="A40">
        <v>1986</v>
      </c>
      <c r="B40">
        <v>81.345911188420331</v>
      </c>
      <c r="C40">
        <f t="shared" si="0"/>
        <v>18.654088811579669</v>
      </c>
      <c r="D40">
        <v>81.345911188420331</v>
      </c>
      <c r="E40" s="19"/>
    </row>
    <row r="41" spans="1:5" x14ac:dyDescent="0.25">
      <c r="A41">
        <v>1987</v>
      </c>
      <c r="B41">
        <v>80.774292787121766</v>
      </c>
      <c r="C41">
        <f t="shared" si="0"/>
        <v>19.225707212878234</v>
      </c>
      <c r="D41">
        <v>80.774292787121766</v>
      </c>
      <c r="E41" s="19"/>
    </row>
    <row r="42" spans="1:5" x14ac:dyDescent="0.25">
      <c r="A42">
        <v>1988</v>
      </c>
      <c r="B42">
        <v>80.291848819194215</v>
      </c>
      <c r="C42">
        <f t="shared" si="0"/>
        <v>19.708151180805785</v>
      </c>
      <c r="D42">
        <v>80.291848819194215</v>
      </c>
      <c r="E42" s="19"/>
    </row>
    <row r="43" spans="1:5" x14ac:dyDescent="0.25">
      <c r="A43">
        <v>1989</v>
      </c>
      <c r="B43">
        <v>79.329657007707013</v>
      </c>
      <c r="C43">
        <f t="shared" si="0"/>
        <v>20.670342992292987</v>
      </c>
      <c r="D43">
        <v>79.329657007707013</v>
      </c>
      <c r="E43" s="19"/>
    </row>
    <row r="44" spans="1:5" x14ac:dyDescent="0.25">
      <c r="A44">
        <v>1990</v>
      </c>
      <c r="B44">
        <v>78.270228584921554</v>
      </c>
      <c r="C44">
        <f t="shared" si="0"/>
        <v>21.729771415078446</v>
      </c>
      <c r="D44">
        <v>78.270228584921554</v>
      </c>
      <c r="E44" s="19"/>
    </row>
    <row r="45" spans="1:5" x14ac:dyDescent="0.25">
      <c r="A45">
        <v>1991</v>
      </c>
      <c r="B45">
        <v>77.490415492719819</v>
      </c>
      <c r="C45">
        <f t="shared" si="0"/>
        <v>22.509584507280181</v>
      </c>
      <c r="D45">
        <v>77.490415492719819</v>
      </c>
      <c r="E45" s="19"/>
    </row>
    <row r="46" spans="1:5" x14ac:dyDescent="0.25">
      <c r="A46">
        <v>1992</v>
      </c>
      <c r="B46">
        <v>76.97041675664002</v>
      </c>
      <c r="C46">
        <f t="shared" si="0"/>
        <v>23.02958324335998</v>
      </c>
      <c r="D46">
        <v>76.97041675664002</v>
      </c>
      <c r="E46" s="19"/>
    </row>
    <row r="47" spans="1:5" x14ac:dyDescent="0.25">
      <c r="A47">
        <v>1993</v>
      </c>
      <c r="B47">
        <v>76.959318399819438</v>
      </c>
      <c r="C47">
        <f t="shared" si="0"/>
        <v>23.040681600180562</v>
      </c>
      <c r="D47">
        <v>76.959318399819438</v>
      </c>
      <c r="E47" s="19"/>
    </row>
    <row r="48" spans="1:5" x14ac:dyDescent="0.25">
      <c r="A48">
        <v>1994</v>
      </c>
      <c r="B48">
        <v>76.820474819733803</v>
      </c>
      <c r="C48">
        <f t="shared" si="0"/>
        <v>23.179525180266197</v>
      </c>
      <c r="D48">
        <v>76.820474819733803</v>
      </c>
      <c r="E48" s="19"/>
    </row>
    <row r="49" spans="1:5" x14ac:dyDescent="0.25">
      <c r="A49">
        <v>1995</v>
      </c>
      <c r="B49">
        <v>76.23512747875354</v>
      </c>
      <c r="C49">
        <f t="shared" si="0"/>
        <v>23.76487252124646</v>
      </c>
      <c r="D49">
        <v>76.23512747875354</v>
      </c>
      <c r="E49" s="19"/>
    </row>
    <row r="50" spans="1:5" x14ac:dyDescent="0.25">
      <c r="A50">
        <v>1996</v>
      </c>
      <c r="B50">
        <v>75.949403396053242</v>
      </c>
      <c r="C50">
        <f t="shared" si="0"/>
        <v>24.050596603946758</v>
      </c>
      <c r="D50">
        <v>75.949403396053242</v>
      </c>
      <c r="E50" s="19"/>
    </row>
    <row r="51" spans="1:5" x14ac:dyDescent="0.25">
      <c r="A51">
        <v>1997</v>
      </c>
      <c r="B51">
        <v>75.09305571711063</v>
      </c>
      <c r="C51">
        <f t="shared" si="0"/>
        <v>24.90694428288937</v>
      </c>
      <c r="D51">
        <v>75.09305571711063</v>
      </c>
      <c r="E51" s="19"/>
    </row>
    <row r="52" spans="1:5" x14ac:dyDescent="0.25">
      <c r="A52">
        <v>1998</v>
      </c>
      <c r="B52">
        <v>74.388685601440429</v>
      </c>
      <c r="C52">
        <f t="shared" si="0"/>
        <v>25.611314398559571</v>
      </c>
      <c r="D52">
        <v>74.388685601440429</v>
      </c>
      <c r="E52" s="19"/>
    </row>
    <row r="53" spans="1:5" x14ac:dyDescent="0.25">
      <c r="A53">
        <v>1999</v>
      </c>
      <c r="B53">
        <v>73.215208776061118</v>
      </c>
      <c r="C53">
        <f t="shared" si="0"/>
        <v>26.784791223938882</v>
      </c>
      <c r="D53">
        <v>73.215208776061118</v>
      </c>
      <c r="E53" s="19"/>
    </row>
    <row r="54" spans="1:5" x14ac:dyDescent="0.25">
      <c r="A54">
        <v>2000</v>
      </c>
      <c r="B54">
        <v>71.771351865316845</v>
      </c>
      <c r="C54">
        <f t="shared" si="0"/>
        <v>28.228648134683155</v>
      </c>
      <c r="D54">
        <v>71.771351865316845</v>
      </c>
      <c r="E54" s="19"/>
    </row>
    <row r="55" spans="1:5" x14ac:dyDescent="0.25">
      <c r="A55">
        <v>2001</v>
      </c>
      <c r="B55">
        <v>71.95335596189642</v>
      </c>
      <c r="C55">
        <f t="shared" si="0"/>
        <v>28.04664403810358</v>
      </c>
      <c r="D55">
        <v>71.95335596189642</v>
      </c>
      <c r="E55" s="19"/>
    </row>
    <row r="56" spans="1:5" x14ac:dyDescent="0.25">
      <c r="A56">
        <v>2002</v>
      </c>
      <c r="B56">
        <v>71.749795584627961</v>
      </c>
      <c r="C56">
        <f t="shared" si="0"/>
        <v>28.250204415372039</v>
      </c>
      <c r="D56">
        <v>71.749795584627961</v>
      </c>
      <c r="E56" s="19"/>
    </row>
    <row r="57" spans="1:5" x14ac:dyDescent="0.25">
      <c r="A57">
        <v>2003</v>
      </c>
      <c r="B57">
        <v>71.166182356488832</v>
      </c>
      <c r="C57">
        <f t="shared" si="0"/>
        <v>28.833817643511168</v>
      </c>
      <c r="D57">
        <v>71.166182356488832</v>
      </c>
      <c r="E57" s="19"/>
    </row>
    <row r="58" spans="1:5" x14ac:dyDescent="0.25">
      <c r="A58">
        <v>2004</v>
      </c>
      <c r="B58">
        <v>70.348726071165231</v>
      </c>
      <c r="C58">
        <f t="shared" si="0"/>
        <v>29.651273928834769</v>
      </c>
      <c r="D58">
        <v>70.348726071165231</v>
      </c>
      <c r="E58" s="19"/>
    </row>
    <row r="59" spans="1:5" x14ac:dyDescent="0.25">
      <c r="A59">
        <v>2005</v>
      </c>
      <c r="B59">
        <v>69.967248908296938</v>
      </c>
      <c r="C59">
        <f t="shared" si="0"/>
        <v>30.032751091703062</v>
      </c>
      <c r="D59">
        <v>69.967248908296938</v>
      </c>
      <c r="E59" s="19"/>
    </row>
    <row r="60" spans="1:5" x14ac:dyDescent="0.25">
      <c r="A60">
        <v>2006</v>
      </c>
      <c r="B60">
        <v>69.633239982766042</v>
      </c>
      <c r="C60">
        <f t="shared" si="0"/>
        <v>30.366760017233958</v>
      </c>
      <c r="D60">
        <v>69.633239982766042</v>
      </c>
      <c r="E60" s="19"/>
    </row>
    <row r="61" spans="1:5" x14ac:dyDescent="0.25">
      <c r="A61">
        <v>2007</v>
      </c>
      <c r="B61">
        <v>69.527447799466216</v>
      </c>
      <c r="C61">
        <f t="shared" si="0"/>
        <v>30.472552200533784</v>
      </c>
      <c r="D61">
        <v>69.527447799466216</v>
      </c>
      <c r="E61" s="19"/>
    </row>
    <row r="62" spans="1:5" x14ac:dyDescent="0.25">
      <c r="A62">
        <v>2008</v>
      </c>
      <c r="B62">
        <v>69.12077343591821</v>
      </c>
      <c r="C62">
        <f t="shared" si="0"/>
        <v>30.87922656408179</v>
      </c>
      <c r="D62">
        <v>69.12077343591821</v>
      </c>
      <c r="E62" s="19"/>
    </row>
    <row r="63" spans="1:5" x14ac:dyDescent="0.25">
      <c r="A63">
        <v>2009</v>
      </c>
      <c r="B63">
        <v>68.830385852090032</v>
      </c>
      <c r="C63">
        <f t="shared" si="0"/>
        <v>31.169614147909968</v>
      </c>
      <c r="D63">
        <v>68.830385852090032</v>
      </c>
      <c r="E63" s="19"/>
    </row>
    <row r="64" spans="1:5" x14ac:dyDescent="0.25">
      <c r="A64">
        <v>2010</v>
      </c>
      <c r="B64">
        <v>68.39779005524862</v>
      </c>
      <c r="C64">
        <f t="shared" si="0"/>
        <v>31.60220994475138</v>
      </c>
      <c r="D64">
        <v>68.39779005524862</v>
      </c>
      <c r="E64">
        <v>0.67815309701351989</v>
      </c>
    </row>
    <row r="65" spans="1:5" x14ac:dyDescent="0.25">
      <c r="A65">
        <v>2011</v>
      </c>
      <c r="B65">
        <f>E65/E64*B64</f>
        <v>68.058979490253819</v>
      </c>
      <c r="C65">
        <f t="shared" si="0"/>
        <v>31.941020509746181</v>
      </c>
      <c r="E65">
        <v>0.67479384470775783</v>
      </c>
    </row>
    <row r="66" spans="1:5" x14ac:dyDescent="0.25">
      <c r="A66">
        <v>2012</v>
      </c>
      <c r="B66">
        <f t="shared" ref="B66:B76" si="1">E66/E65*B65</f>
        <v>67.394436283318711</v>
      </c>
      <c r="C66">
        <f t="shared" si="0"/>
        <v>32.605563716681289</v>
      </c>
      <c r="E66">
        <v>0.66820500560172358</v>
      </c>
    </row>
    <row r="67" spans="1:5" x14ac:dyDescent="0.25">
      <c r="A67">
        <v>2013</v>
      </c>
      <c r="B67">
        <f t="shared" si="1"/>
        <v>66.789080161724229</v>
      </c>
      <c r="C67">
        <f t="shared" si="0"/>
        <v>33.210919838275771</v>
      </c>
      <c r="E67">
        <v>0.66220299693559881</v>
      </c>
    </row>
    <row r="68" spans="1:5" x14ac:dyDescent="0.25">
      <c r="A68">
        <v>2014</v>
      </c>
      <c r="B68">
        <f t="shared" si="1"/>
        <v>65.551343282700756</v>
      </c>
      <c r="C68">
        <f t="shared" si="0"/>
        <v>34.448656717299244</v>
      </c>
      <c r="E68">
        <v>0.64993103468185343</v>
      </c>
    </row>
    <row r="69" spans="1:5" x14ac:dyDescent="0.25">
      <c r="A69">
        <v>2015</v>
      </c>
      <c r="B69">
        <f t="shared" si="1"/>
        <v>65.541734400451475</v>
      </c>
      <c r="C69">
        <f t="shared" ref="C69:C76" si="2">100-B69</f>
        <v>34.458265599548525</v>
      </c>
      <c r="E69">
        <v>0.64983576415847943</v>
      </c>
    </row>
    <row r="70" spans="1:5" x14ac:dyDescent="0.25">
      <c r="A70">
        <v>2016</v>
      </c>
      <c r="B70">
        <f t="shared" si="1"/>
        <v>65.249583937908255</v>
      </c>
      <c r="C70">
        <f t="shared" si="2"/>
        <v>34.750416062091745</v>
      </c>
      <c r="E70">
        <v>0.6469391392703423</v>
      </c>
    </row>
    <row r="71" spans="1:5" x14ac:dyDescent="0.25">
      <c r="A71">
        <v>2017</v>
      </c>
      <c r="B71">
        <f t="shared" si="1"/>
        <v>65.165125562435819</v>
      </c>
      <c r="C71">
        <f t="shared" si="2"/>
        <v>34.834874437564181</v>
      </c>
      <c r="E71">
        <v>0.64610174804982046</v>
      </c>
    </row>
    <row r="72" spans="1:5" x14ac:dyDescent="0.25">
      <c r="A72">
        <v>2018</v>
      </c>
      <c r="B72">
        <f t="shared" si="1"/>
        <v>64.777016232655001</v>
      </c>
      <c r="C72">
        <f t="shared" si="2"/>
        <v>35.222983767344999</v>
      </c>
      <c r="E72">
        <v>0.64225370641341517</v>
      </c>
    </row>
    <row r="73" spans="1:5" x14ac:dyDescent="0.25">
      <c r="A73">
        <v>2019</v>
      </c>
      <c r="B73">
        <f t="shared" si="1"/>
        <v>64.271094327339611</v>
      </c>
      <c r="C73">
        <f t="shared" si="2"/>
        <v>35.728905672660389</v>
      </c>
      <c r="E73">
        <v>0.63723757202282327</v>
      </c>
    </row>
    <row r="74" spans="1:5" x14ac:dyDescent="0.25">
      <c r="A74">
        <v>2020</v>
      </c>
      <c r="B74">
        <f t="shared" si="1"/>
        <v>64.19326657679494</v>
      </c>
      <c r="C74">
        <f t="shared" si="2"/>
        <v>35.80673342320506</v>
      </c>
      <c r="E74">
        <v>0.63646592238293243</v>
      </c>
    </row>
    <row r="75" spans="1:5" x14ac:dyDescent="0.25">
      <c r="A75">
        <v>2021</v>
      </c>
      <c r="B75">
        <f t="shared" si="1"/>
        <v>65.204257152486406</v>
      </c>
      <c r="C75">
        <f t="shared" si="2"/>
        <v>34.795742847513594</v>
      </c>
      <c r="E75">
        <v>0.64648973147680588</v>
      </c>
    </row>
    <row r="76" spans="1:5" x14ac:dyDescent="0.25">
      <c r="A76">
        <v>2022</v>
      </c>
      <c r="B76">
        <f t="shared" si="1"/>
        <v>65.68975920942033</v>
      </c>
      <c r="C76">
        <f t="shared" si="2"/>
        <v>34.31024079057967</v>
      </c>
      <c r="E76">
        <v>0.65130340635212314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C7FD-3A25-461E-BCDC-D81257D16440}">
  <dimension ref="A1:U74"/>
  <sheetViews>
    <sheetView workbookViewId="0">
      <selection activeCell="I11" sqref="I11"/>
    </sheetView>
  </sheetViews>
  <sheetFormatPr baseColWidth="10" defaultRowHeight="15" x14ac:dyDescent="0.25"/>
  <cols>
    <col min="1" max="2" width="12.42578125" style="32" customWidth="1"/>
    <col min="3" max="10" width="14.85546875" style="32" customWidth="1"/>
    <col min="11" max="15" width="15.140625" style="32" customWidth="1"/>
    <col min="16" max="16" width="13.85546875" style="32" customWidth="1"/>
    <col min="17" max="17" width="14.140625" customWidth="1"/>
    <col min="18" max="18" width="14" customWidth="1"/>
  </cols>
  <sheetData>
    <row r="1" spans="1:21" ht="52.7" customHeight="1" x14ac:dyDescent="0.25">
      <c r="A1" s="31" t="s">
        <v>4</v>
      </c>
      <c r="B1" s="31" t="s">
        <v>103</v>
      </c>
      <c r="C1" s="31" t="s">
        <v>104</v>
      </c>
      <c r="D1" s="31" t="s">
        <v>105</v>
      </c>
      <c r="E1" s="31" t="s">
        <v>106</v>
      </c>
      <c r="F1" s="31" t="s">
        <v>107</v>
      </c>
      <c r="G1" s="31" t="s">
        <v>108</v>
      </c>
      <c r="H1" s="31" t="s">
        <v>109</v>
      </c>
      <c r="I1" s="31" t="s">
        <v>110</v>
      </c>
      <c r="J1" s="31" t="s">
        <v>111</v>
      </c>
      <c r="K1" s="31" t="s">
        <v>112</v>
      </c>
      <c r="L1" s="31" t="s">
        <v>113</v>
      </c>
      <c r="M1" s="31" t="s">
        <v>114</v>
      </c>
      <c r="N1" s="31" t="s">
        <v>115</v>
      </c>
      <c r="O1" s="31" t="s">
        <v>116</v>
      </c>
      <c r="P1" s="31" t="s">
        <v>117</v>
      </c>
      <c r="Q1" s="31" t="s">
        <v>118</v>
      </c>
      <c r="R1" s="31" t="s">
        <v>119</v>
      </c>
      <c r="S1" s="31" t="s">
        <v>93</v>
      </c>
      <c r="T1" s="31" t="s">
        <v>94</v>
      </c>
      <c r="U1" s="31" t="s">
        <v>95</v>
      </c>
    </row>
    <row r="2" spans="1:21" x14ac:dyDescent="0.25">
      <c r="A2" s="32">
        <v>1950</v>
      </c>
      <c r="B2" s="32">
        <v>4717200</v>
      </c>
      <c r="C2" s="32">
        <v>3149500</v>
      </c>
      <c r="D2">
        <v>1510800</v>
      </c>
      <c r="E2">
        <v>1638700</v>
      </c>
      <c r="F2" s="32">
        <v>2308500</v>
      </c>
      <c r="H2" s="33"/>
      <c r="I2" s="33"/>
      <c r="J2" s="34">
        <f>100*Tabelle1[[#This Row],[Erwerbstätige_Inland]]/Tabelle1[[#This Row],[Bevölkerung_15_64]]</f>
        <v>73.297348785521507</v>
      </c>
      <c r="K2" s="34"/>
      <c r="L2" s="34"/>
      <c r="N2" s="35"/>
      <c r="O2" s="35"/>
      <c r="P2" s="36"/>
      <c r="Q2" s="32"/>
      <c r="R2" s="32"/>
      <c r="S2" s="36">
        <f t="shared" ref="S2:S41" si="0">S3/M3</f>
        <v>66.424242735007766</v>
      </c>
      <c r="T2" s="36"/>
      <c r="U2" s="36"/>
    </row>
    <row r="3" spans="1:21" x14ac:dyDescent="0.25">
      <c r="A3" s="32">
        <v>1951</v>
      </c>
      <c r="B3" s="32">
        <v>4778900</v>
      </c>
      <c r="C3" s="32">
        <v>3182400</v>
      </c>
      <c r="D3">
        <v>1528300</v>
      </c>
      <c r="E3">
        <v>1654100</v>
      </c>
      <c r="F3" s="32">
        <v>2392300</v>
      </c>
      <c r="G3" s="35">
        <f t="shared" ref="G3:G66" si="1">F3/F2</f>
        <v>1.0363006281134937</v>
      </c>
      <c r="H3" s="37"/>
      <c r="I3" s="37"/>
      <c r="J3" s="34">
        <f>100*Tabelle1[[#This Row],[Erwerbstätige_Inland]]/Tabelle1[[#This Row],[Bevölkerung_15_64]]</f>
        <v>75.172825540472601</v>
      </c>
      <c r="K3" s="34"/>
      <c r="L3" s="34"/>
      <c r="M3" s="35">
        <f>J3/J2</f>
        <v>1.0255872386385898</v>
      </c>
      <c r="N3" s="35"/>
      <c r="O3" s="35"/>
      <c r="P3" s="36"/>
      <c r="Q3" s="32"/>
      <c r="R3" s="32"/>
      <c r="S3" s="36">
        <f t="shared" si="0"/>
        <v>68.123855685256018</v>
      </c>
      <c r="T3" s="36"/>
      <c r="U3" s="36"/>
    </row>
    <row r="4" spans="1:21" x14ac:dyDescent="0.25">
      <c r="A4" s="32">
        <v>1952</v>
      </c>
      <c r="B4" s="32">
        <v>4844100</v>
      </c>
      <c r="C4" s="32">
        <v>3213500</v>
      </c>
      <c r="D4">
        <v>1544700</v>
      </c>
      <c r="E4">
        <v>1668800</v>
      </c>
      <c r="F4" s="32">
        <v>2437400</v>
      </c>
      <c r="G4" s="35">
        <f t="shared" si="1"/>
        <v>1.0188521506500021</v>
      </c>
      <c r="H4" s="37"/>
      <c r="I4" s="37"/>
      <c r="J4" s="34">
        <f>100*Tabelle1[[#This Row],[Erwerbstätige_Inland]]/Tabelle1[[#This Row],[Bevölkerung_15_64]]</f>
        <v>75.848763030963127</v>
      </c>
      <c r="K4" s="34"/>
      <c r="L4" s="34"/>
      <c r="M4" s="35">
        <f t="shared" ref="M4:O67" si="2">J4/J3</f>
        <v>1.0089917797506043</v>
      </c>
      <c r="N4" s="35"/>
      <c r="O4" s="35"/>
      <c r="P4" s="36"/>
      <c r="Q4" s="32"/>
      <c r="R4" s="32"/>
      <c r="S4" s="36">
        <f t="shared" si="0"/>
        <v>68.736410391339788</v>
      </c>
      <c r="T4" s="36"/>
      <c r="U4" s="36"/>
    </row>
    <row r="5" spans="1:21" x14ac:dyDescent="0.25">
      <c r="A5" s="32">
        <v>1953</v>
      </c>
      <c r="B5" s="32">
        <v>4907000</v>
      </c>
      <c r="C5" s="32">
        <v>3244900</v>
      </c>
      <c r="D5">
        <v>1561200</v>
      </c>
      <c r="E5">
        <v>1683700</v>
      </c>
      <c r="F5" s="32">
        <v>2454800</v>
      </c>
      <c r="G5" s="35">
        <f t="shared" si="1"/>
        <v>1.0071387544104373</v>
      </c>
      <c r="H5" s="37"/>
      <c r="I5" s="37"/>
      <c r="J5" s="34">
        <f>100*Tabelle1[[#This Row],[Erwerbstätige_Inland]]/Tabelle1[[#This Row],[Bevölkerung_15_64]]</f>
        <v>75.65102160313107</v>
      </c>
      <c r="K5" s="34"/>
      <c r="L5" s="34"/>
      <c r="M5" s="35">
        <f t="shared" si="2"/>
        <v>0.99739295118430171</v>
      </c>
      <c r="N5" s="35"/>
      <c r="O5" s="35"/>
      <c r="P5" s="36"/>
      <c r="Q5" s="32"/>
      <c r="R5" s="32"/>
      <c r="S5" s="36">
        <f t="shared" si="0"/>
        <v>68.5572112140337</v>
      </c>
      <c r="T5" s="36"/>
      <c r="U5" s="36"/>
    </row>
    <row r="6" spans="1:21" x14ac:dyDescent="0.25">
      <c r="A6" s="32">
        <v>1954</v>
      </c>
      <c r="B6" s="32">
        <v>4970300</v>
      </c>
      <c r="C6" s="32">
        <v>3275300</v>
      </c>
      <c r="D6">
        <v>1577700</v>
      </c>
      <c r="E6">
        <v>1697600</v>
      </c>
      <c r="F6" s="32">
        <v>2482200</v>
      </c>
      <c r="G6" s="35">
        <f t="shared" si="1"/>
        <v>1.0111618054423985</v>
      </c>
      <c r="H6" s="37"/>
      <c r="I6" s="37"/>
      <c r="J6" s="34">
        <f>100*Tabelle1[[#This Row],[Erwerbstätige_Inland]]/Tabelle1[[#This Row],[Bevölkerung_15_64]]</f>
        <v>75.785424235947858</v>
      </c>
      <c r="K6" s="34"/>
      <c r="L6" s="34"/>
      <c r="M6" s="35">
        <f t="shared" si="2"/>
        <v>1.0017766135865536</v>
      </c>
      <c r="N6" s="35"/>
      <c r="O6" s="35"/>
      <c r="P6" s="36"/>
      <c r="Q6" s="32"/>
      <c r="R6" s="32"/>
      <c r="S6" s="36">
        <f t="shared" si="0"/>
        <v>68.679010886932772</v>
      </c>
      <c r="T6" s="36"/>
      <c r="U6" s="36"/>
    </row>
    <row r="7" spans="1:21" x14ac:dyDescent="0.25">
      <c r="A7" s="32">
        <v>1955</v>
      </c>
      <c r="B7" s="32">
        <v>5033700</v>
      </c>
      <c r="C7" s="32">
        <v>3307700</v>
      </c>
      <c r="D7">
        <v>1594700</v>
      </c>
      <c r="E7">
        <v>1713000</v>
      </c>
      <c r="F7" s="32">
        <v>2532700</v>
      </c>
      <c r="G7" s="35">
        <f t="shared" si="1"/>
        <v>1.0203448553702361</v>
      </c>
      <c r="H7" s="37"/>
      <c r="I7" s="37"/>
      <c r="J7" s="34">
        <f>100*Tabelle1[[#This Row],[Erwerbstätige_Inland]]/Tabelle1[[#This Row],[Bevölkerung_15_64]]</f>
        <v>76.569821930646668</v>
      </c>
      <c r="K7" s="34"/>
      <c r="L7" s="34"/>
      <c r="M7" s="35">
        <f t="shared" si="2"/>
        <v>1.010350244820913</v>
      </c>
      <c r="N7" s="35"/>
      <c r="O7" s="35"/>
      <c r="P7" s="36"/>
      <c r="Q7" s="32"/>
      <c r="R7" s="32"/>
      <c r="S7" s="36">
        <f t="shared" si="0"/>
        <v>69.389855463670671</v>
      </c>
      <c r="T7" s="36"/>
      <c r="U7" s="36"/>
    </row>
    <row r="8" spans="1:21" x14ac:dyDescent="0.25">
      <c r="A8" s="32">
        <v>1956</v>
      </c>
      <c r="B8" s="32">
        <v>5097400</v>
      </c>
      <c r="C8" s="32">
        <v>3343200</v>
      </c>
      <c r="D8">
        <v>1614200</v>
      </c>
      <c r="E8">
        <v>1729000</v>
      </c>
      <c r="F8" s="32">
        <v>2606200</v>
      </c>
      <c r="G8" s="35">
        <f t="shared" si="1"/>
        <v>1.0290204129979863</v>
      </c>
      <c r="H8" s="37"/>
      <c r="I8" s="37"/>
      <c r="J8" s="34">
        <f>100*Tabelle1[[#This Row],[Erwerbstätige_Inland]]/Tabelle1[[#This Row],[Bevölkerung_15_64]]</f>
        <v>77.955252452739884</v>
      </c>
      <c r="K8" s="34"/>
      <c r="L8" s="34"/>
      <c r="M8" s="35">
        <f t="shared" si="2"/>
        <v>1.0180936887034695</v>
      </c>
      <c r="N8" s="35"/>
      <c r="O8" s="35"/>
      <c r="P8" s="36"/>
      <c r="Q8" s="32"/>
      <c r="R8" s="32"/>
      <c r="S8" s="36">
        <f t="shared" si="0"/>
        <v>70.64537390760907</v>
      </c>
      <c r="T8" s="36"/>
      <c r="U8" s="36"/>
    </row>
    <row r="9" spans="1:21" x14ac:dyDescent="0.25">
      <c r="A9" s="32">
        <v>1957</v>
      </c>
      <c r="B9" s="32">
        <v>5162800</v>
      </c>
      <c r="C9" s="32">
        <v>3385500</v>
      </c>
      <c r="D9">
        <v>1637000</v>
      </c>
      <c r="E9">
        <v>1748500</v>
      </c>
      <c r="F9" s="32">
        <v>2665600</v>
      </c>
      <c r="G9" s="35">
        <f t="shared" si="1"/>
        <v>1.0227918041593125</v>
      </c>
      <c r="H9" s="37"/>
      <c r="I9" s="37"/>
      <c r="J9" s="34">
        <f>100*Tabelle1[[#This Row],[Erwerbstätige_Inland]]/Tabelle1[[#This Row],[Bevölkerung_15_64]]</f>
        <v>78.735784965293163</v>
      </c>
      <c r="K9" s="34"/>
      <c r="L9" s="34"/>
      <c r="M9" s="35">
        <f t="shared" si="2"/>
        <v>1.0100125711609551</v>
      </c>
      <c r="N9" s="35"/>
      <c r="O9" s="35"/>
      <c r="P9" s="36"/>
      <c r="Q9" s="32"/>
      <c r="R9" s="32"/>
      <c r="S9" s="36">
        <f t="shared" si="0"/>
        <v>71.352715741051284</v>
      </c>
      <c r="T9" s="36"/>
      <c r="U9" s="36"/>
    </row>
    <row r="10" spans="1:21" x14ac:dyDescent="0.25">
      <c r="A10" s="32">
        <v>1958</v>
      </c>
      <c r="B10" s="32">
        <v>5230000</v>
      </c>
      <c r="C10" s="32">
        <v>3431200</v>
      </c>
      <c r="D10">
        <v>1661400</v>
      </c>
      <c r="E10">
        <v>1769800</v>
      </c>
      <c r="F10" s="32">
        <v>2643500</v>
      </c>
      <c r="G10" s="35">
        <f t="shared" si="1"/>
        <v>0.99170918367346939</v>
      </c>
      <c r="H10" s="37"/>
      <c r="I10" s="37"/>
      <c r="J10" s="34">
        <f>100*Tabelle1[[#This Row],[Erwerbstätige_Inland]]/Tabelle1[[#This Row],[Bevölkerung_15_64]]</f>
        <v>77.043017020284452</v>
      </c>
      <c r="K10" s="34"/>
      <c r="L10" s="34"/>
      <c r="M10" s="35">
        <f t="shared" si="2"/>
        <v>0.97850065321943658</v>
      </c>
      <c r="N10" s="35"/>
      <c r="O10" s="35"/>
      <c r="P10" s="36"/>
      <c r="Q10" s="32"/>
      <c r="R10" s="32"/>
      <c r="S10" s="36">
        <f>S11/M11</f>
        <v>69.81867896159946</v>
      </c>
      <c r="T10" s="36"/>
      <c r="U10" s="36"/>
    </row>
    <row r="11" spans="1:21" x14ac:dyDescent="0.25">
      <c r="A11" s="32">
        <v>1959</v>
      </c>
      <c r="B11" s="32">
        <v>5295500</v>
      </c>
      <c r="C11" s="32">
        <v>3477900</v>
      </c>
      <c r="D11">
        <v>1686800</v>
      </c>
      <c r="E11">
        <v>1791100</v>
      </c>
      <c r="F11" s="32">
        <v>2643800</v>
      </c>
      <c r="G11" s="35">
        <f t="shared" si="1"/>
        <v>1.000113485908833</v>
      </c>
      <c r="H11" s="37"/>
      <c r="I11" s="37"/>
      <c r="J11" s="34">
        <f>100*Tabelle1[[#This Row],[Erwerbstätige_Inland]]/Tabelle1[[#This Row],[Bevölkerung_15_64]]</f>
        <v>76.017136777940706</v>
      </c>
      <c r="K11" s="34"/>
      <c r="L11" s="34"/>
      <c r="M11" s="35">
        <f t="shared" si="2"/>
        <v>0.98668431894257669</v>
      </c>
      <c r="N11" s="35"/>
      <c r="O11" s="35"/>
      <c r="P11" s="36"/>
      <c r="Q11" s="32"/>
      <c r="R11" s="32"/>
      <c r="S11" s="36">
        <f>S12/M12</f>
        <v>68.888995700696171</v>
      </c>
      <c r="T11" s="36"/>
      <c r="U11" s="36"/>
    </row>
    <row r="12" spans="1:21" x14ac:dyDescent="0.25">
      <c r="A12" s="32">
        <v>1960</v>
      </c>
      <c r="B12" s="32">
        <v>5360153</v>
      </c>
      <c r="C12" s="32">
        <v>3527170</v>
      </c>
      <c r="D12">
        <v>1713480</v>
      </c>
      <c r="E12">
        <v>1813690</v>
      </c>
      <c r="F12" s="32">
        <v>2717100</v>
      </c>
      <c r="G12" s="35">
        <f t="shared" si="1"/>
        <v>1.0277252439670173</v>
      </c>
      <c r="H12" s="33">
        <v>1764159.9999999998</v>
      </c>
      <c r="I12" s="33">
        <v>910685</v>
      </c>
      <c r="J12" s="34">
        <f>100*Tabelle1[[#This Row],[Erwerbstätige_Inland]]/Tabelle1[[#This Row],[Bevölkerung_15_64]]</f>
        <v>77.03342906636199</v>
      </c>
      <c r="K12" s="34">
        <f>Tabelle1[[#This Row],[Erwerbstätige_Inland_M]]/Tabelle1[[#This Row],[Bevölkerung_15_64_M]]</f>
        <v>1.0295772346336109</v>
      </c>
      <c r="L12" s="34">
        <f>Tabelle1[[#This Row],[Erwerbstätige_Inland_F]]/Tabelle1[[#This Row],[Bevölkerung_15_64_F]]</f>
        <v>0.50211723061824232</v>
      </c>
      <c r="M12" s="35">
        <f t="shared" si="2"/>
        <v>1.013369252401469</v>
      </c>
      <c r="N12" s="35"/>
      <c r="O12" s="35"/>
      <c r="P12" s="36"/>
      <c r="Q12" s="32"/>
      <c r="R12" s="32"/>
      <c r="S12" s="36">
        <f>S13/M13</f>
        <v>69.80999007190249</v>
      </c>
      <c r="T12" s="36">
        <f t="shared" ref="T12:U41" si="3">T13/N13</f>
        <v>91.91163055020634</v>
      </c>
      <c r="U12" s="36">
        <f t="shared" si="3"/>
        <v>46.524599993265518</v>
      </c>
    </row>
    <row r="13" spans="1:21" x14ac:dyDescent="0.25">
      <c r="A13" s="32">
        <v>1961</v>
      </c>
      <c r="B13" s="32">
        <v>5508435</v>
      </c>
      <c r="C13" s="32">
        <v>3615385</v>
      </c>
      <c r="D13">
        <v>1762826</v>
      </c>
      <c r="E13">
        <v>1852559</v>
      </c>
      <c r="F13" s="32">
        <v>2844100</v>
      </c>
      <c r="G13" s="35">
        <f t="shared" si="1"/>
        <v>1.0467410106363402</v>
      </c>
      <c r="H13" s="33">
        <v>1879600</v>
      </c>
      <c r="I13" s="33">
        <v>964500</v>
      </c>
      <c r="J13" s="34">
        <f>100*Tabelle1[[#This Row],[Erwerbstätige_Inland]]/Tabelle1[[#This Row],[Bevölkerung_15_64]]</f>
        <v>78.666587375894963</v>
      </c>
      <c r="K13" s="34">
        <f>Tabelle1[[#This Row],[Erwerbstätige_Inland_M]]/Tabelle1[[#This Row],[Bevölkerung_15_64_M]]</f>
        <v>1.0662424992597115</v>
      </c>
      <c r="L13" s="34">
        <f>Tabelle1[[#This Row],[Erwerbstätige_Inland_F]]/Tabelle1[[#This Row],[Bevölkerung_15_64_F]]</f>
        <v>0.52063119177310957</v>
      </c>
      <c r="M13" s="35">
        <f t="shared" si="2"/>
        <v>1.0212006440493004</v>
      </c>
      <c r="N13" s="35">
        <f t="shared" si="2"/>
        <v>1.0356119612912269</v>
      </c>
      <c r="O13" s="35">
        <f t="shared" si="2"/>
        <v>1.0368717901436515</v>
      </c>
      <c r="P13" s="36"/>
      <c r="Q13" s="32"/>
      <c r="R13" s="32"/>
      <c r="S13" s="36">
        <f t="shared" si="0"/>
        <v>71.290006822502093</v>
      </c>
      <c r="T13" s="36">
        <f t="shared" si="3"/>
        <v>95.184783979573837</v>
      </c>
      <c r="U13" s="36">
        <f t="shared" si="3"/>
        <v>48.240045280734535</v>
      </c>
    </row>
    <row r="14" spans="1:21" x14ac:dyDescent="0.25">
      <c r="A14" s="32">
        <v>1962</v>
      </c>
      <c r="B14" s="32">
        <v>5639195</v>
      </c>
      <c r="C14" s="32">
        <v>3699511</v>
      </c>
      <c r="D14">
        <v>1809346</v>
      </c>
      <c r="E14">
        <v>1890165</v>
      </c>
      <c r="F14" s="32">
        <v>2953700</v>
      </c>
      <c r="G14" s="35">
        <f t="shared" si="1"/>
        <v>1.0385359164586336</v>
      </c>
      <c r="H14" s="33">
        <v>1958500</v>
      </c>
      <c r="I14" s="33">
        <v>995200</v>
      </c>
      <c r="J14" s="34">
        <f>100*Tabelle1[[#This Row],[Erwerbstätige_Inland]]/Tabelle1[[#This Row],[Bevölkerung_15_64]]</f>
        <v>79.840281593972819</v>
      </c>
      <c r="K14" s="34">
        <f>Tabelle1[[#This Row],[Erwerbstätige_Inland_M]]/Tabelle1[[#This Row],[Bevölkerung_15_64_M]]</f>
        <v>1.0824353108802849</v>
      </c>
      <c r="L14" s="34">
        <f>Tabelle1[[#This Row],[Erwerbstätige_Inland_F]]/Tabelle1[[#This Row],[Bevölkerung_15_64_F]]</f>
        <v>0.52651488097599941</v>
      </c>
      <c r="M14" s="35">
        <f t="shared" si="2"/>
        <v>1.014919856793451</v>
      </c>
      <c r="N14" s="35">
        <f t="shared" si="2"/>
        <v>1.0151868000307773</v>
      </c>
      <c r="O14" s="35">
        <f t="shared" si="2"/>
        <v>1.0113010693478657</v>
      </c>
      <c r="P14" s="36"/>
      <c r="Q14" s="32"/>
      <c r="R14" s="32"/>
      <c r="S14" s="36">
        <f t="shared" si="0"/>
        <v>72.353643515097971</v>
      </c>
      <c r="T14" s="36">
        <f t="shared" si="3"/>
        <v>96.630336259844356</v>
      </c>
      <c r="U14" s="36">
        <f t="shared" si="3"/>
        <v>48.785209377796299</v>
      </c>
    </row>
    <row r="15" spans="1:21" x14ac:dyDescent="0.25">
      <c r="A15" s="32">
        <v>1963</v>
      </c>
      <c r="B15" s="32">
        <v>5749299</v>
      </c>
      <c r="C15" s="32">
        <v>3772867</v>
      </c>
      <c r="D15">
        <v>1849858</v>
      </c>
      <c r="E15">
        <v>1923009</v>
      </c>
      <c r="F15" s="32">
        <v>2999100</v>
      </c>
      <c r="G15" s="35">
        <f t="shared" si="1"/>
        <v>1.0153705521887801</v>
      </c>
      <c r="H15" s="33">
        <v>1990200</v>
      </c>
      <c r="I15" s="33">
        <v>1008900</v>
      </c>
      <c r="J15" s="34">
        <f>100*Tabelle1[[#This Row],[Erwerbstätige_Inland]]/Tabelle1[[#This Row],[Bevölkerung_15_64]]</f>
        <v>79.491272817197114</v>
      </c>
      <c r="K15" s="34">
        <f>Tabelle1[[#This Row],[Erwerbstätige_Inland_M]]/Tabelle1[[#This Row],[Bevölkerung_15_64_M]]</f>
        <v>1.0758663637965724</v>
      </c>
      <c r="L15" s="34">
        <f>Tabelle1[[#This Row],[Erwerbstätige_Inland_F]]/Tabelle1[[#This Row],[Bevölkerung_15_64_F]]</f>
        <v>0.52464653051545784</v>
      </c>
      <c r="M15" s="35">
        <f t="shared" si="2"/>
        <v>0.99562866300308672</v>
      </c>
      <c r="N15" s="35">
        <f t="shared" si="2"/>
        <v>0.9939313259483652</v>
      </c>
      <c r="O15" s="35">
        <f t="shared" si="2"/>
        <v>0.99645147643865595</v>
      </c>
      <c r="P15" s="36"/>
      <c r="Q15" s="32"/>
      <c r="R15" s="32"/>
      <c r="S15" s="36">
        <f t="shared" si="0"/>
        <v>72.037361356338948</v>
      </c>
      <c r="T15" s="36">
        <f t="shared" si="3"/>
        <v>96.043918245583498</v>
      </c>
      <c r="U15" s="36">
        <f t="shared" si="3"/>
        <v>48.612093912874087</v>
      </c>
    </row>
    <row r="16" spans="1:21" x14ac:dyDescent="0.25">
      <c r="A16" s="32">
        <v>1964</v>
      </c>
      <c r="B16" s="32">
        <v>5829156</v>
      </c>
      <c r="C16" s="32">
        <v>3816325</v>
      </c>
      <c r="D16">
        <v>1874103</v>
      </c>
      <c r="E16">
        <v>1942222</v>
      </c>
      <c r="F16" s="32">
        <v>3046000</v>
      </c>
      <c r="G16" s="35">
        <f t="shared" si="1"/>
        <v>1.0156380247407555</v>
      </c>
      <c r="H16" s="33">
        <v>2026900</v>
      </c>
      <c r="I16" s="33">
        <v>1019100</v>
      </c>
      <c r="J16" s="34">
        <f>100*Tabelle1[[#This Row],[Erwerbstätige_Inland]]/Tabelle1[[#This Row],[Bevölkerung_15_64]]</f>
        <v>79.81500527339783</v>
      </c>
      <c r="K16" s="34">
        <f>Tabelle1[[#This Row],[Erwerbstätige_Inland_M]]/Tabelle1[[#This Row],[Bevölkerung_15_64_M]]</f>
        <v>1.0815307376382195</v>
      </c>
      <c r="L16" s="34">
        <f>Tabelle1[[#This Row],[Erwerbstätige_Inland_F]]/Tabelle1[[#This Row],[Bevölkerung_15_64_F]]</f>
        <v>0.52470829802154439</v>
      </c>
      <c r="M16" s="35">
        <f t="shared" si="2"/>
        <v>1.0040725534354593</v>
      </c>
      <c r="N16" s="35">
        <f t="shared" si="2"/>
        <v>1.0052649418480362</v>
      </c>
      <c r="O16" s="35">
        <f t="shared" si="2"/>
        <v>1.0001177316583527</v>
      </c>
      <c r="P16" s="36"/>
      <c r="Q16" s="32"/>
      <c r="R16" s="32"/>
      <c r="S16" s="36">
        <f t="shared" si="0"/>
        <v>72.330737359812133</v>
      </c>
      <c r="T16" s="36">
        <f t="shared" si="3"/>
        <v>96.54958389000403</v>
      </c>
      <c r="U16" s="36">
        <f t="shared" si="3"/>
        <v>48.617817095306449</v>
      </c>
    </row>
    <row r="17" spans="1:21" x14ac:dyDescent="0.25">
      <c r="A17" s="32">
        <v>1965</v>
      </c>
      <c r="B17" s="32">
        <v>5883788</v>
      </c>
      <c r="C17" s="32">
        <v>3839484</v>
      </c>
      <c r="D17">
        <v>1887863</v>
      </c>
      <c r="E17">
        <v>1951621</v>
      </c>
      <c r="F17" s="32">
        <v>3025300</v>
      </c>
      <c r="G17" s="35">
        <f t="shared" si="1"/>
        <v>0.993204202232436</v>
      </c>
      <c r="H17" s="33">
        <v>2017100</v>
      </c>
      <c r="I17" s="33">
        <v>1008200</v>
      </c>
      <c r="J17" s="34">
        <f>100*Tabelle1[[#This Row],[Erwerbstätige_Inland]]/Tabelle1[[#This Row],[Bevölkerung_15_64]]</f>
        <v>78.794442169833232</v>
      </c>
      <c r="K17" s="34">
        <f>Tabelle1[[#This Row],[Erwerbstätige_Inland_M]]/Tabelle1[[#This Row],[Bevölkerung_15_64_M]]</f>
        <v>1.0684567683142261</v>
      </c>
      <c r="L17" s="34">
        <f>Tabelle1[[#This Row],[Erwerbstätige_Inland_F]]/Tabelle1[[#This Row],[Bevölkerung_15_64_F]]</f>
        <v>0.5165962038736005</v>
      </c>
      <c r="M17" s="35">
        <f t="shared" si="2"/>
        <v>0.98721339301966127</v>
      </c>
      <c r="N17" s="35">
        <f t="shared" si="2"/>
        <v>0.98791160632887465</v>
      </c>
      <c r="O17" s="35">
        <f t="shared" si="2"/>
        <v>0.98453980206043779</v>
      </c>
      <c r="P17" s="36"/>
      <c r="Q17" s="32"/>
      <c r="R17" s="32"/>
      <c r="S17" s="36">
        <f t="shared" si="0"/>
        <v>71.405872648594112</v>
      </c>
      <c r="T17" s="36">
        <f t="shared" si="3"/>
        <v>95.382454511158315</v>
      </c>
      <c r="U17" s="36">
        <f t="shared" si="3"/>
        <v>47.86617601962358</v>
      </c>
    </row>
    <row r="18" spans="1:21" x14ac:dyDescent="0.25">
      <c r="A18" s="32">
        <v>1966</v>
      </c>
      <c r="B18" s="32">
        <v>5952216</v>
      </c>
      <c r="C18" s="32">
        <v>3873328</v>
      </c>
      <c r="D18">
        <v>1908269</v>
      </c>
      <c r="E18">
        <v>1965059</v>
      </c>
      <c r="F18" s="32">
        <v>3013700</v>
      </c>
      <c r="G18" s="35">
        <f t="shared" si="1"/>
        <v>0.99616566952037811</v>
      </c>
      <c r="H18" s="33">
        <v>2005800</v>
      </c>
      <c r="I18" s="33">
        <v>1007900</v>
      </c>
      <c r="J18" s="34">
        <f>100*Tabelle1[[#This Row],[Erwerbstätige_Inland]]/Tabelle1[[#This Row],[Bevölkerung_15_64]]</f>
        <v>77.806475465026452</v>
      </c>
      <c r="K18" s="34">
        <f>Tabelle1[[#This Row],[Erwerbstätige_Inland_M]]/Tabelle1[[#This Row],[Bevölkerung_15_64_M]]</f>
        <v>1.0511096705967555</v>
      </c>
      <c r="L18" s="34">
        <f>Tabelle1[[#This Row],[Erwerbstätige_Inland_F]]/Tabelle1[[#This Row],[Bevölkerung_15_64_F]]</f>
        <v>0.51291080827598556</v>
      </c>
      <c r="M18" s="35">
        <f t="shared" si="2"/>
        <v>0.98746146710858973</v>
      </c>
      <c r="N18" s="35">
        <f t="shared" si="2"/>
        <v>0.98376434289911396</v>
      </c>
      <c r="O18" s="35">
        <f t="shared" si="2"/>
        <v>0.99286600333107233</v>
      </c>
      <c r="P18" s="36"/>
      <c r="Q18" s="32"/>
      <c r="R18" s="32"/>
      <c r="S18" s="36">
        <f t="shared" si="0"/>
        <v>70.510547765749862</v>
      </c>
      <c r="T18" s="36">
        <f t="shared" si="3"/>
        <v>93.833857686274285</v>
      </c>
      <c r="U18" s="36">
        <f t="shared" si="3"/>
        <v>47.52469887934528</v>
      </c>
    </row>
    <row r="19" spans="1:21" x14ac:dyDescent="0.25">
      <c r="A19" s="32">
        <v>1967</v>
      </c>
      <c r="B19" s="32">
        <v>6031353</v>
      </c>
      <c r="C19" s="32">
        <v>3921790</v>
      </c>
      <c r="D19">
        <v>1935845</v>
      </c>
      <c r="E19">
        <v>1985945</v>
      </c>
      <c r="F19" s="32">
        <v>3029700</v>
      </c>
      <c r="G19" s="35">
        <f t="shared" si="1"/>
        <v>1.0053090884958689</v>
      </c>
      <c r="H19" s="33">
        <v>2018800</v>
      </c>
      <c r="I19" s="33">
        <v>1010900</v>
      </c>
      <c r="J19" s="34">
        <f>100*Tabelle1[[#This Row],[Erwerbstätige_Inland]]/Tabelle1[[#This Row],[Bevölkerung_15_64]]</f>
        <v>77.252989068767064</v>
      </c>
      <c r="K19" s="34">
        <f>Tabelle1[[#This Row],[Erwerbstätige_Inland_M]]/Tabelle1[[#This Row],[Bevölkerung_15_64_M]]</f>
        <v>1.0428520878479424</v>
      </c>
      <c r="L19" s="34">
        <f>Tabelle1[[#This Row],[Erwerbstätige_Inland_F]]/Tabelle1[[#This Row],[Bevölkerung_15_64_F]]</f>
        <v>0.50902718856765927</v>
      </c>
      <c r="M19" s="35">
        <f t="shared" si="2"/>
        <v>0.99288637105136346</v>
      </c>
      <c r="N19" s="35">
        <f t="shared" si="2"/>
        <v>0.99214393799257405</v>
      </c>
      <c r="O19" s="35">
        <f t="shared" si="2"/>
        <v>0.99242827476890172</v>
      </c>
      <c r="P19" s="36"/>
      <c r="Q19" s="32"/>
      <c r="R19" s="32"/>
      <c r="S19" s="36">
        <f t="shared" si="0"/>
        <v>70.008961891979212</v>
      </c>
      <c r="T19" s="36">
        <f t="shared" si="3"/>
        <v>93.096693081894927</v>
      </c>
      <c r="U19" s="36">
        <f t="shared" si="3"/>
        <v>47.164854917740193</v>
      </c>
    </row>
    <row r="20" spans="1:21" x14ac:dyDescent="0.25">
      <c r="A20" s="32">
        <v>1968</v>
      </c>
      <c r="B20" s="32">
        <v>6104074</v>
      </c>
      <c r="C20" s="32">
        <v>3968923</v>
      </c>
      <c r="D20">
        <v>1961840</v>
      </c>
      <c r="E20">
        <v>2007083</v>
      </c>
      <c r="F20" s="32">
        <v>3048000</v>
      </c>
      <c r="G20" s="35">
        <f t="shared" si="1"/>
        <v>1.0060402020001979</v>
      </c>
      <c r="H20" s="33">
        <v>2030500</v>
      </c>
      <c r="I20" s="33">
        <v>1017500</v>
      </c>
      <c r="J20" s="34">
        <f>100*Tabelle1[[#This Row],[Erwerbstätige_Inland]]/Tabelle1[[#This Row],[Bevölkerung_15_64]]</f>
        <v>76.796652391593383</v>
      </c>
      <c r="K20" s="34">
        <f>Tabelle1[[#This Row],[Erwerbstätige_Inland_M]]/Tabelle1[[#This Row],[Bevölkerung_15_64_M]]</f>
        <v>1.0349977572075195</v>
      </c>
      <c r="L20" s="34">
        <f>Tabelle1[[#This Row],[Erwerbstätige_Inland_F]]/Tabelle1[[#This Row],[Bevölkerung_15_64_F]]</f>
        <v>0.50695462021251736</v>
      </c>
      <c r="M20" s="35">
        <f t="shared" si="2"/>
        <v>0.99409295766190386</v>
      </c>
      <c r="N20" s="35">
        <f t="shared" si="2"/>
        <v>0.99246841356320126</v>
      </c>
      <c r="O20" s="35">
        <f t="shared" si="2"/>
        <v>0.99592837396176448</v>
      </c>
      <c r="P20" s="36"/>
      <c r="Q20" s="32"/>
      <c r="R20" s="32"/>
      <c r="S20" s="36">
        <f t="shared" si="0"/>
        <v>69.595415990037125</v>
      </c>
      <c r="T20" s="36">
        <f t="shared" si="3"/>
        <v>92.395527290968516</v>
      </c>
      <c r="U20" s="36">
        <f t="shared" si="3"/>
        <v>46.972817266367521</v>
      </c>
    </row>
    <row r="21" spans="1:21" x14ac:dyDescent="0.25">
      <c r="A21" s="32">
        <v>1969</v>
      </c>
      <c r="B21" s="32">
        <v>6168700</v>
      </c>
      <c r="C21" s="32">
        <v>4011883</v>
      </c>
      <c r="D21">
        <v>1985624</v>
      </c>
      <c r="E21">
        <v>2026259</v>
      </c>
      <c r="F21" s="32">
        <v>3098400</v>
      </c>
      <c r="G21" s="35">
        <f t="shared" si="1"/>
        <v>1.0165354330708662</v>
      </c>
      <c r="H21" s="33">
        <v>2059199.9999999998</v>
      </c>
      <c r="I21" s="33">
        <v>1039200</v>
      </c>
      <c r="J21" s="34">
        <f>100*Tabelle1[[#This Row],[Erwerbstätige_Inland]]/Tabelle1[[#This Row],[Bevölkerung_15_64]]</f>
        <v>77.230567292216648</v>
      </c>
      <c r="K21" s="34">
        <f>Tabelle1[[#This Row],[Erwerbstätige_Inland_M]]/Tabelle1[[#This Row],[Bevölkerung_15_64_M]]</f>
        <v>1.0370543466436746</v>
      </c>
      <c r="L21" s="34">
        <f>Tabelle1[[#This Row],[Erwerbstätige_Inland_F]]/Tabelle1[[#This Row],[Bevölkerung_15_64_F]]</f>
        <v>0.51286632163015689</v>
      </c>
      <c r="M21" s="35">
        <f t="shared" si="2"/>
        <v>1.0056501798855852</v>
      </c>
      <c r="N21" s="35">
        <f t="shared" si="2"/>
        <v>1.0019870472393138</v>
      </c>
      <c r="O21" s="35">
        <f t="shared" si="2"/>
        <v>1.011661204340462</v>
      </c>
      <c r="P21" s="36"/>
      <c r="Q21" s="32"/>
      <c r="R21" s="32"/>
      <c r="S21" s="36">
        <f t="shared" si="0"/>
        <v>69.988642609592972</v>
      </c>
      <c r="T21" s="36">
        <f t="shared" si="3"/>
        <v>92.579121568396971</v>
      </c>
      <c r="U21" s="36">
        <f t="shared" si="3"/>
        <v>47.520576886957812</v>
      </c>
    </row>
    <row r="22" spans="1:21" x14ac:dyDescent="0.25">
      <c r="A22" s="32">
        <v>1970</v>
      </c>
      <c r="B22" s="32">
        <v>6193064</v>
      </c>
      <c r="C22" s="32">
        <v>4008318</v>
      </c>
      <c r="D22">
        <v>1986374</v>
      </c>
      <c r="E22">
        <v>2021944</v>
      </c>
      <c r="F22" s="32">
        <v>3142500</v>
      </c>
      <c r="G22" s="35">
        <f t="shared" si="1"/>
        <v>1.0142331525948878</v>
      </c>
      <c r="H22" s="33">
        <v>2075199.9999999998</v>
      </c>
      <c r="I22" s="33">
        <v>1067300</v>
      </c>
      <c r="J22" s="34">
        <f>100*Tabelle1[[#This Row],[Erwerbstätige_Inland]]/Tabelle1[[#This Row],[Bevölkerung_15_64]]</f>
        <v>78.399468305658388</v>
      </c>
      <c r="K22" s="34">
        <f>Tabelle1[[#This Row],[Erwerbstätige_Inland_M]]/Tabelle1[[#This Row],[Bevölkerung_15_64_M]]</f>
        <v>1.0447176614273042</v>
      </c>
      <c r="L22" s="34">
        <f>Tabelle1[[#This Row],[Erwerbstätige_Inland_F]]/Tabelle1[[#This Row],[Bevölkerung_15_64_F]]</f>
        <v>0.52785833831204032</v>
      </c>
      <c r="M22" s="35">
        <f t="shared" si="2"/>
        <v>1.0151352120594812</v>
      </c>
      <c r="N22" s="35">
        <f t="shared" si="2"/>
        <v>1.0073895016287537</v>
      </c>
      <c r="O22" s="35">
        <f t="shared" si="2"/>
        <v>1.0292318213335416</v>
      </c>
      <c r="P22" s="36"/>
      <c r="Q22" s="32"/>
      <c r="R22" s="32"/>
      <c r="S22" s="36">
        <f t="shared" si="0"/>
        <v>71.047935557244401</v>
      </c>
      <c r="T22" s="36">
        <f t="shared" si="3"/>
        <v>93.263235138015233</v>
      </c>
      <c r="U22" s="36">
        <f t="shared" si="3"/>
        <v>48.90968990018419</v>
      </c>
    </row>
    <row r="23" spans="1:21" x14ac:dyDescent="0.25">
      <c r="A23" s="32">
        <v>1971</v>
      </c>
      <c r="B23" s="32">
        <v>6233744</v>
      </c>
      <c r="C23" s="32">
        <v>4030135</v>
      </c>
      <c r="D23">
        <v>1996214</v>
      </c>
      <c r="E23">
        <v>2033921</v>
      </c>
      <c r="F23" s="32">
        <v>3198600</v>
      </c>
      <c r="G23" s="35">
        <f t="shared" si="1"/>
        <v>1.0178520286396182</v>
      </c>
      <c r="H23" s="33">
        <v>2112400</v>
      </c>
      <c r="I23" s="33">
        <v>1086200</v>
      </c>
      <c r="J23" s="34">
        <f>100*Tabelle1[[#This Row],[Erwerbstätige_Inland]]/Tabelle1[[#This Row],[Bevölkerung_15_64]]</f>
        <v>79.367068348827019</v>
      </c>
      <c r="K23" s="34">
        <f>Tabelle1[[#This Row],[Erwerbstätige_Inland_M]]/Tabelle1[[#This Row],[Bevölkerung_15_64_M]]</f>
        <v>1.0582031786171222</v>
      </c>
      <c r="L23" s="34">
        <f>Tabelle1[[#This Row],[Erwerbstätige_Inland_F]]/Tabelle1[[#This Row],[Bevölkerung_15_64_F]]</f>
        <v>0.53404237431050661</v>
      </c>
      <c r="M23" s="35">
        <f t="shared" si="2"/>
        <v>1.0123419209859461</v>
      </c>
      <c r="N23" s="35">
        <f t="shared" si="2"/>
        <v>1.0129082887058634</v>
      </c>
      <c r="O23" s="35">
        <f t="shared" si="2"/>
        <v>1.0117153325989721</v>
      </c>
      <c r="P23" s="36"/>
      <c r="Q23" s="32"/>
      <c r="R23" s="32"/>
      <c r="S23" s="36">
        <f t="shared" si="0"/>
        <v>71.924803564106497</v>
      </c>
      <c r="T23" s="36">
        <f t="shared" si="3"/>
        <v>94.467103902819559</v>
      </c>
      <c r="U23" s="36">
        <f t="shared" si="3"/>
        <v>49.482683184677434</v>
      </c>
    </row>
    <row r="24" spans="1:21" x14ac:dyDescent="0.25">
      <c r="A24" s="32">
        <v>1972</v>
      </c>
      <c r="B24" s="32">
        <v>6288168</v>
      </c>
      <c r="C24" s="32">
        <v>4072049</v>
      </c>
      <c r="D24">
        <v>2016924</v>
      </c>
      <c r="E24">
        <v>2055125</v>
      </c>
      <c r="F24" s="32">
        <v>3242800</v>
      </c>
      <c r="G24" s="35">
        <f t="shared" si="1"/>
        <v>1.0138185456137061</v>
      </c>
      <c r="H24" s="33">
        <v>2141200</v>
      </c>
      <c r="I24" s="33">
        <v>1101600</v>
      </c>
      <c r="J24" s="34">
        <f>100*Tabelle1[[#This Row],[Erwerbstätige_Inland]]/Tabelle1[[#This Row],[Bevölkerung_15_64]]</f>
        <v>79.635583952943591</v>
      </c>
      <c r="K24" s="34">
        <f>Tabelle1[[#This Row],[Erwerbstätige_Inland_M]]/Tabelle1[[#This Row],[Bevölkerung_15_64_M]]</f>
        <v>1.0616166003280243</v>
      </c>
      <c r="L24" s="34">
        <f>Tabelle1[[#This Row],[Erwerbstätige_Inland_F]]/Tabelle1[[#This Row],[Bevölkerung_15_64_F]]</f>
        <v>0.53602578918557264</v>
      </c>
      <c r="M24" s="35">
        <f t="shared" si="2"/>
        <v>1.0033832118245367</v>
      </c>
      <c r="N24" s="35">
        <f t="shared" si="2"/>
        <v>1.0032256770532129</v>
      </c>
      <c r="O24" s="35">
        <f t="shared" si="2"/>
        <v>1.0037139653527059</v>
      </c>
      <c r="P24" s="36"/>
      <c r="Q24" s="32"/>
      <c r="R24" s="32"/>
      <c r="S24" s="36">
        <f t="shared" si="0"/>
        <v>72.168140410002067</v>
      </c>
      <c r="T24" s="36">
        <f t="shared" si="3"/>
        <v>94.771824272162362</v>
      </c>
      <c r="U24" s="36">
        <f t="shared" si="3"/>
        <v>49.666460155584247</v>
      </c>
    </row>
    <row r="25" spans="1:21" x14ac:dyDescent="0.25">
      <c r="A25" s="32">
        <v>1973</v>
      </c>
      <c r="B25" s="32">
        <v>6326525</v>
      </c>
      <c r="C25" s="32">
        <v>4102278</v>
      </c>
      <c r="D25">
        <v>2031088</v>
      </c>
      <c r="E25">
        <v>2071190</v>
      </c>
      <c r="F25" s="32">
        <v>3276500</v>
      </c>
      <c r="G25" s="35">
        <f t="shared" si="1"/>
        <v>1.010392253607993</v>
      </c>
      <c r="H25" s="33">
        <v>2151700</v>
      </c>
      <c r="I25" s="33">
        <v>1124800</v>
      </c>
      <c r="J25" s="34">
        <f>100*Tabelle1[[#This Row],[Erwerbstätige_Inland]]/Tabelle1[[#This Row],[Bevölkerung_15_64]]</f>
        <v>79.870257452079059</v>
      </c>
      <c r="K25" s="34">
        <f>Tabelle1[[#This Row],[Erwerbstätige_Inland_M]]/Tabelle1[[#This Row],[Bevölkerung_15_64_M]]</f>
        <v>1.0593829514033857</v>
      </c>
      <c r="L25" s="34">
        <f>Tabelle1[[#This Row],[Erwerbstätige_Inland_F]]/Tabelle1[[#This Row],[Bevölkerung_15_64_F]]</f>
        <v>0.54306944317035133</v>
      </c>
      <c r="M25" s="35">
        <f t="shared" si="2"/>
        <v>1.0029468421965002</v>
      </c>
      <c r="N25" s="35">
        <f t="shared" si="2"/>
        <v>0.9978959928434159</v>
      </c>
      <c r="O25" s="35">
        <f t="shared" si="2"/>
        <v>1.0131405132493359</v>
      </c>
      <c r="P25" s="36"/>
      <c r="Q25" s="32"/>
      <c r="R25" s="32"/>
      <c r="S25" s="36">
        <f t="shared" si="0"/>
        <v>72.380808531405208</v>
      </c>
      <c r="T25" s="36">
        <f t="shared" si="3"/>
        <v>94.572423675651208</v>
      </c>
      <c r="U25" s="36">
        <f t="shared" si="3"/>
        <v>50.319102933306311</v>
      </c>
    </row>
    <row r="26" spans="1:21" x14ac:dyDescent="0.25">
      <c r="A26" s="32">
        <v>1974</v>
      </c>
      <c r="B26" s="32">
        <v>6356285</v>
      </c>
      <c r="C26" s="32">
        <v>4128765</v>
      </c>
      <c r="D26">
        <v>2044520</v>
      </c>
      <c r="E26">
        <v>2084245</v>
      </c>
      <c r="F26" s="32">
        <v>3273400</v>
      </c>
      <c r="G26" s="35">
        <f t="shared" si="1"/>
        <v>0.99905386845719513</v>
      </c>
      <c r="H26" s="33">
        <v>2142800</v>
      </c>
      <c r="I26" s="33">
        <v>1130600</v>
      </c>
      <c r="J26" s="34">
        <f>100*Tabelle1[[#This Row],[Erwerbstätige_Inland]]/Tabelle1[[#This Row],[Bevölkerung_15_64]]</f>
        <v>79.282787952329571</v>
      </c>
      <c r="K26" s="34">
        <f>Tabelle1[[#This Row],[Erwerbstätige_Inland_M]]/Tabelle1[[#This Row],[Bevölkerung_15_64_M]]</f>
        <v>1.0480699626318157</v>
      </c>
      <c r="L26" s="34">
        <f>Tabelle1[[#This Row],[Erwerbstätige_Inland_F]]/Tabelle1[[#This Row],[Bevölkerung_15_64_F]]</f>
        <v>0.54245062360710949</v>
      </c>
      <c r="M26" s="35">
        <f t="shared" si="2"/>
        <v>0.99264470256525761</v>
      </c>
      <c r="N26" s="35">
        <f t="shared" si="2"/>
        <v>0.98932115269876353</v>
      </c>
      <c r="O26" s="35">
        <f t="shared" si="2"/>
        <v>0.99886051485491567</v>
      </c>
      <c r="P26" s="36"/>
      <c r="Q26" s="32"/>
      <c r="R26" s="32"/>
      <c r="S26" s="36">
        <f t="shared" si="0"/>
        <v>71.848426156089587</v>
      </c>
      <c r="T26" s="36">
        <f t="shared" si="3"/>
        <v>93.562499204311095</v>
      </c>
      <c r="U26" s="36">
        <f t="shared" si="3"/>
        <v>50.261765062999842</v>
      </c>
    </row>
    <row r="27" spans="1:21" x14ac:dyDescent="0.25">
      <c r="A27" s="32">
        <v>1975</v>
      </c>
      <c r="B27" s="32">
        <v>6320978</v>
      </c>
      <c r="C27" s="32">
        <v>4110559</v>
      </c>
      <c r="D27">
        <v>2035345</v>
      </c>
      <c r="E27">
        <v>2075214</v>
      </c>
      <c r="F27" s="32">
        <v>3107750</v>
      </c>
      <c r="G27" s="35">
        <f t="shared" si="1"/>
        <v>0.94939512433555329</v>
      </c>
      <c r="H27" s="33">
        <v>2025750</v>
      </c>
      <c r="I27" s="33">
        <v>1082000</v>
      </c>
      <c r="J27" s="34">
        <f>100*Tabelle1[[#This Row],[Erwerbstätige_Inland]]/Tabelle1[[#This Row],[Bevölkerung_15_64]]</f>
        <v>75.604072341499048</v>
      </c>
      <c r="K27" s="34">
        <f>Tabelle1[[#This Row],[Erwerbstätige_Inland_M]]/Tabelle1[[#This Row],[Bevölkerung_15_64_M]]</f>
        <v>0.99528581149633111</v>
      </c>
      <c r="L27" s="34">
        <f>Tabelle1[[#This Row],[Erwerbstätige_Inland_F]]/Tabelle1[[#This Row],[Bevölkerung_15_64_F]]</f>
        <v>0.52139201065528662</v>
      </c>
      <c r="M27" s="35">
        <f t="shared" si="2"/>
        <v>0.95360007252718682</v>
      </c>
      <c r="N27" s="35">
        <f t="shared" si="2"/>
        <v>0.94963680573104303</v>
      </c>
      <c r="O27" s="35">
        <f t="shared" si="2"/>
        <v>0.9611787469027312</v>
      </c>
      <c r="P27" s="36"/>
      <c r="Q27" s="32"/>
      <c r="R27" s="32"/>
      <c r="S27" s="36">
        <f t="shared" si="0"/>
        <v>68.514664393411252</v>
      </c>
      <c r="T27" s="36">
        <f t="shared" si="3"/>
        <v>88.850392880595237</v>
      </c>
      <c r="U27" s="36">
        <f t="shared" si="3"/>
        <v>48.310540360373665</v>
      </c>
    </row>
    <row r="28" spans="1:21" x14ac:dyDescent="0.25">
      <c r="A28" s="32">
        <v>1976</v>
      </c>
      <c r="B28" s="32">
        <v>6284029</v>
      </c>
      <c r="C28" s="32">
        <v>4098787</v>
      </c>
      <c r="D28">
        <v>2030954</v>
      </c>
      <c r="E28">
        <v>2067833</v>
      </c>
      <c r="F28" s="32">
        <v>3018750</v>
      </c>
      <c r="G28" s="35">
        <f t="shared" si="1"/>
        <v>0.97136191778617975</v>
      </c>
      <c r="H28" s="33">
        <v>1964000</v>
      </c>
      <c r="I28" s="33">
        <v>1054750</v>
      </c>
      <c r="J28" s="34">
        <f>100*Tabelle1[[#This Row],[Erwerbstätige_Inland]]/Tabelle1[[#This Row],[Bevölkerung_15_64]]</f>
        <v>73.649838354615639</v>
      </c>
      <c r="K28" s="34">
        <f>Tabelle1[[#This Row],[Erwerbstätige_Inland_M]]/Tabelle1[[#This Row],[Bevölkerung_15_64_M]]</f>
        <v>0.96703322674959646</v>
      </c>
      <c r="L28" s="34">
        <f>Tabelle1[[#This Row],[Erwerbstätige_Inland_F]]/Tabelle1[[#This Row],[Bevölkerung_15_64_F]]</f>
        <v>0.51007503990892877</v>
      </c>
      <c r="M28" s="35">
        <f t="shared" si="2"/>
        <v>0.97415173645599074</v>
      </c>
      <c r="N28" s="35">
        <f t="shared" si="2"/>
        <v>0.97161359639573364</v>
      </c>
      <c r="O28" s="35">
        <f t="shared" si="2"/>
        <v>0.9782946985855524</v>
      </c>
      <c r="P28" s="36"/>
      <c r="Q28" s="32"/>
      <c r="R28" s="32"/>
      <c r="S28" s="36">
        <f t="shared" si="0"/>
        <v>66.743679291541014</v>
      </c>
      <c r="T28" s="36">
        <f t="shared" si="3"/>
        <v>86.328249767889019</v>
      </c>
      <c r="U28" s="36">
        <f t="shared" si="3"/>
        <v>47.261945520356917</v>
      </c>
    </row>
    <row r="29" spans="1:21" x14ac:dyDescent="0.25">
      <c r="A29" s="32">
        <v>1977</v>
      </c>
      <c r="B29" s="32">
        <v>6278319</v>
      </c>
      <c r="C29" s="32">
        <v>4109363</v>
      </c>
      <c r="D29">
        <v>2036854</v>
      </c>
      <c r="E29">
        <v>2072509</v>
      </c>
      <c r="F29" s="32">
        <v>3031750</v>
      </c>
      <c r="G29" s="35">
        <f t="shared" si="1"/>
        <v>1.0043064182194616</v>
      </c>
      <c r="H29" s="33">
        <v>1962000</v>
      </c>
      <c r="I29" s="33">
        <v>1069750</v>
      </c>
      <c r="J29" s="34">
        <f>100*Tabelle1[[#This Row],[Erwerbstätige_Inland]]/Tabelle1[[#This Row],[Bevölkerung_15_64]]</f>
        <v>73.776641294526669</v>
      </c>
      <c r="K29" s="34">
        <f>Tabelle1[[#This Row],[Erwerbstätige_Inland_M]]/Tabelle1[[#This Row],[Bevölkerung_15_64_M]]</f>
        <v>0.96325018877150748</v>
      </c>
      <c r="L29" s="34">
        <f>Tabelle1[[#This Row],[Erwerbstätige_Inland_F]]/Tabelle1[[#This Row],[Bevölkerung_15_64_F]]</f>
        <v>0.51616181160130059</v>
      </c>
      <c r="M29" s="35">
        <f t="shared" si="2"/>
        <v>1.0017217001794423</v>
      </c>
      <c r="N29" s="35">
        <f t="shared" si="2"/>
        <v>0.99608799586876184</v>
      </c>
      <c r="O29" s="35">
        <f t="shared" si="2"/>
        <v>1.0119330906555604</v>
      </c>
      <c r="P29" s="36"/>
      <c r="Q29" s="32"/>
      <c r="R29" s="32"/>
      <c r="S29" s="36">
        <f t="shared" si="0"/>
        <v>66.858591896153897</v>
      </c>
      <c r="T29" s="36">
        <f t="shared" si="3"/>
        <v>85.990533298154475</v>
      </c>
      <c r="U29" s="36">
        <f t="shared" si="3"/>
        <v>47.825926600809488</v>
      </c>
    </row>
    <row r="30" spans="1:21" x14ac:dyDescent="0.25">
      <c r="A30" s="32">
        <v>1978</v>
      </c>
      <c r="B30" s="32">
        <v>6285156</v>
      </c>
      <c r="C30" s="32">
        <v>4135116</v>
      </c>
      <c r="D30">
        <v>2050557</v>
      </c>
      <c r="E30">
        <v>2084559</v>
      </c>
      <c r="F30" s="32">
        <v>3062000</v>
      </c>
      <c r="G30" s="35">
        <f t="shared" si="1"/>
        <v>1.0099777356312361</v>
      </c>
      <c r="H30" s="33">
        <v>1973500</v>
      </c>
      <c r="I30" s="33">
        <v>1088500</v>
      </c>
      <c r="J30" s="34">
        <f>100*Tabelle1[[#This Row],[Erwerbstätige_Inland]]/Tabelle1[[#This Row],[Bevölkerung_15_64]]</f>
        <v>74.048708669841432</v>
      </c>
      <c r="K30" s="34">
        <f>Tabelle1[[#This Row],[Erwerbstätige_Inland_M]]/Tabelle1[[#This Row],[Bevölkerung_15_64_M]]</f>
        <v>0.96242142988466062</v>
      </c>
      <c r="L30" s="34">
        <f>Tabelle1[[#This Row],[Erwerbstätige_Inland_F]]/Tabelle1[[#This Row],[Bevölkerung_15_64_F]]</f>
        <v>0.52217279530106853</v>
      </c>
      <c r="M30" s="35">
        <f t="shared" si="2"/>
        <v>1.0036877170136904</v>
      </c>
      <c r="N30" s="35">
        <f t="shared" si="2"/>
        <v>0.99913962239872089</v>
      </c>
      <c r="O30" s="35">
        <f t="shared" si="2"/>
        <v>1.0116455413102337</v>
      </c>
      <c r="P30" s="36"/>
      <c r="Q30" s="32"/>
      <c r="R30" s="32"/>
      <c r="S30" s="36">
        <f t="shared" si="0"/>
        <v>67.105147463000733</v>
      </c>
      <c r="T30" s="36">
        <f t="shared" si="3"/>
        <v>85.916548969382703</v>
      </c>
      <c r="U30" s="36">
        <f t="shared" si="3"/>
        <v>48.382885404739419</v>
      </c>
    </row>
    <row r="31" spans="1:21" x14ac:dyDescent="0.25">
      <c r="A31" s="32">
        <v>1979</v>
      </c>
      <c r="B31" s="32">
        <v>6303573</v>
      </c>
      <c r="C31" s="32">
        <v>4171840</v>
      </c>
      <c r="D31">
        <v>2070405</v>
      </c>
      <c r="E31">
        <v>2101435</v>
      </c>
      <c r="F31" s="32">
        <v>3094750</v>
      </c>
      <c r="G31" s="35">
        <f t="shared" si="1"/>
        <v>1.0106956237753102</v>
      </c>
      <c r="H31" s="33">
        <v>1985250</v>
      </c>
      <c r="I31" s="33">
        <v>1109500</v>
      </c>
      <c r="J31" s="34">
        <f>100*Tabelle1[[#This Row],[Erwerbstätige_Inland]]/Tabelle1[[#This Row],[Bevölkerung_15_64]]</f>
        <v>74.181895758226588</v>
      </c>
      <c r="K31" s="34">
        <f>Tabelle1[[#This Row],[Erwerbstätige_Inland_M]]/Tabelle1[[#This Row],[Bevölkerung_15_64_M]]</f>
        <v>0.95887036594289521</v>
      </c>
      <c r="L31" s="34">
        <f>Tabelle1[[#This Row],[Erwerbstätige_Inland_F]]/Tabelle1[[#This Row],[Bevölkerung_15_64_F]]</f>
        <v>0.52797255208940552</v>
      </c>
      <c r="M31" s="35">
        <f t="shared" si="2"/>
        <v>1.0017986416073641</v>
      </c>
      <c r="N31" s="35">
        <f t="shared" si="2"/>
        <v>0.99631028172118841</v>
      </c>
      <c r="O31" s="35">
        <f t="shared" si="2"/>
        <v>1.0111069684987957</v>
      </c>
      <c r="P31" s="36"/>
      <c r="Q31" s="32"/>
      <c r="R31" s="32"/>
      <c r="S31" s="36">
        <f t="shared" si="0"/>
        <v>67.225845573295985</v>
      </c>
      <c r="T31" s="36">
        <f t="shared" si="3"/>
        <v>85.599541108197954</v>
      </c>
      <c r="U31" s="36">
        <f t="shared" si="3"/>
        <v>48.920272588810697</v>
      </c>
    </row>
    <row r="32" spans="1:21" x14ac:dyDescent="0.25">
      <c r="A32" s="32">
        <v>1980</v>
      </c>
      <c r="B32" s="32">
        <v>6335243</v>
      </c>
      <c r="C32" s="32">
        <v>4222095</v>
      </c>
      <c r="D32">
        <v>2097511</v>
      </c>
      <c r="E32">
        <v>2124584</v>
      </c>
      <c r="F32" s="32">
        <v>3165921.5851729191</v>
      </c>
      <c r="G32" s="35">
        <f t="shared" si="1"/>
        <v>1.0229975232806912</v>
      </c>
      <c r="H32" s="33">
        <v>2021141.1202939302</v>
      </c>
      <c r="I32" s="33">
        <v>1144780.4648789894</v>
      </c>
      <c r="J32" s="34">
        <f>100*Tabelle1[[#This Row],[Erwerbstätige_Inland]]/Tabelle1[[#This Row],[Bevölkerung_15_64]]</f>
        <v>74.984612737821365</v>
      </c>
      <c r="K32" s="34">
        <f>Tabelle1[[#This Row],[Erwerbstätige_Inland_M]]/Tabelle1[[#This Row],[Bevölkerung_15_64_M]]</f>
        <v>0.96359023637727292</v>
      </c>
      <c r="L32" s="34">
        <f>Tabelle1[[#This Row],[Erwerbstätige_Inland_F]]/Tabelle1[[#This Row],[Bevölkerung_15_64_F]]</f>
        <v>0.53882570182162215</v>
      </c>
      <c r="M32" s="35">
        <f t="shared" si="2"/>
        <v>1.0108209283598115</v>
      </c>
      <c r="N32" s="35">
        <f t="shared" si="2"/>
        <v>1.0049223238114533</v>
      </c>
      <c r="O32" s="35">
        <f t="shared" si="2"/>
        <v>1.020556276437603</v>
      </c>
      <c r="P32" s="36"/>
      <c r="Q32" s="32"/>
      <c r="R32" s="32"/>
      <c r="S32" s="36">
        <f t="shared" si="0"/>
        <v>67.953291632172366</v>
      </c>
      <c r="T32" s="36">
        <f t="shared" si="3"/>
        <v>86.020889767644306</v>
      </c>
      <c r="U32" s="36">
        <f t="shared" si="3"/>
        <v>49.925891235549187</v>
      </c>
    </row>
    <row r="33" spans="1:21" x14ac:dyDescent="0.25">
      <c r="A33" s="32">
        <v>1981</v>
      </c>
      <c r="B33" s="32">
        <v>6372904</v>
      </c>
      <c r="C33" s="32">
        <v>4277424</v>
      </c>
      <c r="D33">
        <v>2126790</v>
      </c>
      <c r="E33">
        <v>2150634</v>
      </c>
      <c r="F33" s="32">
        <v>3240002.0122034559</v>
      </c>
      <c r="G33" s="35">
        <f t="shared" si="1"/>
        <v>1.0233993246634663</v>
      </c>
      <c r="H33" s="33">
        <v>2052860.3243403037</v>
      </c>
      <c r="I33" s="33">
        <v>1187141.6878631522</v>
      </c>
      <c r="J33" s="34">
        <f>100*Tabelle1[[#This Row],[Erwerbstätige_Inland]]/Tabelle1[[#This Row],[Bevölkerung_15_64]]</f>
        <v>75.746571118585763</v>
      </c>
      <c r="K33" s="34">
        <f>Tabelle1[[#This Row],[Erwerbstätige_Inland_M]]/Tabelle1[[#This Row],[Bevölkerung_15_64_M]]</f>
        <v>0.96523884555612149</v>
      </c>
      <c r="L33" s="34">
        <f>Tabelle1[[#This Row],[Erwerbstätige_Inland_F]]/Tabelle1[[#This Row],[Bevölkerung_15_64_F]]</f>
        <v>0.55199614990888834</v>
      </c>
      <c r="M33" s="35">
        <f t="shared" si="2"/>
        <v>1.0101615298518449</v>
      </c>
      <c r="N33" s="35">
        <f t="shared" si="2"/>
        <v>1.0017109027433142</v>
      </c>
      <c r="O33" s="35">
        <f t="shared" si="2"/>
        <v>1.0244428727930768</v>
      </c>
      <c r="P33" s="36"/>
      <c r="Q33" s="32"/>
      <c r="R33" s="32"/>
      <c r="S33" s="36">
        <f t="shared" si="0"/>
        <v>68.643801033623816</v>
      </c>
      <c r="T33" s="36">
        <f t="shared" si="3"/>
        <v>86.168063143930098</v>
      </c>
      <c r="U33" s="36">
        <f t="shared" si="3"/>
        <v>51.146223444100706</v>
      </c>
    </row>
    <row r="34" spans="1:21" x14ac:dyDescent="0.25">
      <c r="A34" s="32">
        <v>1982</v>
      </c>
      <c r="B34" s="32">
        <v>6409713</v>
      </c>
      <c r="C34" s="32">
        <v>4330504</v>
      </c>
      <c r="D34">
        <v>2155293</v>
      </c>
      <c r="E34">
        <v>2175211</v>
      </c>
      <c r="F34" s="32">
        <v>3256317.6528526461</v>
      </c>
      <c r="G34" s="35">
        <f t="shared" si="1"/>
        <v>1.0050356884309755</v>
      </c>
      <c r="H34" s="33">
        <v>2058492.9222354596</v>
      </c>
      <c r="I34" s="33">
        <v>1197824.7306171865</v>
      </c>
      <c r="J34" s="34">
        <f>100*Tabelle1[[#This Row],[Erwerbstätige_Inland]]/Tabelle1[[#This Row],[Bevölkerung_15_64]]</f>
        <v>75.194888466853882</v>
      </c>
      <c r="K34" s="34">
        <f>Tabelle1[[#This Row],[Erwerbstätige_Inland_M]]/Tabelle1[[#This Row],[Bevölkerung_15_64_M]]</f>
        <v>0.95508727687393757</v>
      </c>
      <c r="L34" s="34">
        <f>Tabelle1[[#This Row],[Erwerbstätige_Inland_F]]/Tabelle1[[#This Row],[Bevölkerung_15_64_F]]</f>
        <v>0.55067059269982843</v>
      </c>
      <c r="M34" s="35">
        <f t="shared" si="2"/>
        <v>0.99271673102049485</v>
      </c>
      <c r="N34" s="35">
        <f t="shared" si="2"/>
        <v>0.989482842791791</v>
      </c>
      <c r="O34" s="35">
        <f t="shared" si="2"/>
        <v>0.99759861149524554</v>
      </c>
      <c r="P34" s="36"/>
      <c r="Q34" s="32"/>
      <c r="R34" s="32"/>
      <c r="S34" s="36">
        <f t="shared" si="0"/>
        <v>68.143849766920297</v>
      </c>
      <c r="T34" s="36">
        <f t="shared" si="3"/>
        <v>85.261820077518507</v>
      </c>
      <c r="U34" s="36">
        <f t="shared" si="3"/>
        <v>51.02340149106044</v>
      </c>
    </row>
    <row r="35" spans="1:21" x14ac:dyDescent="0.25">
      <c r="A35" s="32">
        <v>1983</v>
      </c>
      <c r="B35" s="32">
        <v>6427833</v>
      </c>
      <c r="C35" s="32">
        <v>4366320</v>
      </c>
      <c r="D35">
        <v>2174239</v>
      </c>
      <c r="E35">
        <v>2192081</v>
      </c>
      <c r="F35" s="32">
        <v>3256546.3745986233</v>
      </c>
      <c r="G35" s="35">
        <f t="shared" si="1"/>
        <v>1.0000702393839793</v>
      </c>
      <c r="H35" s="33">
        <v>2056165.7630938608</v>
      </c>
      <c r="I35" s="33">
        <v>1200380.6115047624</v>
      </c>
      <c r="J35" s="34">
        <f>100*Tabelle1[[#This Row],[Erwerbstätige_Inland]]/Tabelle1[[#This Row],[Bevölkerung_15_64]]</f>
        <v>74.583319010027296</v>
      </c>
      <c r="K35" s="34">
        <f>Tabelle1[[#This Row],[Erwerbstätige_Inland_M]]/Tabelle1[[#This Row],[Bevölkerung_15_64_M]]</f>
        <v>0.94569445359680371</v>
      </c>
      <c r="L35" s="34">
        <f>Tabelle1[[#This Row],[Erwerbstätige_Inland_F]]/Tabelle1[[#This Row],[Bevölkerung_15_64_F]]</f>
        <v>0.54759865694048826</v>
      </c>
      <c r="M35" s="35">
        <f t="shared" si="2"/>
        <v>0.99186687460682688</v>
      </c>
      <c r="N35" s="35">
        <f t="shared" si="2"/>
        <v>0.99016548172657348</v>
      </c>
      <c r="O35" s="35">
        <f t="shared" si="2"/>
        <v>0.99442146393857878</v>
      </c>
      <c r="P35" s="36"/>
      <c r="Q35" s="32"/>
      <c r="R35" s="32"/>
      <c r="S35" s="36">
        <f t="shared" si="0"/>
        <v>67.589627291992386</v>
      </c>
      <c r="T35" s="36">
        <f t="shared" si="3"/>
        <v>84.423311149940545</v>
      </c>
      <c r="U35" s="36">
        <f t="shared" si="3"/>
        <v>50.738765605866185</v>
      </c>
    </row>
    <row r="36" spans="1:21" x14ac:dyDescent="0.25">
      <c r="A36" s="32">
        <v>1984</v>
      </c>
      <c r="B36" s="32">
        <v>6455896</v>
      </c>
      <c r="C36" s="32">
        <v>4404383</v>
      </c>
      <c r="D36">
        <v>2195485</v>
      </c>
      <c r="E36">
        <v>2208898</v>
      </c>
      <c r="F36" s="32">
        <v>3288175.9249964044</v>
      </c>
      <c r="G36" s="35">
        <f t="shared" si="1"/>
        <v>1.0097126055518493</v>
      </c>
      <c r="H36" s="33">
        <v>2072554.1240982602</v>
      </c>
      <c r="I36" s="33">
        <v>1215621.800898144</v>
      </c>
      <c r="J36" s="34">
        <f>100*Tabelle1[[#This Row],[Erwerbstätige_Inland]]/Tabelle1[[#This Row],[Bevölkerung_15_64]]</f>
        <v>74.656902567201911</v>
      </c>
      <c r="K36" s="34">
        <f>Tabelle1[[#This Row],[Erwerbstätige_Inland_M]]/Tabelle1[[#This Row],[Bevölkerung_15_64_M]]</f>
        <v>0.94400741708472624</v>
      </c>
      <c r="L36" s="34">
        <f>Tabelle1[[#This Row],[Erwerbstätige_Inland_F]]/Tabelle1[[#This Row],[Bevölkerung_15_64_F]]</f>
        <v>0.55032953124052986</v>
      </c>
      <c r="M36" s="35">
        <f t="shared" si="2"/>
        <v>1.000986595369465</v>
      </c>
      <c r="N36" s="35">
        <f t="shared" si="2"/>
        <v>0.99821608712448184</v>
      </c>
      <c r="O36" s="35">
        <f t="shared" si="2"/>
        <v>1.0049869996308964</v>
      </c>
      <c r="P36" s="36"/>
      <c r="Q36" s="32"/>
      <c r="R36" s="32"/>
      <c r="S36" s="36">
        <f t="shared" si="0"/>
        <v>67.656310905302533</v>
      </c>
      <c r="T36" s="36">
        <f t="shared" si="3"/>
        <v>84.272707318186292</v>
      </c>
      <c r="U36" s="36">
        <f t="shared" si="3"/>
        <v>50.991799811214783</v>
      </c>
    </row>
    <row r="37" spans="1:21" x14ac:dyDescent="0.25">
      <c r="A37" s="32">
        <v>1985</v>
      </c>
      <c r="B37" s="32">
        <v>6484834</v>
      </c>
      <c r="C37" s="32">
        <v>4433141</v>
      </c>
      <c r="D37">
        <v>2212907</v>
      </c>
      <c r="E37">
        <v>2220234</v>
      </c>
      <c r="F37" s="32">
        <v>3354317.3209024146</v>
      </c>
      <c r="G37" s="35">
        <f t="shared" si="1"/>
        <v>1.0201149200695769</v>
      </c>
      <c r="H37" s="33">
        <v>2115421.6535305893</v>
      </c>
      <c r="I37" s="33">
        <v>1238895.6673718246</v>
      </c>
      <c r="J37" s="34">
        <f>100*Tabelle1[[#This Row],[Erwerbstätige_Inland]]/Tabelle1[[#This Row],[Bevölkerung_15_64]]</f>
        <v>75.664575543670153</v>
      </c>
      <c r="K37" s="34">
        <f>Tabelle1[[#This Row],[Erwerbstätige_Inland_M]]/Tabelle1[[#This Row],[Bevölkerung_15_64_M]]</f>
        <v>0.9559469302282424</v>
      </c>
      <c r="L37" s="34">
        <f>Tabelle1[[#This Row],[Erwerbstätige_Inland_F]]/Tabelle1[[#This Row],[Bevölkerung_15_64_F]]</f>
        <v>0.55800229497063125</v>
      </c>
      <c r="M37" s="35">
        <f t="shared" si="2"/>
        <v>1.0134973852626847</v>
      </c>
      <c r="N37" s="35">
        <f t="shared" si="2"/>
        <v>1.012647689973017</v>
      </c>
      <c r="O37" s="35">
        <f t="shared" si="2"/>
        <v>1.0139421261163393</v>
      </c>
      <c r="P37" s="36"/>
      <c r="Q37" s="32"/>
      <c r="R37" s="32"/>
      <c r="S37" s="36">
        <f t="shared" si="0"/>
        <v>68.569494199043376</v>
      </c>
      <c r="T37" s="36">
        <f t="shared" si="3"/>
        <v>85.338562393533508</v>
      </c>
      <c r="U37" s="36">
        <f t="shared" si="3"/>
        <v>51.702733915081865</v>
      </c>
    </row>
    <row r="38" spans="1:21" x14ac:dyDescent="0.25">
      <c r="A38" s="32">
        <v>1986</v>
      </c>
      <c r="B38" s="32">
        <v>6523413</v>
      </c>
      <c r="C38" s="32">
        <v>4465286</v>
      </c>
      <c r="D38">
        <v>2231430</v>
      </c>
      <c r="E38">
        <v>2233856</v>
      </c>
      <c r="F38" s="32">
        <v>3430413.4960163687</v>
      </c>
      <c r="G38" s="35">
        <f t="shared" si="1"/>
        <v>1.0226860394631603</v>
      </c>
      <c r="H38" s="33">
        <v>2156998.8873928776</v>
      </c>
      <c r="I38" s="33">
        <v>1273414.6086234911</v>
      </c>
      <c r="J38" s="34">
        <f>100*Tabelle1[[#This Row],[Erwerbstätige_Inland]]/Tabelle1[[#This Row],[Bevölkerung_15_64]]</f>
        <v>76.824048807094755</v>
      </c>
      <c r="K38" s="34">
        <f>Tabelle1[[#This Row],[Erwerbstätige_Inland_M]]/Tabelle1[[#This Row],[Bevölkerung_15_64_M]]</f>
        <v>0.9666442090466103</v>
      </c>
      <c r="L38" s="34">
        <f>Tabelle1[[#This Row],[Erwerbstätige_Inland_F]]/Tabelle1[[#This Row],[Bevölkerung_15_64_F]]</f>
        <v>0.57005223641250424</v>
      </c>
      <c r="M38" s="35">
        <f t="shared" si="2"/>
        <v>1.0153238586893996</v>
      </c>
      <c r="N38" s="35">
        <f t="shared" si="2"/>
        <v>1.0111902433912454</v>
      </c>
      <c r="O38" s="35">
        <f t="shared" si="2"/>
        <v>1.0215947883198351</v>
      </c>
      <c r="P38" s="36"/>
      <c r="Q38" s="32"/>
      <c r="R38" s="32"/>
      <c r="S38" s="36">
        <f t="shared" si="0"/>
        <v>69.620243438553118</v>
      </c>
      <c r="T38" s="36">
        <f t="shared" si="3"/>
        <v>86.293521677376134</v>
      </c>
      <c r="U38" s="36">
        <f t="shared" si="3"/>
        <v>52.819243509534815</v>
      </c>
    </row>
    <row r="39" spans="1:21" x14ac:dyDescent="0.25">
      <c r="A39" s="32">
        <v>1987</v>
      </c>
      <c r="B39" s="32">
        <v>6566799</v>
      </c>
      <c r="C39" s="32">
        <v>4498017</v>
      </c>
      <c r="D39">
        <v>2249820</v>
      </c>
      <c r="E39">
        <v>2248197</v>
      </c>
      <c r="F39" s="32">
        <v>3515092.4438843359</v>
      </c>
      <c r="G39" s="35">
        <f t="shared" si="1"/>
        <v>1.0246847640864001</v>
      </c>
      <c r="H39" s="33">
        <v>2194484.7507893317</v>
      </c>
      <c r="I39" s="33">
        <v>1320607.693095004</v>
      </c>
      <c r="J39" s="34">
        <f>100*Tabelle1[[#This Row],[Erwerbstätige_Inland]]/Tabelle1[[#This Row],[Bevölkerung_15_64]]</f>
        <v>78.147602463137332</v>
      </c>
      <c r="K39" s="34">
        <f>Tabelle1[[#This Row],[Erwerbstätige_Inland_M]]/Tabelle1[[#This Row],[Bevölkerung_15_64_M]]</f>
        <v>0.97540458827343157</v>
      </c>
      <c r="L39" s="34">
        <f>Tabelle1[[#This Row],[Erwerbstätige_Inland_F]]/Tabelle1[[#This Row],[Bevölkerung_15_64_F]]</f>
        <v>0.58740746166595004</v>
      </c>
      <c r="M39" s="35">
        <f t="shared" si="2"/>
        <v>1.0172283767465318</v>
      </c>
      <c r="N39" s="35">
        <f t="shared" si="2"/>
        <v>1.0090626718133051</v>
      </c>
      <c r="O39" s="35">
        <f t="shared" si="2"/>
        <v>1.030444973539034</v>
      </c>
      <c r="P39" s="36"/>
      <c r="Q39" s="32"/>
      <c r="R39" s="32"/>
      <c r="S39" s="36">
        <f t="shared" si="0"/>
        <v>70.819687221697762</v>
      </c>
      <c r="T39" s="36">
        <f t="shared" si="3"/>
        <v>87.07557154395252</v>
      </c>
      <c r="U39" s="36">
        <f t="shared" si="3"/>
        <v>54.427323980534396</v>
      </c>
    </row>
    <row r="40" spans="1:21" x14ac:dyDescent="0.25">
      <c r="A40" s="32">
        <v>1988</v>
      </c>
      <c r="B40" s="32">
        <v>6619973</v>
      </c>
      <c r="C40" s="32">
        <v>4531850</v>
      </c>
      <c r="D40">
        <v>2268892</v>
      </c>
      <c r="E40">
        <v>2262958</v>
      </c>
      <c r="F40" s="32">
        <v>3606591.5348808169</v>
      </c>
      <c r="G40" s="35">
        <f t="shared" si="1"/>
        <v>1.0260303512516928</v>
      </c>
      <c r="H40" s="33">
        <v>2233826.831283377</v>
      </c>
      <c r="I40" s="33">
        <v>1372764.7035974404</v>
      </c>
      <c r="J40" s="34">
        <f>100*Tabelle1[[#This Row],[Erwerbstätige_Inland]]/Tabelle1[[#This Row],[Bevölkerung_15_64]]</f>
        <v>79.583206303845387</v>
      </c>
      <c r="K40" s="34">
        <f>Tabelle1[[#This Row],[Erwerbstätige_Inland_M]]/Tabelle1[[#This Row],[Bevölkerung_15_64_M]]</f>
        <v>0.98454524555746903</v>
      </c>
      <c r="L40" s="34">
        <f>Tabelle1[[#This Row],[Erwerbstätige_Inland_F]]/Tabelle1[[#This Row],[Bevölkerung_15_64_F]]</f>
        <v>0.6066240308469889</v>
      </c>
      <c r="M40" s="35">
        <f t="shared" si="2"/>
        <v>1.0183704143884036</v>
      </c>
      <c r="N40" s="35">
        <f t="shared" si="2"/>
        <v>1.0093711444398856</v>
      </c>
      <c r="O40" s="35">
        <f t="shared" si="2"/>
        <v>1.0327142068072113</v>
      </c>
      <c r="P40" s="36"/>
      <c r="Q40" s="32"/>
      <c r="R40" s="32"/>
      <c r="S40" s="36">
        <f t="shared" si="0"/>
        <v>72.120674222817485</v>
      </c>
      <c r="T40" s="36">
        <f t="shared" si="3"/>
        <v>87.891569302076491</v>
      </c>
      <c r="U40" s="36">
        <f t="shared" si="3"/>
        <v>56.207870713196691</v>
      </c>
    </row>
    <row r="41" spans="1:21" x14ac:dyDescent="0.25">
      <c r="A41" s="32">
        <v>1989</v>
      </c>
      <c r="B41" s="32">
        <v>6673850</v>
      </c>
      <c r="C41" s="32">
        <v>4564889</v>
      </c>
      <c r="D41">
        <v>2288785</v>
      </c>
      <c r="E41">
        <v>2276104</v>
      </c>
      <c r="F41" s="32">
        <v>3703506.8407721226</v>
      </c>
      <c r="G41" s="35">
        <f t="shared" si="1"/>
        <v>1.0268717166759802</v>
      </c>
      <c r="H41" s="33">
        <v>2276014.45092224</v>
      </c>
      <c r="I41" s="33">
        <v>1427492.3898498828</v>
      </c>
      <c r="J41" s="34">
        <f>100*Tabelle1[[#This Row],[Erwerbstätige_Inland]]/Tabelle1[[#This Row],[Bevölkerung_15_64]]</f>
        <v>81.130271530635738</v>
      </c>
      <c r="K41" s="34">
        <f>Tabelle1[[#This Row],[Erwerbstätige_Inland_M]]/Tabelle1[[#This Row],[Bevölkerung_15_64_M]]</f>
        <v>0.9944203806483527</v>
      </c>
      <c r="L41" s="34">
        <f>Tabelle1[[#This Row],[Erwerbstätige_Inland_F]]/Tabelle1[[#This Row],[Bevölkerung_15_64_F]]</f>
        <v>0.6271648351085376</v>
      </c>
      <c r="M41" s="35">
        <f t="shared" si="2"/>
        <v>1.0194395940882768</v>
      </c>
      <c r="N41" s="35">
        <f t="shared" si="2"/>
        <v>1.0100301485741188</v>
      </c>
      <c r="O41" s="35">
        <f t="shared" si="2"/>
        <v>1.0338608482635758</v>
      </c>
      <c r="P41" s="36"/>
      <c r="Q41" s="32"/>
      <c r="R41" s="32"/>
      <c r="S41" s="36">
        <f t="shared" si="0"/>
        <v>73.522670855081898</v>
      </c>
      <c r="T41" s="36">
        <f t="shared" si="3"/>
        <v>88.773134800588778</v>
      </c>
      <c r="U41" s="36">
        <f t="shared" si="3"/>
        <v>58.111116894634932</v>
      </c>
    </row>
    <row r="42" spans="1:21" x14ac:dyDescent="0.25">
      <c r="A42" s="32">
        <v>1990</v>
      </c>
      <c r="B42" s="32">
        <v>6750693</v>
      </c>
      <c r="C42" s="32">
        <v>4608886</v>
      </c>
      <c r="D42">
        <v>2314329</v>
      </c>
      <c r="E42">
        <v>2294557</v>
      </c>
      <c r="F42" s="32">
        <v>3820660.8304688032</v>
      </c>
      <c r="G42" s="35">
        <f t="shared" si="1"/>
        <v>1.0316332586204311</v>
      </c>
      <c r="H42" s="33">
        <v>2327080.2422460164</v>
      </c>
      <c r="I42" s="33">
        <v>1493580.5882227868</v>
      </c>
      <c r="J42" s="34">
        <f>100*Tabelle1[[#This Row],[Erwerbstätige_Inland]]/Tabelle1[[#This Row],[Bevölkerung_15_64]]</f>
        <v>82.897707395427076</v>
      </c>
      <c r="K42" s="34">
        <f>Tabelle1[[#This Row],[Erwerbstätige_Inland_M]]/Tabelle1[[#This Row],[Bevölkerung_15_64_M]]</f>
        <v>1.0055096929805643</v>
      </c>
      <c r="L42" s="34">
        <f>Tabelle1[[#This Row],[Erwerbstätige_Inland_F]]/Tabelle1[[#This Row],[Bevölkerung_15_64_F]]</f>
        <v>0.65092328855756765</v>
      </c>
      <c r="M42" s="35">
        <f t="shared" si="2"/>
        <v>1.0217851589973286</v>
      </c>
      <c r="N42" s="35">
        <f t="shared" si="2"/>
        <v>1.0111515336451384</v>
      </c>
      <c r="O42" s="35">
        <f t="shared" si="2"/>
        <v>1.0378823111868483</v>
      </c>
      <c r="P42" s="36"/>
      <c r="Q42" s="32"/>
      <c r="R42" s="32"/>
      <c r="S42" s="36">
        <f>S43/M43</f>
        <v>75.124373929568108</v>
      </c>
      <c r="T42" s="36">
        <f t="shared" ref="T42:U42" si="4">T43/N43</f>
        <v>89.763091400101956</v>
      </c>
      <c r="U42" s="36">
        <f t="shared" si="4"/>
        <v>60.312500308252808</v>
      </c>
    </row>
    <row r="43" spans="1:21" x14ac:dyDescent="0.25">
      <c r="A43" s="32">
        <v>1991</v>
      </c>
      <c r="B43" s="32">
        <v>6842768</v>
      </c>
      <c r="C43" s="32">
        <v>4666207</v>
      </c>
      <c r="D43">
        <v>2340768</v>
      </c>
      <c r="E43">
        <v>2325439</v>
      </c>
      <c r="F43" s="32">
        <v>4027294.7193727107</v>
      </c>
      <c r="G43" s="35">
        <f t="shared" si="1"/>
        <v>1.0540832850841024</v>
      </c>
      <c r="H43" s="33">
        <v>2359923.4412916456</v>
      </c>
      <c r="I43" s="33">
        <v>1667371.2780810646</v>
      </c>
      <c r="J43" s="34">
        <f>100*Tabelle1[[#This Row],[Erwerbstätige_Inland]]/Tabelle1[[#This Row],[Bevölkerung_15_64]]</f>
        <v>86.307673863862249</v>
      </c>
      <c r="K43" s="34">
        <f>Tabelle1[[#This Row],[Erwerbstätige_Inland_M]]/Tabelle1[[#This Row],[Bevölkerung_15_64_M]]</f>
        <v>1.0081834001881629</v>
      </c>
      <c r="L43" s="34">
        <f>Tabelle1[[#This Row],[Erwerbstätige_Inland_F]]/Tabelle1[[#This Row],[Bevölkerung_15_64_F]]</f>
        <v>0.71701355231466601</v>
      </c>
      <c r="M43" s="35">
        <f t="shared" si="2"/>
        <v>1.0411346293591621</v>
      </c>
      <c r="N43" s="35">
        <f t="shared" si="2"/>
        <v>1.0026590566219935</v>
      </c>
      <c r="O43" s="35">
        <f t="shared" si="2"/>
        <v>1.1015331067713878</v>
      </c>
      <c r="P43" s="36">
        <v>78.214587206999994</v>
      </c>
      <c r="Q43" s="38">
        <v>90.0017765427</v>
      </c>
      <c r="R43" s="38">
        <v>66.436215841700005</v>
      </c>
      <c r="S43" s="36">
        <f>P43</f>
        <v>78.214587206999994</v>
      </c>
      <c r="T43" s="36">
        <f t="shared" ref="T43:U65" si="5">Q43</f>
        <v>90.0017765427</v>
      </c>
      <c r="U43" s="36">
        <f t="shared" si="5"/>
        <v>66.436215841700005</v>
      </c>
    </row>
    <row r="44" spans="1:21" x14ac:dyDescent="0.25">
      <c r="A44" s="32">
        <v>1992</v>
      </c>
      <c r="B44" s="32">
        <v>6907959</v>
      </c>
      <c r="C44" s="32">
        <v>4696080</v>
      </c>
      <c r="D44">
        <v>2355766</v>
      </c>
      <c r="E44">
        <v>2340314</v>
      </c>
      <c r="F44" s="32">
        <v>3973233.166104625</v>
      </c>
      <c r="G44" s="35">
        <f t="shared" si="1"/>
        <v>0.98657621131921869</v>
      </c>
      <c r="H44" s="33">
        <v>2308766.2179244221</v>
      </c>
      <c r="I44" s="33">
        <v>1664466.9481802026</v>
      </c>
      <c r="J44" s="34">
        <f>100*Tabelle1[[#This Row],[Erwerbstätige_Inland]]/Tabelle1[[#This Row],[Bevölkerung_15_64]]</f>
        <v>84.607442081579208</v>
      </c>
      <c r="K44" s="34">
        <f>Tabelle1[[#This Row],[Erwerbstätige_Inland_M]]/Tabelle1[[#This Row],[Bevölkerung_15_64_M]]</f>
        <v>0.9800490447372201</v>
      </c>
      <c r="L44" s="34">
        <f>Tabelle1[[#This Row],[Erwerbstätige_Inland_F]]/Tabelle1[[#This Row],[Bevölkerung_15_64_F]]</f>
        <v>0.7112152250425382</v>
      </c>
      <c r="M44" s="35">
        <f t="shared" si="2"/>
        <v>0.98030034055876758</v>
      </c>
      <c r="N44" s="35">
        <f t="shared" si="2"/>
        <v>0.9720940104293605</v>
      </c>
      <c r="O44" s="35">
        <f t="shared" si="2"/>
        <v>0.99191322499636214</v>
      </c>
      <c r="P44" s="36">
        <v>77.951165555700001</v>
      </c>
      <c r="Q44" s="38">
        <v>88.856956788399998</v>
      </c>
      <c r="R44" s="38">
        <v>66.995329147999996</v>
      </c>
      <c r="S44" s="36">
        <f t="shared" ref="S44:U74" si="6">P44</f>
        <v>77.951165555700001</v>
      </c>
      <c r="T44" s="36">
        <f t="shared" si="5"/>
        <v>88.856956788399998</v>
      </c>
      <c r="U44" s="36">
        <f t="shared" si="5"/>
        <v>66.995329147999996</v>
      </c>
    </row>
    <row r="45" spans="1:21" x14ac:dyDescent="0.25">
      <c r="A45" s="32">
        <v>1993</v>
      </c>
      <c r="B45" s="32">
        <v>6968570</v>
      </c>
      <c r="C45" s="32">
        <v>4725292</v>
      </c>
      <c r="D45">
        <v>2370577</v>
      </c>
      <c r="E45">
        <v>2354715</v>
      </c>
      <c r="F45" s="32">
        <v>3943783.6740630255</v>
      </c>
      <c r="G45" s="35">
        <f t="shared" si="1"/>
        <v>0.99258802823533465</v>
      </c>
      <c r="H45" s="33">
        <v>2279993.5628079656</v>
      </c>
      <c r="I45" s="33">
        <v>1663790.1112550595</v>
      </c>
      <c r="J45" s="34">
        <f>100*Tabelle1[[#This Row],[Erwerbstätige_Inland]]/Tabelle1[[#This Row],[Bevölkerung_15_64]]</f>
        <v>83.461163332615754</v>
      </c>
      <c r="K45" s="34">
        <f>Tabelle1[[#This Row],[Erwerbstätige_Inland_M]]/Tabelle1[[#This Row],[Bevölkerung_15_64_M]]</f>
        <v>0.96178844340764524</v>
      </c>
      <c r="L45" s="34">
        <f>Tabelle1[[#This Row],[Erwerbstätige_Inland_F]]/Tabelle1[[#This Row],[Bevölkerung_15_64_F]]</f>
        <v>0.706578125698889</v>
      </c>
      <c r="M45" s="35">
        <f t="shared" si="2"/>
        <v>0.98645179761068535</v>
      </c>
      <c r="N45" s="35">
        <f t="shared" si="2"/>
        <v>0.98136766580444856</v>
      </c>
      <c r="O45" s="35">
        <f t="shared" si="2"/>
        <v>0.99348003363767723</v>
      </c>
      <c r="P45" s="36">
        <v>77.332696220599999</v>
      </c>
      <c r="Q45" s="38">
        <v>88.157669951299994</v>
      </c>
      <c r="R45" s="38">
        <v>66.450796020799999</v>
      </c>
      <c r="S45" s="36">
        <f t="shared" si="6"/>
        <v>77.332696220599999</v>
      </c>
      <c r="T45" s="36">
        <f t="shared" si="5"/>
        <v>88.157669951299994</v>
      </c>
      <c r="U45" s="36">
        <f t="shared" si="5"/>
        <v>66.450796020799999</v>
      </c>
    </row>
    <row r="46" spans="1:21" x14ac:dyDescent="0.25">
      <c r="A46" s="32">
        <v>1994</v>
      </c>
      <c r="B46" s="32">
        <v>7019019</v>
      </c>
      <c r="C46" s="32">
        <v>4749930</v>
      </c>
      <c r="D46">
        <v>2382624</v>
      </c>
      <c r="E46">
        <v>2367306</v>
      </c>
      <c r="F46" s="32">
        <v>3921974.278911131</v>
      </c>
      <c r="G46" s="35">
        <f t="shared" si="1"/>
        <v>0.99446993117413418</v>
      </c>
      <c r="H46" s="33">
        <v>2256699.194100949</v>
      </c>
      <c r="I46" s="33">
        <v>1665275.0848101811</v>
      </c>
      <c r="J46" s="34">
        <f>100*Tabelle1[[#This Row],[Erwerbstätige_Inland]]/Tabelle1[[#This Row],[Bevölkerung_15_64]]</f>
        <v>82.569096363759698</v>
      </c>
      <c r="K46" s="34">
        <f>Tabelle1[[#This Row],[Erwerbstätige_Inland_M]]/Tabelle1[[#This Row],[Bevölkerung_15_64_M]]</f>
        <v>0.94714868737196845</v>
      </c>
      <c r="L46" s="34">
        <f>Tabelle1[[#This Row],[Erwerbstätige_Inland_F]]/Tabelle1[[#This Row],[Bevölkerung_15_64_F]]</f>
        <v>0.70344732992278192</v>
      </c>
      <c r="M46" s="35">
        <f t="shared" si="2"/>
        <v>0.98931159196402618</v>
      </c>
      <c r="N46" s="35">
        <f t="shared" si="2"/>
        <v>0.98477861099702169</v>
      </c>
      <c r="O46" s="35">
        <f t="shared" si="2"/>
        <v>0.99556907345099266</v>
      </c>
      <c r="P46" s="36">
        <v>76.082688600200001</v>
      </c>
      <c r="Q46" s="38">
        <v>86.563859737599998</v>
      </c>
      <c r="R46" s="38">
        <v>65.601981517599995</v>
      </c>
      <c r="S46" s="36">
        <f t="shared" si="6"/>
        <v>76.082688600200001</v>
      </c>
      <c r="T46" s="36">
        <f t="shared" si="5"/>
        <v>86.563859737599998</v>
      </c>
      <c r="U46" s="36">
        <f t="shared" si="5"/>
        <v>65.601981517599995</v>
      </c>
    </row>
    <row r="47" spans="1:21" x14ac:dyDescent="0.25">
      <c r="A47" s="32">
        <v>1995</v>
      </c>
      <c r="B47" s="32">
        <v>7062354</v>
      </c>
      <c r="C47" s="32">
        <v>4770997</v>
      </c>
      <c r="D47">
        <v>2391974</v>
      </c>
      <c r="E47">
        <v>2379023</v>
      </c>
      <c r="F47" s="32">
        <v>3915584.1523348768</v>
      </c>
      <c r="G47" s="35">
        <f t="shared" si="1"/>
        <v>0.99837068626109704</v>
      </c>
      <c r="H47" s="33">
        <v>2253675.8511097115</v>
      </c>
      <c r="I47" s="33">
        <v>1661908.3012251656</v>
      </c>
      <c r="J47" s="34">
        <f>100*Tabelle1[[#This Row],[Erwerbstätige_Inland]]/Tabelle1[[#This Row],[Bevölkerung_15_64]]</f>
        <v>82.070564126007142</v>
      </c>
      <c r="K47" s="34">
        <f>Tabelle1[[#This Row],[Erwerbstätige_Inland_M]]/Tabelle1[[#This Row],[Bevölkerung_15_64_M]]</f>
        <v>0.94218241967082894</v>
      </c>
      <c r="L47" s="34">
        <f>Tabelle1[[#This Row],[Erwerbstätige_Inland_F]]/Tabelle1[[#This Row],[Bevölkerung_15_64_F]]</f>
        <v>0.69856756375418216</v>
      </c>
      <c r="M47" s="35">
        <f t="shared" si="2"/>
        <v>0.99396224181071013</v>
      </c>
      <c r="N47" s="35">
        <f t="shared" si="2"/>
        <v>0.99475661238055524</v>
      </c>
      <c r="O47" s="35">
        <f t="shared" si="2"/>
        <v>0.99306306817720746</v>
      </c>
      <c r="P47" s="36">
        <v>76.714459094099993</v>
      </c>
      <c r="Q47" s="38">
        <v>87.431580486399994</v>
      </c>
      <c r="R47" s="38">
        <v>65.971596917499994</v>
      </c>
      <c r="S47" s="36">
        <f t="shared" si="6"/>
        <v>76.714459094099993</v>
      </c>
      <c r="T47" s="36">
        <f t="shared" si="5"/>
        <v>87.431580486399994</v>
      </c>
      <c r="U47" s="36">
        <f t="shared" si="5"/>
        <v>65.971596917499994</v>
      </c>
    </row>
    <row r="48" spans="1:21" x14ac:dyDescent="0.25">
      <c r="A48" s="32">
        <v>1996</v>
      </c>
      <c r="B48" s="32">
        <v>7081346</v>
      </c>
      <c r="C48" s="32">
        <v>4775598</v>
      </c>
      <c r="D48">
        <v>2393318</v>
      </c>
      <c r="E48">
        <v>2382280</v>
      </c>
      <c r="F48" s="32">
        <v>3904657.7920566672</v>
      </c>
      <c r="G48" s="35">
        <f t="shared" si="1"/>
        <v>0.99720951974134076</v>
      </c>
      <c r="H48" s="33">
        <v>2236196.3711038535</v>
      </c>
      <c r="I48" s="33">
        <v>1668461.4209528125</v>
      </c>
      <c r="J48" s="34">
        <f>100*Tabelle1[[#This Row],[Erwerbstätige_Inland]]/Tabelle1[[#This Row],[Bevölkerung_15_64]]</f>
        <v>81.762698452773179</v>
      </c>
      <c r="K48" s="34">
        <f>Tabelle1[[#This Row],[Erwerbstätige_Inland_M]]/Tabelle1[[#This Row],[Bevölkerung_15_64_M]]</f>
        <v>0.93434987373339162</v>
      </c>
      <c r="L48" s="34">
        <f>Tabelle1[[#This Row],[Erwerbstätige_Inland_F]]/Tabelle1[[#This Row],[Bevölkerung_15_64_F]]</f>
        <v>0.70036327423846589</v>
      </c>
      <c r="M48" s="35">
        <f t="shared" si="2"/>
        <v>0.99624876864790057</v>
      </c>
      <c r="N48" s="35">
        <f t="shared" si="2"/>
        <v>0.99168680525776121</v>
      </c>
      <c r="O48" s="35">
        <f t="shared" si="2"/>
        <v>1.0025705609270397</v>
      </c>
      <c r="P48" s="36">
        <v>76.9916260814</v>
      </c>
      <c r="Q48" s="38">
        <v>86.764064520199994</v>
      </c>
      <c r="R48" s="38">
        <v>67.180003952000007</v>
      </c>
      <c r="S48" s="36">
        <f t="shared" si="6"/>
        <v>76.9916260814</v>
      </c>
      <c r="T48" s="36">
        <f t="shared" si="5"/>
        <v>86.764064520199994</v>
      </c>
      <c r="U48" s="36">
        <f t="shared" si="5"/>
        <v>67.180003952000007</v>
      </c>
    </row>
    <row r="49" spans="1:21" x14ac:dyDescent="0.25">
      <c r="A49" s="32">
        <v>1997</v>
      </c>
      <c r="B49" s="32">
        <v>7096465</v>
      </c>
      <c r="C49" s="32">
        <v>4780995</v>
      </c>
      <c r="D49">
        <v>2395369</v>
      </c>
      <c r="E49">
        <v>2385626</v>
      </c>
      <c r="F49" s="32">
        <v>3898966.131452926</v>
      </c>
      <c r="G49" s="35">
        <f t="shared" si="1"/>
        <v>0.99854234073589754</v>
      </c>
      <c r="H49" s="33">
        <v>2210998.3581498917</v>
      </c>
      <c r="I49" s="33">
        <v>1687967.773303034</v>
      </c>
      <c r="J49" s="34">
        <f>100*Tabelle1[[#This Row],[Erwerbstätige_Inland]]/Tabelle1[[#This Row],[Bevölkerung_15_64]]</f>
        <v>81.551353462049761</v>
      </c>
      <c r="K49" s="34">
        <f>Tabelle1[[#This Row],[Erwerbstätige_Inland_M]]/Tabelle1[[#This Row],[Bevölkerung_15_64_M]]</f>
        <v>0.92303037993306736</v>
      </c>
      <c r="L49" s="34">
        <f>Tabelle1[[#This Row],[Erwerbstätige_Inland_F]]/Tabelle1[[#This Row],[Bevölkerung_15_64_F]]</f>
        <v>0.70755758585085593</v>
      </c>
      <c r="M49" s="35">
        <f t="shared" si="2"/>
        <v>0.99741514168780165</v>
      </c>
      <c r="N49" s="35">
        <f t="shared" si="2"/>
        <v>0.98788516580508023</v>
      </c>
      <c r="O49" s="35">
        <f t="shared" si="2"/>
        <v>1.0102722570943097</v>
      </c>
      <c r="P49" s="36">
        <v>76.8806193084</v>
      </c>
      <c r="Q49" s="38">
        <v>85.908187306800002</v>
      </c>
      <c r="R49" s="38">
        <v>67.795842092100003</v>
      </c>
      <c r="S49" s="36">
        <f t="shared" si="6"/>
        <v>76.8806193084</v>
      </c>
      <c r="T49" s="36">
        <f t="shared" si="5"/>
        <v>85.908187306800002</v>
      </c>
      <c r="U49" s="36">
        <f t="shared" si="5"/>
        <v>67.795842092100003</v>
      </c>
    </row>
    <row r="50" spans="1:21" x14ac:dyDescent="0.25">
      <c r="A50" s="32">
        <v>1998</v>
      </c>
      <c r="B50" s="32">
        <v>7123537</v>
      </c>
      <c r="C50" s="32">
        <v>4796099</v>
      </c>
      <c r="D50">
        <v>2402881</v>
      </c>
      <c r="E50">
        <v>2393218</v>
      </c>
      <c r="F50" s="32">
        <v>3950720.8928943435</v>
      </c>
      <c r="G50" s="35">
        <f t="shared" si="1"/>
        <v>1.0132739705082106</v>
      </c>
      <c r="H50" s="33">
        <v>2228410.8653709828</v>
      </c>
      <c r="I50" s="33">
        <v>1722310.0275233604</v>
      </c>
      <c r="J50" s="34">
        <f>100*Tabelle1[[#This Row],[Erwerbstätige_Inland]]/Tabelle1[[#This Row],[Bevölkerung_15_64]]</f>
        <v>82.373631004996852</v>
      </c>
      <c r="K50" s="34">
        <f>Tabelle1[[#This Row],[Erwerbstätige_Inland_M]]/Tabelle1[[#This Row],[Bevölkerung_15_64_M]]</f>
        <v>0.92739127129932064</v>
      </c>
      <c r="L50" s="34">
        <f>Tabelle1[[#This Row],[Erwerbstätige_Inland_F]]/Tabelle1[[#This Row],[Bevölkerung_15_64_F]]</f>
        <v>0.71966282533532688</v>
      </c>
      <c r="M50" s="35">
        <f t="shared" si="2"/>
        <v>1.0100829417053114</v>
      </c>
      <c r="N50" s="35">
        <f t="shared" si="2"/>
        <v>1.0047245371994902</v>
      </c>
      <c r="O50" s="35">
        <f t="shared" si="2"/>
        <v>1.0171084866116078</v>
      </c>
      <c r="P50" s="36">
        <v>78.0388392192</v>
      </c>
      <c r="Q50" s="38">
        <v>87.226297163400005</v>
      </c>
      <c r="R50" s="38">
        <v>68.831686109299994</v>
      </c>
      <c r="S50" s="36">
        <f t="shared" si="6"/>
        <v>78.0388392192</v>
      </c>
      <c r="T50" s="36">
        <f t="shared" si="5"/>
        <v>87.226297163400005</v>
      </c>
      <c r="U50" s="36">
        <f t="shared" si="5"/>
        <v>68.831686109299994</v>
      </c>
    </row>
    <row r="51" spans="1:21" x14ac:dyDescent="0.25">
      <c r="A51" s="32">
        <v>1999</v>
      </c>
      <c r="B51" s="32">
        <v>7164444</v>
      </c>
      <c r="C51" s="32">
        <v>4821209</v>
      </c>
      <c r="D51">
        <v>2415819</v>
      </c>
      <c r="E51">
        <v>2405390</v>
      </c>
      <c r="F51" s="32">
        <v>3982884.0716743073</v>
      </c>
      <c r="G51" s="35">
        <f t="shared" si="1"/>
        <v>1.0081410911203097</v>
      </c>
      <c r="H51" s="33">
        <v>2244536.8818053519</v>
      </c>
      <c r="I51" s="33">
        <v>1738347.1898689549</v>
      </c>
      <c r="J51" s="34">
        <f>100*Tabelle1[[#This Row],[Erwerbstätige_Inland]]/Tabelle1[[#This Row],[Bevölkerung_15_64]]</f>
        <v>82.611728130315598</v>
      </c>
      <c r="K51" s="34">
        <f>Tabelle1[[#This Row],[Erwerbstätige_Inland_M]]/Tabelle1[[#This Row],[Bevölkerung_15_64_M]]</f>
        <v>0.92909977188082049</v>
      </c>
      <c r="L51" s="34">
        <f>Tabelle1[[#This Row],[Erwerbstätige_Inland_F]]/Tabelle1[[#This Row],[Bevölkerung_15_64_F]]</f>
        <v>0.7226882916570514</v>
      </c>
      <c r="M51" s="35">
        <f t="shared" si="2"/>
        <v>1.0028904531998146</v>
      </c>
      <c r="N51" s="35">
        <f t="shared" si="2"/>
        <v>1.0018422651089935</v>
      </c>
      <c r="O51" s="35">
        <f t="shared" si="2"/>
        <v>1.0042040052858292</v>
      </c>
      <c r="P51" s="36">
        <v>78.426731700700003</v>
      </c>
      <c r="Q51" s="38">
        <v>87.203474212000003</v>
      </c>
      <c r="R51" s="38">
        <v>69.610265679199998</v>
      </c>
      <c r="S51" s="36">
        <f t="shared" si="6"/>
        <v>78.426731700700003</v>
      </c>
      <c r="T51" s="36">
        <f t="shared" si="5"/>
        <v>87.203474212000003</v>
      </c>
      <c r="U51" s="36">
        <f t="shared" si="5"/>
        <v>69.610265679199998</v>
      </c>
    </row>
    <row r="52" spans="1:21" x14ac:dyDescent="0.25">
      <c r="A52" s="32">
        <v>2000</v>
      </c>
      <c r="B52" s="32">
        <v>7204055</v>
      </c>
      <c r="C52" s="32">
        <v>4847586</v>
      </c>
      <c r="D52">
        <v>2427372</v>
      </c>
      <c r="E52">
        <v>2420214</v>
      </c>
      <c r="F52" s="32">
        <v>4021787.9266195991</v>
      </c>
      <c r="G52" s="35">
        <f t="shared" si="1"/>
        <v>1.0097677598055064</v>
      </c>
      <c r="H52" s="33">
        <v>2265934.1787994243</v>
      </c>
      <c r="I52" s="33">
        <v>1755853.7478201748</v>
      </c>
      <c r="J52" s="34">
        <f>100*Tabelle1[[#This Row],[Erwerbstätige_Inland]]/Tabelle1[[#This Row],[Bevölkerung_15_64]]</f>
        <v>82.964756615346261</v>
      </c>
      <c r="K52" s="34">
        <f>Tabelle1[[#This Row],[Erwerbstätige_Inland_M]]/Tabelle1[[#This Row],[Bevölkerung_15_64_M]]</f>
        <v>0.93349275628104156</v>
      </c>
      <c r="L52" s="34">
        <f>Tabelle1[[#This Row],[Erwerbstätige_Inland_F]]/Tabelle1[[#This Row],[Bevölkerung_15_64_F]]</f>
        <v>0.72549524456109038</v>
      </c>
      <c r="M52" s="35">
        <f t="shared" si="2"/>
        <v>1.0042733458435076</v>
      </c>
      <c r="N52" s="35">
        <f t="shared" si="2"/>
        <v>1.0047282159927002</v>
      </c>
      <c r="O52" s="35">
        <f t="shared" si="2"/>
        <v>1.003884043696907</v>
      </c>
      <c r="P52" s="36">
        <v>78.338371181300005</v>
      </c>
      <c r="Q52" s="38">
        <v>87.299571113900001</v>
      </c>
      <c r="R52" s="38">
        <v>69.333185857100005</v>
      </c>
      <c r="S52" s="36">
        <f t="shared" si="6"/>
        <v>78.338371181300005</v>
      </c>
      <c r="T52" s="36">
        <f t="shared" si="5"/>
        <v>87.299571113900001</v>
      </c>
      <c r="U52" s="36">
        <f t="shared" si="5"/>
        <v>69.333185857100005</v>
      </c>
    </row>
    <row r="53" spans="1:21" x14ac:dyDescent="0.25">
      <c r="A53" s="32">
        <v>2001</v>
      </c>
      <c r="B53" s="32">
        <v>7255653</v>
      </c>
      <c r="C53" s="32">
        <v>4900004</v>
      </c>
      <c r="D53">
        <v>2455173</v>
      </c>
      <c r="E53">
        <v>2444831</v>
      </c>
      <c r="F53" s="32">
        <v>4088693.5737682316</v>
      </c>
      <c r="G53" s="35">
        <f t="shared" si="1"/>
        <v>1.0166357969065933</v>
      </c>
      <c r="H53" s="33">
        <v>2293216.4607835207</v>
      </c>
      <c r="I53" s="33">
        <v>1795477.1129847104</v>
      </c>
      <c r="J53" s="34">
        <f>100*Tabelle1[[#This Row],[Erwerbstätige_Inland]]/Tabelle1[[#This Row],[Bevölkerung_15_64]]</f>
        <v>83.442657878814614</v>
      </c>
      <c r="K53" s="34">
        <f>Tabelle1[[#This Row],[Erwerbstätige_Inland_M]]/Tabelle1[[#This Row],[Bevölkerung_15_64_M]]</f>
        <v>0.9340345714063818</v>
      </c>
      <c r="L53" s="34">
        <f>Tabelle1[[#This Row],[Erwerbstätige_Inland_F]]/Tabelle1[[#This Row],[Bevölkerung_15_64_F]]</f>
        <v>0.73439722949549902</v>
      </c>
      <c r="M53" s="35">
        <f t="shared" si="2"/>
        <v>1.0057602924779743</v>
      </c>
      <c r="N53" s="35">
        <f t="shared" si="2"/>
        <v>1.0005804170645081</v>
      </c>
      <c r="O53" s="35">
        <f t="shared" si="2"/>
        <v>1.0122702181732344</v>
      </c>
      <c r="P53" s="36">
        <v>79.148061398799996</v>
      </c>
      <c r="Q53" s="38">
        <v>87.628396199299999</v>
      </c>
      <c r="R53" s="38">
        <v>70.642645247399997</v>
      </c>
      <c r="S53" s="36">
        <f t="shared" si="6"/>
        <v>79.148061398799996</v>
      </c>
      <c r="T53" s="36">
        <f t="shared" si="5"/>
        <v>87.628396199299999</v>
      </c>
      <c r="U53" s="36">
        <f t="shared" si="5"/>
        <v>70.642645247399997</v>
      </c>
    </row>
    <row r="54" spans="1:21" x14ac:dyDescent="0.25">
      <c r="A54" s="32">
        <v>2002</v>
      </c>
      <c r="B54" s="32">
        <v>7313853</v>
      </c>
      <c r="C54" s="32">
        <v>4949559</v>
      </c>
      <c r="D54">
        <v>2479887</v>
      </c>
      <c r="E54">
        <v>2469672</v>
      </c>
      <c r="F54" s="32">
        <v>4117908.9882341688</v>
      </c>
      <c r="G54" s="35">
        <f t="shared" si="1"/>
        <v>1.0071454155071375</v>
      </c>
      <c r="H54" s="33">
        <v>2290106.6867176043</v>
      </c>
      <c r="I54" s="33">
        <v>1827802.3015165639</v>
      </c>
      <c r="J54" s="34">
        <f>100*Tabelle1[[#This Row],[Erwerbstätige_Inland]]/Tabelle1[[#This Row],[Bevölkerung_15_64]]</f>
        <v>83.197492710646927</v>
      </c>
      <c r="K54" s="34">
        <f>Tabelle1[[#This Row],[Erwerbstätige_Inland_M]]/Tabelle1[[#This Row],[Bevölkerung_15_64_M]]</f>
        <v>0.92347219317557783</v>
      </c>
      <c r="L54" s="34">
        <f>Tabelle1[[#This Row],[Erwerbstätige_Inland_F]]/Tabelle1[[#This Row],[Bevölkerung_15_64_F]]</f>
        <v>0.74009921216929364</v>
      </c>
      <c r="M54" s="35">
        <f t="shared" si="2"/>
        <v>0.99706187249543576</v>
      </c>
      <c r="N54" s="35">
        <f t="shared" si="2"/>
        <v>0.98869166243504225</v>
      </c>
      <c r="O54" s="35">
        <f t="shared" si="2"/>
        <v>1.0077641669178294</v>
      </c>
      <c r="P54" s="36">
        <v>78.875575988799994</v>
      </c>
      <c r="Q54" s="38">
        <v>86.194054250700006</v>
      </c>
      <c r="R54" s="38">
        <v>71.526139471700006</v>
      </c>
      <c r="S54" s="36">
        <f t="shared" si="6"/>
        <v>78.875575988799994</v>
      </c>
      <c r="T54" s="36">
        <f t="shared" si="5"/>
        <v>86.194054250700006</v>
      </c>
      <c r="U54" s="36">
        <f t="shared" si="5"/>
        <v>71.526139471700006</v>
      </c>
    </row>
    <row r="55" spans="1:21" x14ac:dyDescent="0.25">
      <c r="A55" s="32">
        <v>2003</v>
      </c>
      <c r="B55" s="32">
        <v>7364148</v>
      </c>
      <c r="C55" s="32">
        <v>4993844</v>
      </c>
      <c r="D55">
        <v>2501940</v>
      </c>
      <c r="E55">
        <v>2491904</v>
      </c>
      <c r="F55" s="32">
        <v>4103217.4591301885</v>
      </c>
      <c r="G55" s="35">
        <f t="shared" si="1"/>
        <v>0.99643228416510476</v>
      </c>
      <c r="H55" s="33">
        <v>2276236.007231161</v>
      </c>
      <c r="I55" s="33">
        <v>1826981.4518990284</v>
      </c>
      <c r="J55" s="34">
        <f>100*Tabelle1[[#This Row],[Erwerbstätige_Inland]]/Tabelle1[[#This Row],[Bevölkerung_15_64]]</f>
        <v>82.165511360190436</v>
      </c>
      <c r="K55" s="34">
        <f>Tabelle1[[#This Row],[Erwerbstätige_Inland_M]]/Tabelle1[[#This Row],[Bevölkerung_15_64_M]]</f>
        <v>0.90978840708856368</v>
      </c>
      <c r="L55" s="34">
        <f>Tabelle1[[#This Row],[Erwerbstätige_Inland_F]]/Tabelle1[[#This Row],[Bevölkerung_15_64_F]]</f>
        <v>0.73316686834606326</v>
      </c>
      <c r="M55" s="35">
        <f t="shared" si="2"/>
        <v>0.98759600419635696</v>
      </c>
      <c r="N55" s="35">
        <f t="shared" si="2"/>
        <v>0.98518224350647832</v>
      </c>
      <c r="O55" s="35">
        <f t="shared" si="2"/>
        <v>0.99063322361482986</v>
      </c>
      <c r="P55" s="36">
        <v>77.918520706099997</v>
      </c>
      <c r="Q55" s="38">
        <v>85.070097373699994</v>
      </c>
      <c r="R55" s="38">
        <v>70.737363853000005</v>
      </c>
      <c r="S55" s="36">
        <f t="shared" si="6"/>
        <v>77.918520706099997</v>
      </c>
      <c r="T55" s="36">
        <f t="shared" si="5"/>
        <v>85.070097373699994</v>
      </c>
      <c r="U55" s="36">
        <f t="shared" si="5"/>
        <v>70.737363853000005</v>
      </c>
    </row>
    <row r="56" spans="1:21" x14ac:dyDescent="0.25">
      <c r="A56" s="32">
        <v>2004</v>
      </c>
      <c r="B56" s="32">
        <v>7415102</v>
      </c>
      <c r="C56" s="32">
        <v>5035354</v>
      </c>
      <c r="D56">
        <v>2523172</v>
      </c>
      <c r="E56">
        <v>2512182</v>
      </c>
      <c r="F56" s="32">
        <v>4114564.3529719291</v>
      </c>
      <c r="G56" s="35">
        <f t="shared" si="1"/>
        <v>1.0027653649738919</v>
      </c>
      <c r="H56" s="33">
        <v>2282059.5222909199</v>
      </c>
      <c r="I56" s="33">
        <v>1832504.830681009</v>
      </c>
      <c r="J56" s="34">
        <f>100*Tabelle1[[#This Row],[Erwerbstätige_Inland]]/Tabelle1[[#This Row],[Bevölkerung_15_64]]</f>
        <v>81.713507192779872</v>
      </c>
      <c r="K56" s="34">
        <f>Tabelle1[[#This Row],[Erwerbstätige_Inland_M]]/Tabelle1[[#This Row],[Bevölkerung_15_64_M]]</f>
        <v>0.90444072869028347</v>
      </c>
      <c r="L56" s="34">
        <f>Tabelle1[[#This Row],[Erwerbstätige_Inland_F]]/Tabelle1[[#This Row],[Bevölkerung_15_64_F]]</f>
        <v>0.72944748058898956</v>
      </c>
      <c r="M56" s="35">
        <f t="shared" si="2"/>
        <v>0.99449885773327562</v>
      </c>
      <c r="N56" s="35">
        <f t="shared" si="2"/>
        <v>0.99412206359565136</v>
      </c>
      <c r="O56" s="35">
        <f t="shared" si="2"/>
        <v>0.994926956034628</v>
      </c>
      <c r="P56" s="36">
        <v>77.396014898700003</v>
      </c>
      <c r="Q56" s="38">
        <v>84.447218549300004</v>
      </c>
      <c r="R56" s="38">
        <v>70.3164129309</v>
      </c>
      <c r="S56" s="36">
        <f t="shared" si="6"/>
        <v>77.396014898700003</v>
      </c>
      <c r="T56" s="36">
        <f t="shared" si="5"/>
        <v>84.447218549300004</v>
      </c>
      <c r="U56" s="36">
        <f t="shared" si="5"/>
        <v>70.3164129309</v>
      </c>
    </row>
    <row r="57" spans="1:21" x14ac:dyDescent="0.25">
      <c r="A57" s="32">
        <v>2005</v>
      </c>
      <c r="B57" s="32">
        <v>7459128</v>
      </c>
      <c r="C57" s="32">
        <v>5073143</v>
      </c>
      <c r="D57">
        <v>2543245</v>
      </c>
      <c r="E57">
        <v>2529898</v>
      </c>
      <c r="F57" s="32">
        <v>4144663.6091727307</v>
      </c>
      <c r="G57" s="35">
        <f t="shared" si="1"/>
        <v>1.0073152960116083</v>
      </c>
      <c r="H57" s="33">
        <v>2294138.6583459987</v>
      </c>
      <c r="I57" s="33">
        <v>1850524.9508267317</v>
      </c>
      <c r="J57" s="34">
        <f>100*Tabelle1[[#This Row],[Erwerbstätige_Inland]]/Tabelle1[[#This Row],[Bevölkerung_15_64]]</f>
        <v>81.698142732675393</v>
      </c>
      <c r="K57" s="34">
        <f>Tabelle1[[#This Row],[Erwerbstätige_Inland_M]]/Tabelle1[[#This Row],[Bevölkerung_15_64_M]]</f>
        <v>0.90205177178997653</v>
      </c>
      <c r="L57" s="34">
        <f>Tabelle1[[#This Row],[Erwerbstätige_Inland_F]]/Tabelle1[[#This Row],[Bevölkerung_15_64_F]]</f>
        <v>0.73146227667152264</v>
      </c>
      <c r="M57" s="35">
        <f t="shared" si="2"/>
        <v>0.99981197159891533</v>
      </c>
      <c r="N57" s="35">
        <f t="shared" si="2"/>
        <v>0.99735863631023525</v>
      </c>
      <c r="O57" s="35">
        <f t="shared" si="2"/>
        <v>1.0027620851893357</v>
      </c>
      <c r="P57" s="36">
        <v>77.196327153799999</v>
      </c>
      <c r="Q57" s="38">
        <v>83.940372939699998</v>
      </c>
      <c r="R57" s="38">
        <v>70.422778305199998</v>
      </c>
      <c r="S57" s="36">
        <f t="shared" si="6"/>
        <v>77.196327153799999</v>
      </c>
      <c r="T57" s="36">
        <f t="shared" si="5"/>
        <v>83.940372939699998</v>
      </c>
      <c r="U57" s="36">
        <f t="shared" si="5"/>
        <v>70.422778305199998</v>
      </c>
    </row>
    <row r="58" spans="1:21" x14ac:dyDescent="0.25">
      <c r="A58" s="32">
        <v>2006</v>
      </c>
      <c r="B58" s="32">
        <v>7508739</v>
      </c>
      <c r="C58" s="32">
        <v>5109407</v>
      </c>
      <c r="D58">
        <v>2562721</v>
      </c>
      <c r="E58">
        <v>2546686</v>
      </c>
      <c r="F58" s="32">
        <v>4234932.10611727</v>
      </c>
      <c r="G58" s="35">
        <f t="shared" si="1"/>
        <v>1.0217794507483702</v>
      </c>
      <c r="H58" s="33">
        <v>2343689.7240452226</v>
      </c>
      <c r="I58" s="33">
        <v>1891242.3820720469</v>
      </c>
      <c r="J58" s="34">
        <f>100*Tabelle1[[#This Row],[Erwerbstätige_Inland]]/Tabelle1[[#This Row],[Bevölkerung_15_64]]</f>
        <v>82.885002234452458</v>
      </c>
      <c r="K58" s="34">
        <f>Tabelle1[[#This Row],[Erwerbstätige_Inland_M]]/Tabelle1[[#This Row],[Bevölkerung_15_64_M]]</f>
        <v>0.91453175123051733</v>
      </c>
      <c r="L58" s="34">
        <f>Tabelle1[[#This Row],[Erwerbstätige_Inland_F]]/Tabelle1[[#This Row],[Bevölkerung_15_64_F]]</f>
        <v>0.74262880546406074</v>
      </c>
      <c r="M58" s="35">
        <f t="shared" si="2"/>
        <v>1.0145273743328607</v>
      </c>
      <c r="N58" s="35">
        <f t="shared" si="2"/>
        <v>1.0138351032954309</v>
      </c>
      <c r="O58" s="35">
        <f t="shared" si="2"/>
        <v>1.015266035103479</v>
      </c>
      <c r="P58" s="36">
        <v>77.937967610100003</v>
      </c>
      <c r="Q58" s="38">
        <v>84.705556053199999</v>
      </c>
      <c r="R58" s="38">
        <v>71.134675354899997</v>
      </c>
      <c r="S58" s="36">
        <f t="shared" si="6"/>
        <v>77.937967610100003</v>
      </c>
      <c r="T58" s="36">
        <f t="shared" si="5"/>
        <v>84.705556053199999</v>
      </c>
      <c r="U58" s="36">
        <f t="shared" si="5"/>
        <v>71.134675354899997</v>
      </c>
    </row>
    <row r="59" spans="1:21" x14ac:dyDescent="0.25">
      <c r="A59" s="32">
        <v>2007</v>
      </c>
      <c r="B59" s="32">
        <v>7593494</v>
      </c>
      <c r="C59" s="32">
        <v>5171568</v>
      </c>
      <c r="D59">
        <v>2597386</v>
      </c>
      <c r="E59">
        <v>2574182</v>
      </c>
      <c r="F59" s="32">
        <v>4344274.4162789024</v>
      </c>
      <c r="G59" s="35">
        <f t="shared" si="1"/>
        <v>1.0258191412333837</v>
      </c>
      <c r="H59" s="33">
        <v>2407336.3077532602</v>
      </c>
      <c r="I59" s="33">
        <v>1936938.1085256427</v>
      </c>
      <c r="J59" s="34">
        <f>100*Tabelle1[[#This Row],[Erwerbstätige_Inland]]/Tabelle1[[#This Row],[Bevölkerung_15_64]]</f>
        <v>84.003041558747796</v>
      </c>
      <c r="K59" s="34">
        <f>Tabelle1[[#This Row],[Erwerbstätige_Inland_M]]/Tabelle1[[#This Row],[Bevölkerung_15_64_M]]</f>
        <v>0.92683040093126712</v>
      </c>
      <c r="L59" s="34">
        <f>Tabelle1[[#This Row],[Erwerbstätige_Inland_F]]/Tabelle1[[#This Row],[Bevölkerung_15_64_F]]</f>
        <v>0.75244800426917857</v>
      </c>
      <c r="M59" s="35">
        <f t="shared" si="2"/>
        <v>1.0134890425789311</v>
      </c>
      <c r="N59" s="35">
        <f t="shared" si="2"/>
        <v>1.0134480292064236</v>
      </c>
      <c r="O59" s="35">
        <f t="shared" si="2"/>
        <v>1.01322221644632</v>
      </c>
      <c r="P59" s="36">
        <v>78.590116397399996</v>
      </c>
      <c r="Q59" s="38">
        <v>85.564427304000006</v>
      </c>
      <c r="R59" s="38">
        <v>71.571892313000006</v>
      </c>
      <c r="S59" s="36">
        <f t="shared" si="6"/>
        <v>78.590116397399996</v>
      </c>
      <c r="T59" s="36">
        <f t="shared" si="5"/>
        <v>85.564427304000006</v>
      </c>
      <c r="U59" s="36">
        <f t="shared" si="5"/>
        <v>71.571892313000006</v>
      </c>
    </row>
    <row r="60" spans="1:21" x14ac:dyDescent="0.25">
      <c r="A60" s="32">
        <v>2008</v>
      </c>
      <c r="B60" s="32">
        <v>7701856</v>
      </c>
      <c r="C60" s="32">
        <v>5245667</v>
      </c>
      <c r="D60">
        <v>2638522</v>
      </c>
      <c r="E60">
        <v>2607145</v>
      </c>
      <c r="F60" s="32">
        <v>4448263.0219087685</v>
      </c>
      <c r="G60" s="35">
        <f t="shared" si="1"/>
        <v>1.023936932998569</v>
      </c>
      <c r="H60" s="33">
        <v>2442854.6486303657</v>
      </c>
      <c r="I60" s="33">
        <v>2005408.373278403</v>
      </c>
      <c r="J60" s="34">
        <f>100*Tabelle1[[#This Row],[Erwerbstätige_Inland]]/Tabelle1[[#This Row],[Bevölkerung_15_64]]</f>
        <v>84.798806746763915</v>
      </c>
      <c r="K60" s="34">
        <f>Tabelle1[[#This Row],[Erwerbstätige_Inland_M]]/Tabelle1[[#This Row],[Bevölkerung_15_64_M]]</f>
        <v>0.92584206181732265</v>
      </c>
      <c r="L60" s="34">
        <f>Tabelle1[[#This Row],[Erwerbstätige_Inland_F]]/Tabelle1[[#This Row],[Bevölkerung_15_64_F]]</f>
        <v>0.76919709999957919</v>
      </c>
      <c r="M60" s="35">
        <f t="shared" si="2"/>
        <v>1.0094730520853772</v>
      </c>
      <c r="N60" s="35">
        <f t="shared" si="2"/>
        <v>0.99893363541706082</v>
      </c>
      <c r="O60" s="35">
        <f t="shared" si="2"/>
        <v>1.0222594725952769</v>
      </c>
      <c r="P60" s="36">
        <v>79.503031609199994</v>
      </c>
      <c r="Q60" s="38">
        <v>85.423487330699999</v>
      </c>
      <c r="R60" s="38">
        <v>73.529208155999996</v>
      </c>
      <c r="S60" s="36">
        <f t="shared" si="6"/>
        <v>79.503031609199994</v>
      </c>
      <c r="T60" s="36">
        <f t="shared" si="5"/>
        <v>85.423487330699999</v>
      </c>
      <c r="U60" s="36">
        <f t="shared" si="5"/>
        <v>73.529208155999996</v>
      </c>
    </row>
    <row r="61" spans="1:21" x14ac:dyDescent="0.25">
      <c r="A61" s="32">
        <v>2009</v>
      </c>
      <c r="B61" s="32">
        <v>7785806</v>
      </c>
      <c r="C61" s="32">
        <v>5295894</v>
      </c>
      <c r="D61">
        <v>2663676</v>
      </c>
      <c r="E61">
        <v>2632218</v>
      </c>
      <c r="F61" s="32">
        <v>4469114.9849350713</v>
      </c>
      <c r="G61" s="35">
        <f t="shared" si="1"/>
        <v>1.0046876641339781</v>
      </c>
      <c r="H61" s="33">
        <v>2441578.1594589502</v>
      </c>
      <c r="I61" s="33">
        <v>2027536.8254761216</v>
      </c>
      <c r="J61" s="34">
        <f>100*Tabelle1[[#This Row],[Erwerbstätige_Inland]]/Tabelle1[[#This Row],[Bevölkerung_15_64]]</f>
        <v>84.388301294079369</v>
      </c>
      <c r="K61" s="34">
        <f>Tabelle1[[#This Row],[Erwerbstätige_Inland_M]]/Tabelle1[[#This Row],[Bevölkerung_15_64_M]]</f>
        <v>0.91661979890157441</v>
      </c>
      <c r="L61" s="34">
        <f>Tabelle1[[#This Row],[Erwerbstätige_Inland_F]]/Tabelle1[[#This Row],[Bevölkerung_15_64_F]]</f>
        <v>0.77027693962890675</v>
      </c>
      <c r="M61" s="35">
        <f t="shared" si="2"/>
        <v>0.995159065694044</v>
      </c>
      <c r="N61" s="35">
        <f t="shared" si="2"/>
        <v>0.99003905385585311</v>
      </c>
      <c r="O61" s="35">
        <f t="shared" si="2"/>
        <v>1.0014038529647709</v>
      </c>
      <c r="P61" s="36">
        <v>79.021215205999994</v>
      </c>
      <c r="Q61" s="38">
        <v>84.403872796200005</v>
      </c>
      <c r="R61" s="38">
        <v>73.566381488499999</v>
      </c>
      <c r="S61" s="36">
        <f t="shared" si="6"/>
        <v>79.021215205999994</v>
      </c>
      <c r="T61" s="36">
        <f t="shared" si="5"/>
        <v>84.403872796200005</v>
      </c>
      <c r="U61" s="36">
        <f t="shared" si="5"/>
        <v>73.566381488499999</v>
      </c>
    </row>
    <row r="62" spans="1:21" x14ac:dyDescent="0.25">
      <c r="A62" s="32">
        <v>2010</v>
      </c>
      <c r="B62" s="32">
        <v>7864012</v>
      </c>
      <c r="C62" s="32">
        <v>5349624</v>
      </c>
      <c r="D62">
        <v>2694579</v>
      </c>
      <c r="E62">
        <v>2655045</v>
      </c>
      <c r="F62" s="32">
        <v>4481711.2809997015</v>
      </c>
      <c r="G62" s="35">
        <f t="shared" si="1"/>
        <v>1.0028185213643173</v>
      </c>
      <c r="H62" s="33">
        <v>2468104.2499823747</v>
      </c>
      <c r="I62" s="33">
        <v>2013607.4999974249</v>
      </c>
      <c r="J62" s="34">
        <f>100*Tabelle1[[#This Row],[Erwerbstätige_Inland]]/Tabelle1[[#This Row],[Bevölkerung_15_64]]</f>
        <v>83.776192139853222</v>
      </c>
      <c r="K62" s="34">
        <f>Tabelle1[[#This Row],[Erwerbstätige_Inland_M]]/Tabelle1[[#This Row],[Bevölkerung_15_64_M]]</f>
        <v>0.91595171267287945</v>
      </c>
      <c r="L62" s="34">
        <f>Tabelle1[[#This Row],[Erwerbstätige_Inland_F]]/Tabelle1[[#This Row],[Bevölkerung_15_64_F]]</f>
        <v>0.75840804958011065</v>
      </c>
      <c r="M62" s="35">
        <f t="shared" si="2"/>
        <v>0.99274651646212142</v>
      </c>
      <c r="N62" s="35">
        <f t="shared" si="2"/>
        <v>0.99927114139417939</v>
      </c>
      <c r="O62" s="35">
        <f t="shared" si="2"/>
        <v>0.98459139896552772</v>
      </c>
      <c r="P62" s="36">
        <v>77.297603501099999</v>
      </c>
      <c r="Q62" s="38">
        <v>83.210316954099994</v>
      </c>
      <c r="R62" s="38">
        <v>71.300445355299999</v>
      </c>
      <c r="S62" s="36">
        <f t="shared" si="6"/>
        <v>77.297603501099999</v>
      </c>
      <c r="T62" s="36">
        <f t="shared" si="5"/>
        <v>83.210316954099994</v>
      </c>
      <c r="U62" s="36">
        <f t="shared" si="5"/>
        <v>71.300445355299999</v>
      </c>
    </row>
    <row r="63" spans="1:21" x14ac:dyDescent="0.25">
      <c r="A63" s="32">
        <v>2011</v>
      </c>
      <c r="B63" s="32">
        <v>7954662</v>
      </c>
      <c r="C63" s="32">
        <v>5394861</v>
      </c>
      <c r="D63">
        <v>2718741</v>
      </c>
      <c r="E63">
        <v>2676120</v>
      </c>
      <c r="F63" s="32">
        <v>4597581.1827164153</v>
      </c>
      <c r="G63" s="35">
        <f t="shared" si="1"/>
        <v>1.0258539415976988</v>
      </c>
      <c r="H63" s="33">
        <v>2531506.2499975003</v>
      </c>
      <c r="I63" s="33">
        <v>2066075.2499873247</v>
      </c>
      <c r="J63" s="34">
        <f>100*Tabelle1[[#This Row],[Erwerbstätige_Inland]]/Tabelle1[[#This Row],[Bevölkerung_15_64]]</f>
        <v>85.221494728342691</v>
      </c>
      <c r="K63" s="34">
        <f>Tabelle1[[#This Row],[Erwerbstätige_Inland_M]]/Tabelle1[[#This Row],[Bevölkerung_15_64_M]]</f>
        <v>0.93113181799866196</v>
      </c>
      <c r="L63" s="34">
        <f>Tabelle1[[#This Row],[Erwerbstätige_Inland_F]]/Tabelle1[[#This Row],[Bevölkerung_15_64_F]]</f>
        <v>0.77204133222251792</v>
      </c>
      <c r="M63" s="35">
        <f t="shared" si="2"/>
        <v>1.0172519489317051</v>
      </c>
      <c r="N63" s="35">
        <f t="shared" si="2"/>
        <v>1.016573041041088</v>
      </c>
      <c r="O63" s="35">
        <f t="shared" si="2"/>
        <v>1.0179761839948234</v>
      </c>
      <c r="P63" s="36">
        <v>78.3438757678</v>
      </c>
      <c r="Q63" s="38">
        <v>84.062610707399998</v>
      </c>
      <c r="R63" s="38">
        <v>72.542905340900006</v>
      </c>
      <c r="S63" s="36">
        <f t="shared" si="6"/>
        <v>78.3438757678</v>
      </c>
      <c r="T63" s="36">
        <f t="shared" si="5"/>
        <v>84.062610707399998</v>
      </c>
      <c r="U63" s="36">
        <f t="shared" si="5"/>
        <v>72.542905340900006</v>
      </c>
    </row>
    <row r="64" spans="1:21" x14ac:dyDescent="0.25">
      <c r="A64" s="32">
        <v>2012</v>
      </c>
      <c r="B64" s="32">
        <v>8039060</v>
      </c>
      <c r="C64" s="32">
        <v>5439839</v>
      </c>
      <c r="D64">
        <v>2743580</v>
      </c>
      <c r="E64">
        <v>2696259</v>
      </c>
      <c r="F64" s="32">
        <v>4679467.0233281283</v>
      </c>
      <c r="G64" s="35">
        <f t="shared" si="1"/>
        <v>1.0178106350616591</v>
      </c>
      <c r="H64" s="33">
        <v>2569766.7504350003</v>
      </c>
      <c r="I64" s="33">
        <v>2109700.9999975255</v>
      </c>
      <c r="J64" s="34">
        <f>100*Tabelle1[[#This Row],[Erwerbstätige_Inland]]/Tabelle1[[#This Row],[Bevölkerung_15_64]]</f>
        <v>86.022160275848762</v>
      </c>
      <c r="K64" s="34">
        <f>Tabelle1[[#This Row],[Erwerbstätige_Inland_M]]/Tabelle1[[#This Row],[Bevölkerung_15_64_M]]</f>
        <v>0.93664728217693682</v>
      </c>
      <c r="L64" s="34">
        <f>Tabelle1[[#This Row],[Erwerbstätige_Inland_F]]/Tabelle1[[#This Row],[Bevölkerung_15_64_F]]</f>
        <v>0.78245487543946091</v>
      </c>
      <c r="M64" s="35">
        <f t="shared" si="2"/>
        <v>1.0093951127008312</v>
      </c>
      <c r="N64" s="35">
        <f t="shared" si="2"/>
        <v>1.0059233978172173</v>
      </c>
      <c r="O64" s="35">
        <f t="shared" si="2"/>
        <v>1.0134883234644509</v>
      </c>
      <c r="P64" s="36">
        <v>78.494492175199994</v>
      </c>
      <c r="Q64" s="38">
        <v>83.900904319999995</v>
      </c>
      <c r="R64" s="38">
        <v>73.004135905300004</v>
      </c>
      <c r="S64" s="36">
        <f t="shared" si="6"/>
        <v>78.494492175199994</v>
      </c>
      <c r="T64" s="36">
        <f t="shared" si="5"/>
        <v>83.900904319999995</v>
      </c>
      <c r="U64" s="36">
        <f t="shared" si="5"/>
        <v>73.004135905300004</v>
      </c>
    </row>
    <row r="65" spans="1:21" x14ac:dyDescent="0.25">
      <c r="A65" s="32">
        <v>2013</v>
      </c>
      <c r="B65" s="32">
        <v>8139631</v>
      </c>
      <c r="C65" s="32">
        <v>5494607</v>
      </c>
      <c r="D65">
        <v>2772917</v>
      </c>
      <c r="E65">
        <v>2721690</v>
      </c>
      <c r="F65" s="32">
        <v>4736049.8069874095</v>
      </c>
      <c r="G65" s="35">
        <f t="shared" si="1"/>
        <v>1.0120917154404987</v>
      </c>
      <c r="H65" s="33">
        <v>2593319.9999859999</v>
      </c>
      <c r="I65" s="33">
        <v>2142729.7500246</v>
      </c>
      <c r="J65" s="34">
        <f>100*Tabelle1[[#This Row],[Erwerbstätige_Inland]]/Tabelle1[[#This Row],[Bevölkerung_15_64]]</f>
        <v>86.194514129716822</v>
      </c>
      <c r="K65" s="34">
        <f>Tabelle1[[#This Row],[Erwerbstätige_Inland_M]]/Tabelle1[[#This Row],[Bevölkerung_15_64_M]]</f>
        <v>0.93523174331795722</v>
      </c>
      <c r="L65" s="34">
        <f>Tabelle1[[#This Row],[Erwerbstätige_Inland_F]]/Tabelle1[[#This Row],[Bevölkerung_15_64_F]]</f>
        <v>0.78727913539918215</v>
      </c>
      <c r="M65" s="35">
        <f t="shared" si="2"/>
        <v>1.002003598297408</v>
      </c>
      <c r="N65" s="35">
        <f t="shared" si="2"/>
        <v>0.99848871727285682</v>
      </c>
      <c r="O65" s="35">
        <f t="shared" si="2"/>
        <v>1.0061655439964019</v>
      </c>
      <c r="P65" s="36">
        <v>78.377229862600004</v>
      </c>
      <c r="Q65" s="38">
        <v>83.469611997399994</v>
      </c>
      <c r="R65" s="38">
        <v>73.198749563800007</v>
      </c>
      <c r="S65" s="36">
        <f t="shared" si="6"/>
        <v>78.377229862600004</v>
      </c>
      <c r="T65" s="36">
        <f t="shared" si="5"/>
        <v>83.469611997399994</v>
      </c>
      <c r="U65" s="36">
        <f t="shared" si="5"/>
        <v>73.198749563800007</v>
      </c>
    </row>
    <row r="66" spans="1:21" x14ac:dyDescent="0.25">
      <c r="A66" s="32">
        <v>2014</v>
      </c>
      <c r="B66" s="32">
        <v>8237666</v>
      </c>
      <c r="C66" s="32">
        <v>5547120</v>
      </c>
      <c r="D66">
        <v>2800864</v>
      </c>
      <c r="E66">
        <v>2746256</v>
      </c>
      <c r="F66" s="32">
        <v>4825249.884222121</v>
      </c>
      <c r="G66" s="35">
        <f t="shared" si="1"/>
        <v>1.0188342776934289</v>
      </c>
      <c r="H66" s="33">
        <v>2631546.9999974999</v>
      </c>
      <c r="I66" s="33">
        <v>2193702.7499973248</v>
      </c>
      <c r="J66" s="34">
        <f>100*Tabelle1[[#This Row],[Erwerbstätige_Inland]]/Tabelle1[[#This Row],[Bevölkerung_15_64]]</f>
        <v>86.986578336544397</v>
      </c>
      <c r="K66" s="34">
        <f>Tabelle1[[#This Row],[Erwerbstätige_Inland_M]]/Tabelle1[[#This Row],[Bevölkerung_15_64_M]]</f>
        <v>0.93954829652475091</v>
      </c>
      <c r="L66" s="34">
        <f>Tabelle1[[#This Row],[Erwerbstätige_Inland_F]]/Tabelle1[[#This Row],[Bevölkerung_15_64_F]]</f>
        <v>0.79879761755543721</v>
      </c>
      <c r="M66" s="35">
        <f t="shared" si="2"/>
        <v>1.0091892647093013</v>
      </c>
      <c r="N66" s="35">
        <f t="shared" si="2"/>
        <v>1.0046154904788407</v>
      </c>
      <c r="O66" s="35">
        <f t="shared" si="2"/>
        <v>1.0146307473910314</v>
      </c>
      <c r="P66" s="36">
        <v>78.758102663200006</v>
      </c>
      <c r="Q66" s="38">
        <v>83.360754216499998</v>
      </c>
      <c r="R66" s="38">
        <v>74.070966015099998</v>
      </c>
      <c r="S66" s="36">
        <f t="shared" si="6"/>
        <v>78.758102663200006</v>
      </c>
      <c r="T66" s="36">
        <f t="shared" si="6"/>
        <v>83.360754216499998</v>
      </c>
      <c r="U66" s="36">
        <f t="shared" si="6"/>
        <v>74.070966015099998</v>
      </c>
    </row>
    <row r="67" spans="1:21" x14ac:dyDescent="0.25">
      <c r="A67" s="32">
        <v>2015</v>
      </c>
      <c r="B67" s="32">
        <v>8327126</v>
      </c>
      <c r="C67" s="32">
        <v>5595282</v>
      </c>
      <c r="D67">
        <v>2826597</v>
      </c>
      <c r="E67">
        <v>2768685</v>
      </c>
      <c r="F67" s="32">
        <v>4899154.813516587</v>
      </c>
      <c r="G67" s="35">
        <f t="shared" ref="G67:G74" si="7">F67/F66</f>
        <v>1.015316290568935</v>
      </c>
      <c r="H67" s="33">
        <v>2666438.7500550752</v>
      </c>
      <c r="I67" s="33">
        <v>2232716.7502287254</v>
      </c>
      <c r="J67" s="34">
        <f>100*Tabelle1[[#This Row],[Erwerbstätige_Inland]]/Tabelle1[[#This Row],[Bevölkerung_15_64]]</f>
        <v>87.558675568391138</v>
      </c>
      <c r="K67" s="34">
        <f>Tabelle1[[#This Row],[Erwerbstätige_Inland_M]]/Tabelle1[[#This Row],[Bevölkerung_15_64_M]]</f>
        <v>0.943338845281119</v>
      </c>
      <c r="L67" s="34">
        <f>Tabelle1[[#This Row],[Erwerbstätige_Inland_F]]/Tabelle1[[#This Row],[Bevölkerung_15_64_F]]</f>
        <v>0.80641775797128434</v>
      </c>
      <c r="M67" s="35">
        <f t="shared" si="2"/>
        <v>1.0065768448740833</v>
      </c>
      <c r="N67" s="35">
        <f t="shared" si="2"/>
        <v>1.0040344373678167</v>
      </c>
      <c r="O67" s="35">
        <f t="shared" si="2"/>
        <v>1.0095395131988087</v>
      </c>
      <c r="P67" s="36">
        <v>79.190124006900007</v>
      </c>
      <c r="Q67" s="38">
        <v>83.589514375899995</v>
      </c>
      <c r="R67" s="38">
        <v>74.704636237200006</v>
      </c>
      <c r="S67" s="36">
        <f t="shared" si="6"/>
        <v>79.190124006900007</v>
      </c>
      <c r="T67" s="36">
        <f t="shared" si="6"/>
        <v>83.589514375899995</v>
      </c>
      <c r="U67" s="36">
        <f t="shared" si="6"/>
        <v>74.704636237200006</v>
      </c>
    </row>
    <row r="68" spans="1:21" x14ac:dyDescent="0.25">
      <c r="A68" s="32">
        <v>2016</v>
      </c>
      <c r="B68" s="32">
        <v>8419550</v>
      </c>
      <c r="C68" s="32">
        <v>5641500</v>
      </c>
      <c r="D68">
        <v>2854186</v>
      </c>
      <c r="E68">
        <v>2787314</v>
      </c>
      <c r="F68" s="32">
        <v>4967268.1786888959</v>
      </c>
      <c r="G68" s="35">
        <f t="shared" si="7"/>
        <v>1.0139030848717796</v>
      </c>
      <c r="H68" s="33">
        <v>2694559.9999774997</v>
      </c>
      <c r="I68" s="33">
        <v>2272708.7499877997</v>
      </c>
      <c r="J68" s="34">
        <f>100*Tabelle1[[#This Row],[Erwerbstätige_Inland]]/Tabelle1[[#This Row],[Bevölkerung_15_64]]</f>
        <v>88.048713616749012</v>
      </c>
      <c r="K68" s="34">
        <f>Tabelle1[[#This Row],[Erwerbstätige_Inland_M]]/Tabelle1[[#This Row],[Bevölkerung_15_64_M]]</f>
        <v>0.9440730211617252</v>
      </c>
      <c r="L68" s="34">
        <f>Tabelle1[[#This Row],[Erwerbstätige_Inland_F]]/Tabelle1[[#This Row],[Bevölkerung_15_64_F]]</f>
        <v>0.81537593180667833</v>
      </c>
      <c r="M68" s="35">
        <f t="shared" ref="M68:O74" si="8">J68/J67</f>
        <v>1.0055966818270923</v>
      </c>
      <c r="N68" s="35">
        <f t="shared" si="8"/>
        <v>1.0007782737711679</v>
      </c>
      <c r="O68" s="35">
        <f t="shared" si="8"/>
        <v>1.0111086018962805</v>
      </c>
      <c r="P68" s="36">
        <v>79.607138536600004</v>
      </c>
      <c r="Q68" s="38">
        <v>83.715710480699997</v>
      </c>
      <c r="R68" s="38">
        <v>75.417006973100001</v>
      </c>
      <c r="S68" s="36">
        <f t="shared" si="6"/>
        <v>79.607138536600004</v>
      </c>
      <c r="T68" s="36">
        <f t="shared" si="6"/>
        <v>83.715710480699997</v>
      </c>
      <c r="U68" s="36">
        <f t="shared" si="6"/>
        <v>75.417006973100001</v>
      </c>
    </row>
    <row r="69" spans="1:21" x14ac:dyDescent="0.25">
      <c r="A69" s="32">
        <v>2017</v>
      </c>
      <c r="B69" s="32">
        <v>8484130</v>
      </c>
      <c r="C69" s="32">
        <v>5664710</v>
      </c>
      <c r="D69">
        <v>2865687</v>
      </c>
      <c r="E69">
        <v>2799023</v>
      </c>
      <c r="F69" s="32">
        <v>5012550.0061877891</v>
      </c>
      <c r="G69" s="35">
        <f t="shared" si="7"/>
        <v>1.0091160424341827</v>
      </c>
      <c r="H69" s="33">
        <v>2731400.5000248998</v>
      </c>
      <c r="I69" s="33">
        <v>2281149.0000453251</v>
      </c>
      <c r="J69" s="34">
        <f>100*Tabelle1[[#This Row],[Erwerbstätige_Inland]]/Tabelle1[[#This Row],[Bevölkerung_15_64]]</f>
        <v>88.487318965803894</v>
      </c>
      <c r="K69" s="34">
        <f>Tabelle1[[#This Row],[Erwerbstätige_Inland_M]]/Tabelle1[[#This Row],[Bevölkerung_15_64_M]]</f>
        <v>0.9531398579205963</v>
      </c>
      <c r="L69" s="34">
        <f>Tabelle1[[#This Row],[Erwerbstätige_Inland_F]]/Tabelle1[[#This Row],[Bevölkerung_15_64_F]]</f>
        <v>0.81498044140592096</v>
      </c>
      <c r="M69" s="35">
        <f t="shared" si="8"/>
        <v>1.0049813941741841</v>
      </c>
      <c r="N69" s="35">
        <f t="shared" si="8"/>
        <v>1.0096039570622555</v>
      </c>
      <c r="O69" s="35">
        <f t="shared" si="8"/>
        <v>0.99951495943732227</v>
      </c>
      <c r="P69" s="36">
        <v>79.783834378099996</v>
      </c>
      <c r="Q69" s="38">
        <v>84.269404105000007</v>
      </c>
      <c r="R69" s="38">
        <v>75.208546602599995</v>
      </c>
      <c r="S69" s="36">
        <f t="shared" si="6"/>
        <v>79.783834378099996</v>
      </c>
      <c r="T69" s="36">
        <f t="shared" si="6"/>
        <v>84.269404105000007</v>
      </c>
      <c r="U69" s="36">
        <f t="shared" si="6"/>
        <v>75.208546602599995</v>
      </c>
    </row>
    <row r="70" spans="1:21" x14ac:dyDescent="0.25">
      <c r="A70" s="32">
        <v>2018</v>
      </c>
      <c r="B70" s="32">
        <v>8544527</v>
      </c>
      <c r="C70" s="32">
        <v>5683480</v>
      </c>
      <c r="D70">
        <v>2874816</v>
      </c>
      <c r="E70">
        <v>2808664</v>
      </c>
      <c r="F70" s="32">
        <v>5064547.9840404717</v>
      </c>
      <c r="G70" s="35">
        <f t="shared" si="7"/>
        <v>1.0103735579273012</v>
      </c>
      <c r="H70" s="33">
        <v>2757246.4999899496</v>
      </c>
      <c r="I70" s="33">
        <v>2307301.2500092001</v>
      </c>
      <c r="J70" s="34">
        <f>100*Tabelle1[[#This Row],[Erwerbstätige_Inland]]/Tabelle1[[#This Row],[Bevölkerung_15_64]]</f>
        <v>89.109981631684676</v>
      </c>
      <c r="K70" s="34">
        <f>Tabelle1[[#This Row],[Erwerbstätige_Inland_M]]/Tabelle1[[#This Row],[Bevölkerung_15_64_M]]</f>
        <v>0.95910364349925337</v>
      </c>
      <c r="L70" s="34">
        <f>Tabelle1[[#This Row],[Erwerbstätige_Inland_F]]/Tabelle1[[#This Row],[Bevölkerung_15_64_F]]</f>
        <v>0.82149422287934759</v>
      </c>
      <c r="M70" s="35">
        <f t="shared" si="8"/>
        <v>1.0070367446223725</v>
      </c>
      <c r="N70" s="35">
        <f t="shared" si="8"/>
        <v>1.0062569889708188</v>
      </c>
      <c r="O70" s="35">
        <f t="shared" si="8"/>
        <v>1.0079925617137384</v>
      </c>
      <c r="P70" s="36">
        <v>80.104282916200006</v>
      </c>
      <c r="Q70" s="38">
        <v>84.452571914100005</v>
      </c>
      <c r="R70" s="38">
        <v>75.668928866100003</v>
      </c>
      <c r="S70" s="36">
        <f t="shared" si="6"/>
        <v>80.104282916200006</v>
      </c>
      <c r="T70" s="36">
        <f t="shared" si="6"/>
        <v>84.452571914100005</v>
      </c>
      <c r="U70" s="36">
        <f t="shared" si="6"/>
        <v>75.668928866100003</v>
      </c>
    </row>
    <row r="71" spans="1:21" x14ac:dyDescent="0.25">
      <c r="A71" s="32">
        <v>2019</v>
      </c>
      <c r="B71" s="32">
        <v>8606033</v>
      </c>
      <c r="C71" s="32">
        <v>5705315</v>
      </c>
      <c r="D71">
        <v>2885703</v>
      </c>
      <c r="E71">
        <v>2819612</v>
      </c>
      <c r="F71" s="32">
        <v>5101729.5585128609</v>
      </c>
      <c r="G71" s="35">
        <f t="shared" si="7"/>
        <v>1.0073415385913129</v>
      </c>
      <c r="H71" s="33">
        <v>2770375.0005900003</v>
      </c>
      <c r="I71" s="33">
        <v>2331354.0000226749</v>
      </c>
      <c r="J71" s="34">
        <f>100*Tabelle1[[#This Row],[Erwerbstätige_Inland]]/Tabelle1[[#This Row],[Bevölkerung_15_64]]</f>
        <v>89.420646511417175</v>
      </c>
      <c r="K71" s="34">
        <f>Tabelle1[[#This Row],[Erwerbstätige_Inland_M]]/Tabelle1[[#This Row],[Bevölkerung_15_64_M]]</f>
        <v>0.96003469538965036</v>
      </c>
      <c r="L71" s="34">
        <f>Tabelle1[[#This Row],[Erwerbstätige_Inland_F]]/Tabelle1[[#This Row],[Bevölkerung_15_64_F]]</f>
        <v>0.82683503972272598</v>
      </c>
      <c r="M71" s="35">
        <f t="shared" si="8"/>
        <v>1.0034863084252061</v>
      </c>
      <c r="N71" s="35">
        <f t="shared" si="8"/>
        <v>1.0009707521149644</v>
      </c>
      <c r="O71" s="35">
        <f t="shared" si="8"/>
        <v>1.0065013443730118</v>
      </c>
      <c r="P71" s="36">
        <v>80.484395859499998</v>
      </c>
      <c r="Q71" s="38">
        <v>84.539405680200005</v>
      </c>
      <c r="R71" s="38">
        <v>76.3464750471</v>
      </c>
      <c r="S71" s="36">
        <f t="shared" si="6"/>
        <v>80.484395859499998</v>
      </c>
      <c r="T71" s="36">
        <f t="shared" si="6"/>
        <v>84.539405680200005</v>
      </c>
      <c r="U71" s="36">
        <f t="shared" si="6"/>
        <v>76.3464750471</v>
      </c>
    </row>
    <row r="72" spans="1:21" x14ac:dyDescent="0.25">
      <c r="A72" s="32">
        <v>2020</v>
      </c>
      <c r="B72" s="32">
        <v>8670300</v>
      </c>
      <c r="C72" s="32">
        <v>5734359</v>
      </c>
      <c r="D72">
        <v>2900897</v>
      </c>
      <c r="E72">
        <v>2833462</v>
      </c>
      <c r="F72" s="32">
        <v>5076207.4952133792</v>
      </c>
      <c r="G72" s="35">
        <f t="shared" si="7"/>
        <v>0.9949973704002214</v>
      </c>
      <c r="H72" s="33">
        <v>2758389.2499849997</v>
      </c>
      <c r="I72" s="33">
        <v>2317817.7500044005</v>
      </c>
      <c r="J72" s="34">
        <f>100*Tabelle1[[#This Row],[Erwerbstätige_Inland]]/Tabelle1[[#This Row],[Bevölkerung_15_64]]</f>
        <v>88.52266653018026</v>
      </c>
      <c r="K72" s="34">
        <f>Tabelle1[[#This Row],[Erwerbstätige_Inland_M]]/Tabelle1[[#This Row],[Bevölkerung_15_64_M]]</f>
        <v>0.950874591543581</v>
      </c>
      <c r="L72" s="34">
        <f>Tabelle1[[#This Row],[Erwerbstätige_Inland_F]]/Tabelle1[[#This Row],[Bevölkerung_15_64_F]]</f>
        <v>0.81801617597285603</v>
      </c>
      <c r="M72" s="35">
        <f t="shared" si="8"/>
        <v>0.98995780039319825</v>
      </c>
      <c r="N72" s="35">
        <f t="shared" si="8"/>
        <v>0.99045856999746085</v>
      </c>
      <c r="O72" s="35">
        <f t="shared" si="8"/>
        <v>0.98933419203807893</v>
      </c>
      <c r="P72" s="36">
        <v>79.934537529099998</v>
      </c>
      <c r="Q72" s="38">
        <v>83.882727203200005</v>
      </c>
      <c r="R72" s="38">
        <v>75.904661840599999</v>
      </c>
      <c r="S72" s="36">
        <f t="shared" si="6"/>
        <v>79.934537529099998</v>
      </c>
      <c r="T72" s="36">
        <f t="shared" si="6"/>
        <v>83.882727203200005</v>
      </c>
      <c r="U72" s="36">
        <f t="shared" si="6"/>
        <v>75.904661840599999</v>
      </c>
    </row>
    <row r="73" spans="1:21" x14ac:dyDescent="0.25">
      <c r="A73" s="32">
        <v>2021</v>
      </c>
      <c r="B73" s="32">
        <v>8738791</v>
      </c>
      <c r="C73" s="32">
        <v>5757830</v>
      </c>
      <c r="D73">
        <v>2913320</v>
      </c>
      <c r="E73">
        <v>2844510</v>
      </c>
      <c r="F73" s="32">
        <v>5105537.4042727146</v>
      </c>
      <c r="G73" s="35">
        <f t="shared" si="7"/>
        <v>1.0057779176850026</v>
      </c>
      <c r="H73" s="33">
        <v>2770303.0000175252</v>
      </c>
      <c r="I73" s="33">
        <v>2334950.7500084499</v>
      </c>
      <c r="J73" s="34">
        <f>100*Tabelle1[[#This Row],[Erwerbstätige_Inland]]/Tabelle1[[#This Row],[Bevölkerung_15_64]]</f>
        <v>88.671207803507826</v>
      </c>
      <c r="K73" s="34">
        <f>Tabelle1[[#This Row],[Erwerbstätige_Inland_M]]/Tabelle1[[#This Row],[Bevölkerung_15_64_M]]</f>
        <v>0.9509092719019967</v>
      </c>
      <c r="L73" s="34">
        <f>Tabelle1[[#This Row],[Erwerbstätige_Inland_F]]/Tabelle1[[#This Row],[Bevölkerung_15_64_F]]</f>
        <v>0.82086220474122074</v>
      </c>
      <c r="M73" s="35">
        <f t="shared" si="8"/>
        <v>1.0016780026986301</v>
      </c>
      <c r="N73" s="35">
        <f t="shared" si="8"/>
        <v>1.0000364720634289</v>
      </c>
      <c r="O73" s="35">
        <f t="shared" si="8"/>
        <v>1.0034791839721018</v>
      </c>
      <c r="P73" s="36">
        <v>79.561875469300006</v>
      </c>
      <c r="Q73" s="38">
        <v>83.376703112800001</v>
      </c>
      <c r="R73" s="38">
        <v>75.664571225900005</v>
      </c>
      <c r="S73" s="36">
        <f t="shared" si="6"/>
        <v>79.561875469300006</v>
      </c>
      <c r="T73" s="36">
        <f t="shared" si="6"/>
        <v>83.376703112800001</v>
      </c>
      <c r="U73" s="36">
        <f t="shared" si="6"/>
        <v>75.664571225900005</v>
      </c>
    </row>
    <row r="74" spans="1:21" x14ac:dyDescent="0.25">
      <c r="A74" s="32">
        <v>2022</v>
      </c>
      <c r="B74" s="32">
        <v>8815385</v>
      </c>
      <c r="C74" s="32">
        <v>5797001</v>
      </c>
      <c r="D74">
        <v>2935406</v>
      </c>
      <c r="E74">
        <v>2861595</v>
      </c>
      <c r="F74" s="32">
        <v>5181685.7503826385</v>
      </c>
      <c r="G74" s="35">
        <f t="shared" si="7"/>
        <v>1.0149148542220447</v>
      </c>
      <c r="H74" s="33">
        <v>2818426.2499799998</v>
      </c>
      <c r="I74" s="33">
        <v>2363721.2500041001</v>
      </c>
      <c r="J74" s="34">
        <f>100*Tabelle1[[#This Row],[Erwerbstätige_Inland]]/Tabelle1[[#This Row],[Bevölkerung_15_64]]</f>
        <v>89.385628023570092</v>
      </c>
      <c r="K74" s="34">
        <f>Tabelle1[[#This Row],[Erwerbstätige_Inland_M]]/Tabelle1[[#This Row],[Bevölkerung_15_64_M]]</f>
        <v>0.96014869833338212</v>
      </c>
      <c r="L74" s="34">
        <f>Tabelle1[[#This Row],[Erwerbstätige_Inland_F]]/Tabelle1[[#This Row],[Bevölkerung_15_64_F]]</f>
        <v>0.82601529916151661</v>
      </c>
      <c r="M74" s="35">
        <f t="shared" si="8"/>
        <v>1.0080569582591612</v>
      </c>
      <c r="N74" s="35">
        <f t="shared" si="8"/>
        <v>1.0097164121797917</v>
      </c>
      <c r="O74" s="35">
        <f t="shared" si="8"/>
        <v>1.0062776607212904</v>
      </c>
      <c r="P74" s="36">
        <v>79.971792503100005</v>
      </c>
      <c r="Q74" s="38">
        <v>83.869018291499998</v>
      </c>
      <c r="R74" s="38">
        <v>75.984909691400006</v>
      </c>
      <c r="S74" s="36">
        <f>P74</f>
        <v>79.971792503100005</v>
      </c>
      <c r="T74" s="36">
        <f t="shared" si="6"/>
        <v>83.869018291499998</v>
      </c>
      <c r="U74" s="36">
        <f t="shared" si="6"/>
        <v>75.984909691400006</v>
      </c>
    </row>
  </sheetData>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BEC4-100D-4DAB-89EC-833F6A0AA05E}">
  <dimension ref="A1:N33"/>
  <sheetViews>
    <sheetView topLeftCell="D3" zoomScaleNormal="70" workbookViewId="0">
      <selection activeCell="G22" sqref="G22"/>
    </sheetView>
  </sheetViews>
  <sheetFormatPr baseColWidth="10" defaultRowHeight="15" x14ac:dyDescent="0.25"/>
  <cols>
    <col min="1" max="1" width="11.85546875" customWidth="1"/>
    <col min="2" max="2" width="12.7109375" customWidth="1"/>
    <col min="3" max="3" width="52.5703125" customWidth="1"/>
    <col min="4" max="4" width="95.85546875" style="10" customWidth="1"/>
    <col min="5" max="5" width="21.28515625" customWidth="1"/>
    <col min="6" max="6" width="52.85546875" customWidth="1"/>
    <col min="7" max="7" width="9" customWidth="1"/>
    <col min="8" max="8" width="65.7109375" customWidth="1"/>
  </cols>
  <sheetData>
    <row r="1" spans="1:14" x14ac:dyDescent="0.25">
      <c r="A1" s="1" t="s">
        <v>60</v>
      </c>
      <c r="B1" s="1" t="s">
        <v>20</v>
      </c>
      <c r="C1" s="1" t="s">
        <v>11</v>
      </c>
      <c r="D1" s="21" t="s">
        <v>12</v>
      </c>
      <c r="E1" s="1" t="s">
        <v>7</v>
      </c>
      <c r="F1" s="1" t="s">
        <v>9</v>
      </c>
      <c r="G1" s="1" t="s">
        <v>8</v>
      </c>
      <c r="H1" s="1" t="s">
        <v>10</v>
      </c>
    </row>
    <row r="2" spans="1:14" ht="30" x14ac:dyDescent="0.25">
      <c r="A2" s="22" t="s">
        <v>13</v>
      </c>
      <c r="B2" s="22" t="s">
        <v>21</v>
      </c>
      <c r="C2" s="22" t="s">
        <v>68</v>
      </c>
      <c r="D2" s="23" t="s">
        <v>71</v>
      </c>
      <c r="E2" s="22" t="s">
        <v>0</v>
      </c>
      <c r="F2" s="24" t="s">
        <v>63</v>
      </c>
      <c r="G2" s="22"/>
      <c r="H2" s="22"/>
      <c r="I2" s="22"/>
      <c r="J2" s="22"/>
      <c r="K2" s="22"/>
      <c r="L2" s="22"/>
      <c r="M2" s="22"/>
      <c r="N2" s="22"/>
    </row>
    <row r="3" spans="1:14" x14ac:dyDescent="0.25">
      <c r="A3" s="22"/>
      <c r="B3" s="22" t="s">
        <v>22</v>
      </c>
      <c r="C3" s="22" t="s">
        <v>66</v>
      </c>
      <c r="D3" s="23" t="s">
        <v>23</v>
      </c>
      <c r="E3" s="22" t="s">
        <v>49</v>
      </c>
      <c r="F3" s="24"/>
      <c r="G3" s="22"/>
      <c r="H3" s="22"/>
      <c r="I3" s="22"/>
      <c r="J3" s="22"/>
      <c r="K3" s="22"/>
      <c r="L3" s="22"/>
      <c r="M3" s="22"/>
      <c r="N3" s="22"/>
    </row>
    <row r="4" spans="1:14" ht="60" x14ac:dyDescent="0.25">
      <c r="A4" s="22" t="s">
        <v>14</v>
      </c>
      <c r="B4" s="22" t="s">
        <v>24</v>
      </c>
      <c r="C4" s="22" t="s">
        <v>69</v>
      </c>
      <c r="D4" s="23" t="s">
        <v>74</v>
      </c>
      <c r="E4" s="22" t="s">
        <v>16</v>
      </c>
      <c r="F4" s="22" t="s">
        <v>139</v>
      </c>
      <c r="G4" s="22" t="s">
        <v>0</v>
      </c>
      <c r="H4" s="24" t="s">
        <v>18</v>
      </c>
      <c r="I4" s="22"/>
      <c r="J4" s="22"/>
      <c r="K4" s="22"/>
      <c r="L4" s="22"/>
      <c r="M4" s="22"/>
      <c r="N4" s="22"/>
    </row>
    <row r="5" spans="1:14" x14ac:dyDescent="0.25">
      <c r="A5" s="22"/>
      <c r="B5" s="22" t="s">
        <v>25</v>
      </c>
      <c r="C5" s="22" t="s">
        <v>70</v>
      </c>
      <c r="D5" s="10" t="s">
        <v>81</v>
      </c>
      <c r="E5" s="22" t="s">
        <v>49</v>
      </c>
      <c r="I5" s="22"/>
      <c r="J5" s="22"/>
      <c r="K5" s="22"/>
      <c r="L5" s="22"/>
      <c r="M5" s="22"/>
      <c r="N5" s="22"/>
    </row>
    <row r="6" spans="1:14" ht="30" x14ac:dyDescent="0.25">
      <c r="A6" s="22" t="s">
        <v>30</v>
      </c>
      <c r="B6" s="22" t="s">
        <v>29</v>
      </c>
      <c r="C6" s="22" t="s">
        <v>120</v>
      </c>
      <c r="D6" s="23" t="s">
        <v>99</v>
      </c>
      <c r="E6" s="22" t="s">
        <v>16</v>
      </c>
      <c r="F6" s="22" t="s">
        <v>140</v>
      </c>
      <c r="G6" s="22" t="s">
        <v>0</v>
      </c>
      <c r="H6" s="24" t="s">
        <v>32</v>
      </c>
      <c r="I6" s="22"/>
      <c r="J6" s="22"/>
      <c r="K6" s="22"/>
      <c r="L6" s="22"/>
      <c r="M6" s="22"/>
      <c r="N6" s="22"/>
    </row>
    <row r="7" spans="1:14" ht="30" x14ac:dyDescent="0.25">
      <c r="A7" s="22" t="s">
        <v>34</v>
      </c>
      <c r="B7" s="22" t="s">
        <v>31</v>
      </c>
      <c r="C7" s="22" t="s">
        <v>125</v>
      </c>
      <c r="D7" s="23" t="s">
        <v>99</v>
      </c>
      <c r="E7" s="22" t="s">
        <v>16</v>
      </c>
      <c r="F7" s="22" t="s">
        <v>141</v>
      </c>
      <c r="G7" s="22" t="s">
        <v>0</v>
      </c>
      <c r="H7" s="24" t="s">
        <v>45</v>
      </c>
      <c r="I7" s="22"/>
      <c r="J7" s="22"/>
      <c r="K7" s="22"/>
      <c r="L7" s="22"/>
      <c r="M7" s="22"/>
      <c r="N7" s="22"/>
    </row>
    <row r="8" spans="1:14" ht="30" x14ac:dyDescent="0.25">
      <c r="A8" s="22"/>
      <c r="B8" s="22" t="s">
        <v>33</v>
      </c>
      <c r="C8" s="22" t="s">
        <v>129</v>
      </c>
      <c r="D8" s="23" t="s">
        <v>130</v>
      </c>
      <c r="E8" s="23" t="s">
        <v>49</v>
      </c>
      <c r="F8" s="22"/>
      <c r="G8" s="22"/>
      <c r="H8" s="22"/>
      <c r="I8" s="22"/>
      <c r="J8" s="22"/>
      <c r="K8" s="22"/>
      <c r="L8" s="22"/>
      <c r="M8" s="22"/>
      <c r="N8" s="22"/>
    </row>
    <row r="9" spans="1:14" ht="17.25" customHeight="1" x14ac:dyDescent="0.25">
      <c r="A9" s="22"/>
      <c r="B9" s="22" t="s">
        <v>35</v>
      </c>
      <c r="C9" s="22" t="s">
        <v>126</v>
      </c>
      <c r="D9" s="23" t="s">
        <v>131</v>
      </c>
      <c r="E9" s="23" t="s">
        <v>49</v>
      </c>
      <c r="F9" s="22"/>
      <c r="G9" s="22"/>
      <c r="H9" s="22"/>
      <c r="I9" s="22"/>
      <c r="J9" s="22"/>
      <c r="K9" s="22"/>
      <c r="L9" s="22"/>
      <c r="M9" s="22"/>
      <c r="N9" s="22"/>
    </row>
    <row r="10" spans="1:14" ht="17.25" customHeight="1" x14ac:dyDescent="0.25">
      <c r="A10" s="22"/>
      <c r="B10" s="22" t="s">
        <v>40</v>
      </c>
      <c r="C10" s="22" t="s">
        <v>132</v>
      </c>
      <c r="D10" s="23" t="s">
        <v>133</v>
      </c>
      <c r="E10" s="23" t="s">
        <v>49</v>
      </c>
      <c r="F10" s="22"/>
      <c r="G10" s="22"/>
      <c r="H10" s="22"/>
      <c r="I10" s="22"/>
      <c r="J10" s="22"/>
      <c r="K10" s="22"/>
      <c r="L10" s="22"/>
      <c r="M10" s="22"/>
      <c r="N10" s="22"/>
    </row>
    <row r="11" spans="1:14" ht="17.25" customHeight="1" x14ac:dyDescent="0.25">
      <c r="A11" s="22"/>
      <c r="B11" s="22" t="s">
        <v>38</v>
      </c>
      <c r="C11" s="22" t="s">
        <v>135</v>
      </c>
      <c r="D11" s="23" t="s">
        <v>134</v>
      </c>
      <c r="E11" s="23" t="s">
        <v>49</v>
      </c>
      <c r="F11" s="22"/>
      <c r="G11" s="22"/>
      <c r="H11" s="22"/>
      <c r="I11" s="22"/>
      <c r="J11" s="22"/>
      <c r="K11" s="22"/>
      <c r="L11" s="22"/>
      <c r="M11" s="22"/>
      <c r="N11" s="22"/>
    </row>
    <row r="12" spans="1:14" ht="30" x14ac:dyDescent="0.25">
      <c r="A12" s="22" t="s">
        <v>46</v>
      </c>
      <c r="B12" s="22" t="s">
        <v>37</v>
      </c>
      <c r="C12" s="22" t="s">
        <v>136</v>
      </c>
      <c r="D12" s="23" t="s">
        <v>99</v>
      </c>
      <c r="E12" s="22" t="s">
        <v>16</v>
      </c>
      <c r="F12" s="22" t="s">
        <v>150</v>
      </c>
      <c r="G12" s="22" t="s">
        <v>0</v>
      </c>
      <c r="H12" s="24" t="s">
        <v>47</v>
      </c>
      <c r="I12" s="22"/>
      <c r="J12" s="22"/>
      <c r="K12" s="22"/>
      <c r="L12" s="22"/>
      <c r="M12" s="22"/>
      <c r="N12" s="22"/>
    </row>
    <row r="13" spans="1:14" ht="30" x14ac:dyDescent="0.25">
      <c r="A13" s="22" t="s">
        <v>54</v>
      </c>
      <c r="B13" s="22" t="s">
        <v>41</v>
      </c>
      <c r="C13" s="22" t="s">
        <v>26</v>
      </c>
      <c r="D13" s="23" t="s">
        <v>99</v>
      </c>
      <c r="E13" s="22" t="s">
        <v>16</v>
      </c>
      <c r="F13" s="22" t="s">
        <v>142</v>
      </c>
      <c r="G13" s="22" t="s">
        <v>0</v>
      </c>
      <c r="H13" s="24" t="s">
        <v>48</v>
      </c>
      <c r="I13" s="22"/>
      <c r="J13" s="22"/>
      <c r="K13" s="22"/>
      <c r="L13" s="22"/>
      <c r="M13" s="22"/>
      <c r="N13" s="22"/>
    </row>
    <row r="14" spans="1:14" ht="30" x14ac:dyDescent="0.25">
      <c r="A14" s="22" t="s">
        <v>55</v>
      </c>
      <c r="B14" s="22" t="s">
        <v>36</v>
      </c>
      <c r="C14" s="22" t="s">
        <v>90</v>
      </c>
      <c r="D14" s="23" t="s">
        <v>100</v>
      </c>
      <c r="E14" s="22" t="s">
        <v>16</v>
      </c>
      <c r="F14" s="22" t="s">
        <v>143</v>
      </c>
      <c r="G14" s="22" t="s">
        <v>0</v>
      </c>
      <c r="H14" s="24" t="s">
        <v>64</v>
      </c>
      <c r="I14" s="22"/>
      <c r="J14" s="22"/>
      <c r="K14" s="22"/>
      <c r="L14" s="22"/>
      <c r="M14" s="22"/>
      <c r="N14" s="22"/>
    </row>
    <row r="15" spans="1:14" ht="30" x14ac:dyDescent="0.25">
      <c r="A15" s="22" t="s">
        <v>56</v>
      </c>
      <c r="B15" s="22" t="s">
        <v>42</v>
      </c>
      <c r="C15" s="22" t="s">
        <v>89</v>
      </c>
      <c r="D15" s="23" t="s">
        <v>100</v>
      </c>
      <c r="E15" s="22" t="s">
        <v>16</v>
      </c>
      <c r="F15" s="22" t="s">
        <v>144</v>
      </c>
      <c r="G15" s="22" t="s">
        <v>0</v>
      </c>
      <c r="H15" s="24" t="s">
        <v>61</v>
      </c>
      <c r="I15" s="22"/>
      <c r="J15" s="22"/>
      <c r="K15" s="22"/>
      <c r="L15" s="22"/>
      <c r="M15" s="22"/>
      <c r="N15" s="22"/>
    </row>
    <row r="16" spans="1:14" x14ac:dyDescent="0.25">
      <c r="A16" s="22"/>
      <c r="B16" s="22" t="s">
        <v>43</v>
      </c>
      <c r="C16" s="22" t="s">
        <v>28</v>
      </c>
      <c r="D16" s="23" t="s">
        <v>50</v>
      </c>
      <c r="E16" s="22" t="s">
        <v>49</v>
      </c>
      <c r="F16" s="22"/>
      <c r="G16" s="22"/>
      <c r="H16" s="22"/>
      <c r="I16" s="22"/>
      <c r="J16" s="22"/>
      <c r="K16" s="22"/>
      <c r="L16" s="22"/>
      <c r="M16" s="22"/>
      <c r="N16" s="22"/>
    </row>
    <row r="17" spans="1:14" x14ac:dyDescent="0.25">
      <c r="A17" s="22"/>
      <c r="B17" s="22" t="s">
        <v>44</v>
      </c>
      <c r="C17" s="22" t="s">
        <v>87</v>
      </c>
      <c r="D17" s="23" t="s">
        <v>88</v>
      </c>
      <c r="E17" s="22" t="s">
        <v>49</v>
      </c>
      <c r="F17" s="22"/>
      <c r="G17" s="22"/>
      <c r="H17" s="22"/>
      <c r="I17" s="22"/>
      <c r="J17" s="22"/>
      <c r="K17" s="22"/>
      <c r="L17" s="22"/>
      <c r="M17" s="22"/>
      <c r="N17" s="22"/>
    </row>
    <row r="18" spans="1:14" ht="30" x14ac:dyDescent="0.25">
      <c r="A18" s="22" t="s">
        <v>57</v>
      </c>
      <c r="B18" s="22" t="s">
        <v>39</v>
      </c>
      <c r="C18" s="22" t="s">
        <v>51</v>
      </c>
      <c r="D18" s="23" t="s">
        <v>99</v>
      </c>
      <c r="E18" s="22" t="s">
        <v>16</v>
      </c>
      <c r="F18" s="22" t="s">
        <v>145</v>
      </c>
      <c r="G18" s="22" t="s">
        <v>0</v>
      </c>
      <c r="H18" s="24" t="s">
        <v>52</v>
      </c>
      <c r="I18" s="22"/>
      <c r="J18" s="22"/>
      <c r="K18" s="22"/>
      <c r="L18" s="22"/>
      <c r="M18" s="22"/>
      <c r="N18" s="22"/>
    </row>
    <row r="19" spans="1:14" ht="30" x14ac:dyDescent="0.25">
      <c r="A19" s="22" t="s">
        <v>58</v>
      </c>
      <c r="B19" s="22" t="s">
        <v>85</v>
      </c>
      <c r="C19" s="22" t="s">
        <v>53</v>
      </c>
      <c r="D19" s="23" t="s">
        <v>101</v>
      </c>
      <c r="E19" s="22" t="s">
        <v>16</v>
      </c>
      <c r="F19" s="22" t="s">
        <v>146</v>
      </c>
      <c r="G19" s="22" t="s">
        <v>0</v>
      </c>
      <c r="H19" s="24" t="s">
        <v>1</v>
      </c>
      <c r="I19" s="22"/>
      <c r="J19" s="22"/>
      <c r="K19" s="22"/>
      <c r="L19" s="22"/>
      <c r="M19" s="22"/>
      <c r="N19" s="22"/>
    </row>
    <row r="20" spans="1:14" x14ac:dyDescent="0.25">
      <c r="A20" s="22"/>
      <c r="B20" s="22" t="s">
        <v>86</v>
      </c>
      <c r="C20" s="22" t="s">
        <v>3</v>
      </c>
      <c r="D20" s="23" t="s">
        <v>62</v>
      </c>
      <c r="E20" s="22" t="s">
        <v>49</v>
      </c>
      <c r="F20" s="22"/>
      <c r="G20" s="22"/>
      <c r="H20" s="22"/>
      <c r="I20" s="22"/>
      <c r="J20" s="22"/>
      <c r="K20" s="22"/>
      <c r="L20" s="22"/>
      <c r="M20" s="22"/>
      <c r="N20" s="22"/>
    </row>
    <row r="21" spans="1:14" x14ac:dyDescent="0.25">
      <c r="A21" t="s">
        <v>59</v>
      </c>
      <c r="B21" s="22" t="s">
        <v>102</v>
      </c>
      <c r="C21" s="22" t="s">
        <v>97</v>
      </c>
      <c r="D21" s="10" t="s">
        <v>147</v>
      </c>
      <c r="E21" s="22" t="s">
        <v>49</v>
      </c>
      <c r="F21" t="s">
        <v>151</v>
      </c>
    </row>
    <row r="22" spans="1:14" x14ac:dyDescent="0.25">
      <c r="A22" t="s">
        <v>59</v>
      </c>
      <c r="B22" s="22" t="s">
        <v>137</v>
      </c>
      <c r="C22" t="s">
        <v>96</v>
      </c>
      <c r="D22" s="10" t="s">
        <v>148</v>
      </c>
      <c r="E22" s="22" t="s">
        <v>49</v>
      </c>
      <c r="F22" t="s">
        <v>151</v>
      </c>
    </row>
    <row r="23" spans="1:14" x14ac:dyDescent="0.25">
      <c r="A23" t="s">
        <v>59</v>
      </c>
      <c r="B23" s="22" t="s">
        <v>138</v>
      </c>
      <c r="C23" t="s">
        <v>98</v>
      </c>
      <c r="D23" s="10" t="s">
        <v>149</v>
      </c>
      <c r="E23" s="22" t="s">
        <v>49</v>
      </c>
      <c r="F23" t="s">
        <v>151</v>
      </c>
    </row>
    <row r="24" spans="1:14" x14ac:dyDescent="0.25">
      <c r="D24"/>
    </row>
    <row r="25" spans="1:14" x14ac:dyDescent="0.25">
      <c r="D25"/>
    </row>
    <row r="26" spans="1:14" x14ac:dyDescent="0.25">
      <c r="D26"/>
    </row>
    <row r="27" spans="1:14" x14ac:dyDescent="0.25">
      <c r="D27"/>
    </row>
    <row r="28" spans="1:14" x14ac:dyDescent="0.25">
      <c r="D28"/>
    </row>
    <row r="29" spans="1:14" x14ac:dyDescent="0.25">
      <c r="D29"/>
    </row>
    <row r="30" spans="1:14" x14ac:dyDescent="0.25">
      <c r="D30"/>
    </row>
    <row r="31" spans="1:14" x14ac:dyDescent="0.25">
      <c r="D31"/>
    </row>
    <row r="32" spans="1:14" x14ac:dyDescent="0.25">
      <c r="D32"/>
    </row>
    <row r="33" spans="4:4" x14ac:dyDescent="0.25">
      <c r="D33"/>
    </row>
  </sheetData>
  <hyperlinks>
    <hyperlink ref="H4" r:id="rId1" xr:uid="{20C5F6EF-CF15-47A2-9F8B-2EE386CDFC3F}"/>
    <hyperlink ref="H7" r:id="rId2" xr:uid="{0BC7A1D7-52EA-4E70-8D79-0CC1435CC14B}"/>
    <hyperlink ref="H6" r:id="rId3" xr:uid="{DCFDD244-95A7-42BA-AAFE-BA3FB3D2884F}"/>
    <hyperlink ref="H12" r:id="rId4" xr:uid="{1E504E32-E644-49FA-9F36-0BF00CA19934}"/>
    <hyperlink ref="H13" r:id="rId5" xr:uid="{7C677E4C-9C98-4F92-8CD4-05FCE8D72DB3}"/>
    <hyperlink ref="H14" r:id="rId6" xr:uid="{44E2AFB1-6F38-409C-8BC7-F83BD3E666C0}"/>
    <hyperlink ref="H15" r:id="rId7" xr:uid="{A271A051-94BF-4FFC-860D-0F6A7A238871}"/>
    <hyperlink ref="H18" r:id="rId8" xr:uid="{E2F03826-DF85-425F-B6D4-69E7A6AE330A}"/>
    <hyperlink ref="F2" r:id="rId9" xr:uid="{46CAB35E-0970-40BD-A1A5-6AAFF58116FD}"/>
    <hyperlink ref="H19" r:id="rId10" xr:uid="{6A03482C-F76F-49D4-AF0D-487EC5DAD2F6}"/>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E4C6-92DD-4877-B5F4-E25BF73FDE9B}">
  <dimension ref="A1:D78"/>
  <sheetViews>
    <sheetView zoomScale="85" zoomScaleNormal="85" workbookViewId="0">
      <selection activeCell="I12" sqref="I12"/>
    </sheetView>
  </sheetViews>
  <sheetFormatPr baseColWidth="10" defaultRowHeight="15" x14ac:dyDescent="0.25"/>
  <cols>
    <col min="2" max="2" width="55.85546875" bestFit="1" customWidth="1"/>
    <col min="3" max="4" width="47.85546875" customWidth="1"/>
  </cols>
  <sheetData>
    <row r="1" spans="1:4" ht="31.5" x14ac:dyDescent="0.5">
      <c r="A1" s="26" t="s">
        <v>15</v>
      </c>
      <c r="B1" s="27"/>
    </row>
    <row r="3" spans="1:4" x14ac:dyDescent="0.25">
      <c r="A3" s="2" t="s">
        <v>4</v>
      </c>
      <c r="B3" s="2" t="s">
        <v>72</v>
      </c>
      <c r="C3" s="2" t="s">
        <v>73</v>
      </c>
      <c r="D3" s="2" t="s">
        <v>68</v>
      </c>
    </row>
    <row r="4" spans="1:4" x14ac:dyDescent="0.25">
      <c r="A4">
        <v>1948</v>
      </c>
      <c r="B4" s="28">
        <v>22691.638401349901</v>
      </c>
      <c r="C4">
        <v>18.75017143235868</v>
      </c>
      <c r="D4">
        <f>B4/C4*100</f>
        <v>121020.96497202746</v>
      </c>
    </row>
    <row r="5" spans="1:4" x14ac:dyDescent="0.25">
      <c r="A5">
        <v>1949</v>
      </c>
      <c r="B5" s="28">
        <v>22402.265754361299</v>
      </c>
      <c r="C5">
        <v>19.181241989922011</v>
      </c>
      <c r="D5">
        <f t="shared" ref="D5:D68" si="0">B5/C5*100</f>
        <v>116792.57144105497</v>
      </c>
    </row>
    <row r="6" spans="1:4" x14ac:dyDescent="0.25">
      <c r="A6">
        <v>1950</v>
      </c>
      <c r="B6" s="28">
        <v>23607.985116813499</v>
      </c>
      <c r="C6">
        <v>18.883077610145509</v>
      </c>
      <c r="D6">
        <f t="shared" si="0"/>
        <v>125021.91435218902</v>
      </c>
    </row>
    <row r="7" spans="1:4" x14ac:dyDescent="0.25">
      <c r="A7">
        <v>1951</v>
      </c>
      <c r="B7" s="28">
        <v>25874.737518223599</v>
      </c>
      <c r="C7">
        <v>19.244804543225687</v>
      </c>
      <c r="D7">
        <f t="shared" si="0"/>
        <v>134450.50824032244</v>
      </c>
    </row>
    <row r="8" spans="1:4" x14ac:dyDescent="0.25">
      <c r="A8">
        <v>1952</v>
      </c>
      <c r="B8" s="28">
        <v>27339.686543602998</v>
      </c>
      <c r="C8">
        <v>20.176142650610281</v>
      </c>
      <c r="D8">
        <f t="shared" si="0"/>
        <v>135505.02203044266</v>
      </c>
    </row>
    <row r="9" spans="1:4" x14ac:dyDescent="0.25">
      <c r="A9">
        <v>1953</v>
      </c>
      <c r="B9" s="28">
        <v>28696.120826361701</v>
      </c>
      <c r="C9">
        <v>20.492365400391812</v>
      </c>
      <c r="D9">
        <f t="shared" si="0"/>
        <v>140033.22830566467</v>
      </c>
    </row>
    <row r="10" spans="1:4" x14ac:dyDescent="0.25">
      <c r="A10">
        <v>1954</v>
      </c>
      <c r="B10" s="28">
        <v>30408.242321043799</v>
      </c>
      <c r="C10">
        <v>20.582920516093132</v>
      </c>
      <c r="D10">
        <f t="shared" si="0"/>
        <v>147735.31432173855</v>
      </c>
    </row>
    <row r="11" spans="1:4" x14ac:dyDescent="0.25">
      <c r="A11">
        <v>1955</v>
      </c>
      <c r="B11" s="28">
        <v>32801.595255511304</v>
      </c>
      <c r="C11">
        <v>20.857226481196552</v>
      </c>
      <c r="D11">
        <f t="shared" si="0"/>
        <v>157267.2919147854</v>
      </c>
    </row>
    <row r="12" spans="1:4" x14ac:dyDescent="0.25">
      <c r="A12">
        <v>1956</v>
      </c>
      <c r="B12" s="28">
        <v>35267.291351726002</v>
      </c>
      <c r="C12">
        <v>21.082138205037609</v>
      </c>
      <c r="D12">
        <f t="shared" si="0"/>
        <v>167285.17292092711</v>
      </c>
    </row>
    <row r="13" spans="1:4" x14ac:dyDescent="0.25">
      <c r="A13">
        <v>1957</v>
      </c>
      <c r="B13" s="28">
        <v>37515.9579626993</v>
      </c>
      <c r="C13">
        <v>21.565386898388532</v>
      </c>
      <c r="D13">
        <f t="shared" si="0"/>
        <v>173963.76025835489</v>
      </c>
    </row>
    <row r="14" spans="1:4" x14ac:dyDescent="0.25">
      <c r="A14">
        <v>1958</v>
      </c>
      <c r="B14" s="28">
        <v>38570.962404844897</v>
      </c>
      <c r="C14">
        <v>22.656556219779375</v>
      </c>
      <c r="D14">
        <f t="shared" si="0"/>
        <v>170241.94688145988</v>
      </c>
    </row>
    <row r="15" spans="1:4" x14ac:dyDescent="0.25">
      <c r="A15">
        <v>1959</v>
      </c>
      <c r="B15" s="28">
        <v>40964.315339312503</v>
      </c>
      <c r="C15">
        <v>22.645922519751853</v>
      </c>
      <c r="D15">
        <f t="shared" si="0"/>
        <v>180890.46848757556</v>
      </c>
    </row>
    <row r="16" spans="1:4" x14ac:dyDescent="0.25">
      <c r="A16">
        <v>1960</v>
      </c>
      <c r="B16" s="28">
        <v>45057.732574837602</v>
      </c>
      <c r="C16">
        <v>23.320141288670325</v>
      </c>
      <c r="D16">
        <f t="shared" si="0"/>
        <v>193213.80611329357</v>
      </c>
    </row>
    <row r="17" spans="1:4" x14ac:dyDescent="0.25">
      <c r="A17">
        <v>1961</v>
      </c>
      <c r="B17" s="28">
        <v>50688.441997489303</v>
      </c>
      <c r="C17">
        <v>24.212064563134835</v>
      </c>
      <c r="D17">
        <f t="shared" si="0"/>
        <v>209352.00245032911</v>
      </c>
    </row>
    <row r="18" spans="1:4" x14ac:dyDescent="0.25">
      <c r="A18">
        <v>1962</v>
      </c>
      <c r="B18" s="28">
        <v>56210.636677520197</v>
      </c>
      <c r="C18">
        <v>25.565846769777618</v>
      </c>
      <c r="D18">
        <f t="shared" si="0"/>
        <v>219866.12524005648</v>
      </c>
    </row>
    <row r="19" spans="1:4" x14ac:dyDescent="0.25">
      <c r="A19">
        <v>1963</v>
      </c>
      <c r="B19" s="28">
        <v>61811.203116110497</v>
      </c>
      <c r="C19">
        <v>26.785604853855023</v>
      </c>
      <c r="D19">
        <f t="shared" si="0"/>
        <v>230762.76773796481</v>
      </c>
    </row>
    <row r="20" spans="1:4" x14ac:dyDescent="0.25">
      <c r="A20">
        <v>1964</v>
      </c>
      <c r="B20" s="28">
        <v>68515.002771344603</v>
      </c>
      <c r="C20">
        <v>28.250366905496051</v>
      </c>
      <c r="D20">
        <f t="shared" si="0"/>
        <v>242527.83335714889</v>
      </c>
    </row>
    <row r="21" spans="1:4" x14ac:dyDescent="0.25">
      <c r="A21">
        <v>1965</v>
      </c>
      <c r="B21" s="28">
        <v>73380.080398839098</v>
      </c>
      <c r="C21">
        <v>29.356597493203385</v>
      </c>
      <c r="D21">
        <f t="shared" si="0"/>
        <v>249961.12174044692</v>
      </c>
    </row>
    <row r="22" spans="1:4" x14ac:dyDescent="0.25">
      <c r="A22">
        <v>1966</v>
      </c>
      <c r="B22" s="28">
        <v>78799.788933061602</v>
      </c>
      <c r="C22">
        <v>30.782563380469586</v>
      </c>
      <c r="D22">
        <f t="shared" si="0"/>
        <v>255988.39173691819</v>
      </c>
    </row>
    <row r="23" spans="1:4" x14ac:dyDescent="0.25">
      <c r="A23">
        <v>1967</v>
      </c>
      <c r="B23" s="28">
        <v>84822.3571485102</v>
      </c>
      <c r="C23">
        <v>32.169917382630736</v>
      </c>
      <c r="D23">
        <f t="shared" si="0"/>
        <v>263669.80101200915</v>
      </c>
    </row>
    <row r="24" spans="1:4" x14ac:dyDescent="0.25">
      <c r="A24">
        <v>1968</v>
      </c>
      <c r="B24" s="28">
        <v>90573.6385074071</v>
      </c>
      <c r="C24">
        <v>33.12632875048471</v>
      </c>
      <c r="D24">
        <f t="shared" si="0"/>
        <v>273418.88438537519</v>
      </c>
    </row>
    <row r="25" spans="1:4" x14ac:dyDescent="0.25">
      <c r="A25">
        <v>1969</v>
      </c>
      <c r="B25" s="28">
        <v>98139.527506794504</v>
      </c>
      <c r="C25">
        <v>33.987634192783091</v>
      </c>
      <c r="D25">
        <f t="shared" si="0"/>
        <v>288750.68782408332</v>
      </c>
    </row>
    <row r="26" spans="1:4" x14ac:dyDescent="0.25">
      <c r="A26">
        <v>1970</v>
      </c>
      <c r="B26" s="28">
        <v>109316.545996726</v>
      </c>
      <c r="C26">
        <v>35.595052078668267</v>
      </c>
      <c r="D26">
        <f t="shared" si="0"/>
        <v>307111.63381676358</v>
      </c>
    </row>
    <row r="27" spans="1:4" x14ac:dyDescent="0.25">
      <c r="A27">
        <v>1971</v>
      </c>
      <c r="B27" s="28">
        <v>124183.065735761</v>
      </c>
      <c r="C27">
        <v>38.777959240644044</v>
      </c>
      <c r="D27">
        <f t="shared" si="0"/>
        <v>320241.36434080824</v>
      </c>
    </row>
    <row r="28" spans="1:4" x14ac:dyDescent="0.25">
      <c r="A28">
        <v>1972</v>
      </c>
      <c r="B28" s="28">
        <v>140719.50679179301</v>
      </c>
      <c r="C28">
        <v>42.473185284639662</v>
      </c>
      <c r="D28">
        <f t="shared" si="0"/>
        <v>331313.7591370712</v>
      </c>
    </row>
    <row r="29" spans="1:4" x14ac:dyDescent="0.25">
      <c r="A29">
        <v>1973</v>
      </c>
      <c r="B29" s="28">
        <v>156815.86028052901</v>
      </c>
      <c r="C29">
        <v>45.881229138567612</v>
      </c>
      <c r="D29">
        <f t="shared" si="0"/>
        <v>341786.52844483219</v>
      </c>
    </row>
    <row r="30" spans="1:4" x14ac:dyDescent="0.25">
      <c r="A30">
        <v>1974</v>
      </c>
      <c r="B30" s="28">
        <v>170127.002042001</v>
      </c>
      <c r="C30">
        <v>49.196931823521339</v>
      </c>
      <c r="D30">
        <f t="shared" si="0"/>
        <v>345808.15456597699</v>
      </c>
    </row>
    <row r="31" spans="1:4" x14ac:dyDescent="0.25">
      <c r="A31">
        <v>1975</v>
      </c>
      <c r="B31" s="28">
        <v>168987.597244484</v>
      </c>
      <c r="C31">
        <v>52.383253652047458</v>
      </c>
      <c r="D31">
        <f t="shared" si="0"/>
        <v>322598.51281284232</v>
      </c>
    </row>
    <row r="32" spans="1:4" x14ac:dyDescent="0.25">
      <c r="A32">
        <v>1976</v>
      </c>
      <c r="B32" s="28">
        <v>171163.92069371001</v>
      </c>
      <c r="C32">
        <v>53.50714174892375</v>
      </c>
      <c r="D32">
        <f t="shared" si="0"/>
        <v>319889.859744102</v>
      </c>
    </row>
    <row r="33" spans="1:4" x14ac:dyDescent="0.25">
      <c r="A33">
        <v>1977</v>
      </c>
      <c r="B33" s="28">
        <v>175781.82585190199</v>
      </c>
      <c r="C33">
        <v>53.684188265978563</v>
      </c>
      <c r="D33">
        <f t="shared" si="0"/>
        <v>327436.87020280556</v>
      </c>
    </row>
    <row r="34" spans="1:4" x14ac:dyDescent="0.25">
      <c r="A34">
        <v>1978</v>
      </c>
      <c r="B34" s="28">
        <v>182877.48429993301</v>
      </c>
      <c r="C34">
        <v>55.521651483254644</v>
      </c>
      <c r="D34">
        <f t="shared" si="0"/>
        <v>329380.48385518388</v>
      </c>
    </row>
    <row r="35" spans="1:4" x14ac:dyDescent="0.25">
      <c r="A35">
        <v>1979</v>
      </c>
      <c r="B35" s="28">
        <v>191160.77631997899</v>
      </c>
      <c r="C35">
        <v>56.658239620976346</v>
      </c>
      <c r="D35">
        <f t="shared" si="0"/>
        <v>337392.72098599817</v>
      </c>
    </row>
    <row r="36" spans="1:4" x14ac:dyDescent="0.25">
      <c r="A36">
        <v>1980</v>
      </c>
      <c r="B36" s="28">
        <v>205370.17900647799</v>
      </c>
      <c r="C36">
        <v>58.312833896703239</v>
      </c>
      <c r="D36">
        <f t="shared" si="0"/>
        <v>352186.92915915506</v>
      </c>
    </row>
    <row r="37" spans="1:4" x14ac:dyDescent="0.25">
      <c r="A37">
        <v>1981</v>
      </c>
      <c r="B37" s="28">
        <v>220471.24658502199</v>
      </c>
      <c r="C37">
        <v>61.61398602394722</v>
      </c>
      <c r="D37">
        <f t="shared" si="0"/>
        <v>357826.62478504871</v>
      </c>
    </row>
    <row r="38" spans="1:4" x14ac:dyDescent="0.25">
      <c r="A38">
        <v>1982</v>
      </c>
      <c r="B38" s="28">
        <v>233572.54542695</v>
      </c>
      <c r="C38">
        <v>66.141406975732167</v>
      </c>
      <c r="D38">
        <f t="shared" si="0"/>
        <v>353141.18055070966</v>
      </c>
    </row>
    <row r="39" spans="1:4" x14ac:dyDescent="0.25">
      <c r="A39">
        <v>1983</v>
      </c>
      <c r="B39" s="28">
        <v>240628.98190004801</v>
      </c>
      <c r="C39">
        <v>67.706897438475153</v>
      </c>
      <c r="D39">
        <f t="shared" si="0"/>
        <v>355398.03329299809</v>
      </c>
    </row>
    <row r="40" spans="1:4" x14ac:dyDescent="0.25">
      <c r="A40">
        <v>1984</v>
      </c>
      <c r="B40" s="28">
        <v>257187.146814017</v>
      </c>
      <c r="C40">
        <v>70.252431641413608</v>
      </c>
      <c r="D40">
        <f t="shared" si="0"/>
        <v>366090.02820965118</v>
      </c>
    </row>
    <row r="41" spans="1:4" x14ac:dyDescent="0.25">
      <c r="A41">
        <v>1985</v>
      </c>
      <c r="B41" s="28">
        <v>272689.72958685202</v>
      </c>
      <c r="C41">
        <v>71.847675104059874</v>
      </c>
      <c r="D41">
        <f t="shared" si="0"/>
        <v>379538.69654363138</v>
      </c>
    </row>
    <row r="42" spans="1:4" x14ac:dyDescent="0.25">
      <c r="A42">
        <v>1986</v>
      </c>
      <c r="B42" s="28">
        <v>286186.85867399798</v>
      </c>
      <c r="C42">
        <v>74.027960299426354</v>
      </c>
      <c r="D42">
        <f t="shared" si="0"/>
        <v>386592.92720809393</v>
      </c>
    </row>
    <row r="43" spans="1:4" x14ac:dyDescent="0.25">
      <c r="A43">
        <v>1987</v>
      </c>
      <c r="B43" s="28">
        <v>297101.27501493198</v>
      </c>
      <c r="C43">
        <v>75.651750597964352</v>
      </c>
      <c r="D43">
        <f t="shared" si="0"/>
        <v>392722.27366398368</v>
      </c>
    </row>
    <row r="44" spans="1:4" x14ac:dyDescent="0.25">
      <c r="A44">
        <v>1988</v>
      </c>
      <c r="B44" s="28">
        <v>315400.59655969002</v>
      </c>
      <c r="C44">
        <v>77.762614828591595</v>
      </c>
      <c r="D44">
        <f t="shared" si="0"/>
        <v>405594.12418796925</v>
      </c>
    </row>
    <row r="45" spans="1:4" x14ac:dyDescent="0.25">
      <c r="A45">
        <v>1989</v>
      </c>
      <c r="B45" s="28">
        <v>340440.35481450998</v>
      </c>
      <c r="C45">
        <v>80.45200407356603</v>
      </c>
      <c r="D45">
        <f t="shared" si="0"/>
        <v>423159.57039828156</v>
      </c>
    </row>
    <row r="46" spans="1:4" x14ac:dyDescent="0.25">
      <c r="A46">
        <v>1990</v>
      </c>
      <c r="B46" s="28">
        <v>369198.75676288898</v>
      </c>
      <c r="C46">
        <v>84.155709647060192</v>
      </c>
      <c r="D46">
        <f t="shared" si="0"/>
        <v>438709.1004416314</v>
      </c>
    </row>
    <row r="47" spans="1:4" x14ac:dyDescent="0.25">
      <c r="A47">
        <v>1991</v>
      </c>
      <c r="B47" s="28">
        <v>385605.02940351597</v>
      </c>
      <c r="C47">
        <v>88.707780203711565</v>
      </c>
      <c r="D47">
        <f t="shared" si="0"/>
        <v>434691.32979993353</v>
      </c>
    </row>
    <row r="48" spans="1:4" x14ac:dyDescent="0.25">
      <c r="A48">
        <v>1992</v>
      </c>
      <c r="B48" s="28">
        <v>393625.50931912899</v>
      </c>
      <c r="C48">
        <v>90.59249675705594</v>
      </c>
      <c r="D48">
        <f t="shared" si="0"/>
        <v>434501.2262712263</v>
      </c>
    </row>
    <row r="49" spans="1:4" x14ac:dyDescent="0.25">
      <c r="A49">
        <v>1993</v>
      </c>
      <c r="B49" s="28">
        <v>402258.16983367101</v>
      </c>
      <c r="C49">
        <v>92.696076294275471</v>
      </c>
      <c r="D49">
        <f t="shared" si="0"/>
        <v>433953.82621876179</v>
      </c>
    </row>
    <row r="50" spans="1:4" x14ac:dyDescent="0.25">
      <c r="A50">
        <v>1994</v>
      </c>
      <c r="B50" s="28">
        <v>412190.66274303198</v>
      </c>
      <c r="C50">
        <v>93.793956658920735</v>
      </c>
      <c r="D50">
        <f t="shared" si="0"/>
        <v>439463.98832704383</v>
      </c>
    </row>
    <row r="51" spans="1:4" x14ac:dyDescent="0.25">
      <c r="A51">
        <v>1995</v>
      </c>
      <c r="B51" s="28">
        <v>417228.34076434199</v>
      </c>
      <c r="C51">
        <v>94.485928816400516</v>
      </c>
      <c r="D51">
        <f t="shared" si="0"/>
        <v>441577.22318111034</v>
      </c>
    </row>
    <row r="52" spans="1:4" x14ac:dyDescent="0.25">
      <c r="A52">
        <v>1996</v>
      </c>
      <c r="B52" s="28">
        <v>420368.49391285703</v>
      </c>
      <c r="C52">
        <v>94.662068255877287</v>
      </c>
      <c r="D52">
        <f t="shared" si="0"/>
        <v>444072.79669463343</v>
      </c>
    </row>
    <row r="53" spans="1:4" x14ac:dyDescent="0.25">
      <c r="A53">
        <v>1997</v>
      </c>
      <c r="B53" s="28">
        <v>427826.11331308598</v>
      </c>
      <c r="C53">
        <v>95.046663439077335</v>
      </c>
      <c r="D53">
        <f t="shared" si="0"/>
        <v>450122.17981466802</v>
      </c>
    </row>
    <row r="54" spans="1:4" x14ac:dyDescent="0.25">
      <c r="A54">
        <v>1998</v>
      </c>
      <c r="B54" s="28">
        <v>439954.87869814102</v>
      </c>
      <c r="C54">
        <v>94.67328095953836</v>
      </c>
      <c r="D54">
        <f t="shared" si="0"/>
        <v>464708.60018696275</v>
      </c>
    </row>
    <row r="55" spans="1:4" x14ac:dyDescent="0.25">
      <c r="A55">
        <v>1999</v>
      </c>
      <c r="B55" s="28">
        <v>447465.78693746601</v>
      </c>
      <c r="C55">
        <v>94.886564139770073</v>
      </c>
      <c r="D55">
        <f t="shared" si="0"/>
        <v>471579.71309651248</v>
      </c>
    </row>
    <row r="56" spans="1:4" x14ac:dyDescent="0.25">
      <c r="A56">
        <v>2000</v>
      </c>
      <c r="B56" s="28">
        <v>471540.03834387503</v>
      </c>
      <c r="C56">
        <v>96.311017334886202</v>
      </c>
      <c r="D56">
        <f t="shared" si="0"/>
        <v>489601.347169107</v>
      </c>
    </row>
    <row r="57" spans="1:4" x14ac:dyDescent="0.25">
      <c r="A57">
        <v>2001</v>
      </c>
      <c r="B57" s="28">
        <v>483636.918238318</v>
      </c>
      <c r="C57">
        <v>97.512783590483991</v>
      </c>
      <c r="D57">
        <f t="shared" si="0"/>
        <v>495972.83600210433</v>
      </c>
    </row>
    <row r="58" spans="1:4" x14ac:dyDescent="0.25">
      <c r="A58">
        <v>2002</v>
      </c>
      <c r="B58" s="28">
        <v>482077.19700752298</v>
      </c>
      <c r="C58">
        <v>98.110193635651697</v>
      </c>
      <c r="D58">
        <f t="shared" si="0"/>
        <v>491363.00637403259</v>
      </c>
    </row>
    <row r="59" spans="1:4" x14ac:dyDescent="0.25">
      <c r="A59">
        <v>2003</v>
      </c>
      <c r="B59" s="28">
        <v>487606.51886742201</v>
      </c>
      <c r="C59">
        <v>98.920816734820022</v>
      </c>
      <c r="D59">
        <f t="shared" si="0"/>
        <v>492926.09479212377</v>
      </c>
    </row>
    <row r="60" spans="1:4" x14ac:dyDescent="0.25">
      <c r="A60">
        <v>2004</v>
      </c>
      <c r="B60" s="28">
        <v>502265.68002611899</v>
      </c>
      <c r="C60">
        <v>99.749676465555766</v>
      </c>
      <c r="D60">
        <f t="shared" si="0"/>
        <v>503526.12441761122</v>
      </c>
    </row>
    <row r="61" spans="1:4" x14ac:dyDescent="0.25">
      <c r="A61">
        <v>2005</v>
      </c>
      <c r="B61" s="28">
        <v>520848.31534546602</v>
      </c>
      <c r="C61">
        <v>99.999999999999986</v>
      </c>
      <c r="D61">
        <f t="shared" si="0"/>
        <v>520848.31534546614</v>
      </c>
    </row>
    <row r="62" spans="1:4" x14ac:dyDescent="0.25">
      <c r="A62">
        <v>2006</v>
      </c>
      <c r="B62" s="28">
        <v>553721.55162867298</v>
      </c>
      <c r="C62">
        <v>102.20789681846647</v>
      </c>
      <c r="D62">
        <f t="shared" si="0"/>
        <v>541760.04874862963</v>
      </c>
    </row>
    <row r="63" spans="1:4" x14ac:dyDescent="0.25">
      <c r="A63">
        <v>2007</v>
      </c>
      <c r="B63" s="28">
        <v>589085.15540166805</v>
      </c>
      <c r="C63">
        <v>104.7703915999528</v>
      </c>
      <c r="D63">
        <f t="shared" si="0"/>
        <v>562263.00809391402</v>
      </c>
    </row>
    <row r="64" spans="1:4" x14ac:dyDescent="0.25">
      <c r="A64">
        <v>2008</v>
      </c>
      <c r="B64" s="28">
        <v>614407.71934156399</v>
      </c>
      <c r="C64">
        <v>107.68073845919741</v>
      </c>
      <c r="D64">
        <f t="shared" si="0"/>
        <v>570582.75057648914</v>
      </c>
    </row>
    <row r="65" spans="1:4" x14ac:dyDescent="0.25">
      <c r="A65">
        <v>2009</v>
      </c>
      <c r="B65" s="28">
        <v>603039.07363026298</v>
      </c>
      <c r="C65">
        <v>107.20069777857269</v>
      </c>
      <c r="D65">
        <f t="shared" si="0"/>
        <v>562532.78768377437</v>
      </c>
    </row>
    <row r="66" spans="1:4" x14ac:dyDescent="0.25">
      <c r="A66">
        <v>2010</v>
      </c>
      <c r="B66" s="28">
        <v>624545.11854587297</v>
      </c>
      <c r="C66">
        <v>107.56153321243242</v>
      </c>
      <c r="D66">
        <f t="shared" si="0"/>
        <v>580639.84390442423</v>
      </c>
    </row>
    <row r="67" spans="1:4" x14ac:dyDescent="0.25">
      <c r="A67">
        <v>2011</v>
      </c>
      <c r="B67" s="28">
        <v>635738.744235166</v>
      </c>
      <c r="C67">
        <v>107.96472017750717</v>
      </c>
      <c r="D67">
        <f t="shared" si="0"/>
        <v>588839.33861907292</v>
      </c>
    </row>
    <row r="68" spans="1:4" x14ac:dyDescent="0.25">
      <c r="A68">
        <v>2012</v>
      </c>
      <c r="B68" s="28">
        <v>643645.58906792197</v>
      </c>
      <c r="C68">
        <v>108.07625942076837</v>
      </c>
      <c r="D68">
        <f t="shared" si="0"/>
        <v>595547.61842935928</v>
      </c>
    </row>
    <row r="69" spans="1:4" x14ac:dyDescent="0.25">
      <c r="A69">
        <v>2013</v>
      </c>
      <c r="B69" s="28">
        <v>654611.66897032096</v>
      </c>
      <c r="C69">
        <v>108.03552719921288</v>
      </c>
      <c r="D69">
        <f t="shared" ref="D69:D77" si="1">B69/C69*100</f>
        <v>605922.5941141058</v>
      </c>
    </row>
    <row r="70" spans="1:4" x14ac:dyDescent="0.25">
      <c r="A70">
        <v>2014</v>
      </c>
      <c r="B70" s="28">
        <v>665618.37446688698</v>
      </c>
      <c r="C70">
        <v>107.32992145470827</v>
      </c>
      <c r="D70">
        <f t="shared" si="1"/>
        <v>620161.05615782889</v>
      </c>
    </row>
    <row r="71" spans="1:4" x14ac:dyDescent="0.25">
      <c r="A71">
        <v>2015</v>
      </c>
      <c r="B71" s="28">
        <v>668006.38169943495</v>
      </c>
      <c r="C71">
        <v>105.97213690466336</v>
      </c>
      <c r="D71">
        <f t="shared" si="1"/>
        <v>630360.3958655654</v>
      </c>
    </row>
    <row r="72" spans="1:4" x14ac:dyDescent="0.25">
      <c r="A72">
        <v>2016</v>
      </c>
      <c r="B72" s="28">
        <v>677848.330564167</v>
      </c>
      <c r="C72">
        <v>105.35401034067661</v>
      </c>
      <c r="D72">
        <f t="shared" si="1"/>
        <v>643400.5961161342</v>
      </c>
    </row>
    <row r="73" spans="1:4" x14ac:dyDescent="0.25">
      <c r="A73">
        <v>2017</v>
      </c>
      <c r="B73" s="28">
        <v>684558.46747829102</v>
      </c>
      <c r="C73">
        <v>104.96644536795426</v>
      </c>
      <c r="D73">
        <f t="shared" si="1"/>
        <v>652168.85746545764</v>
      </c>
    </row>
    <row r="74" spans="1:4" x14ac:dyDescent="0.25">
      <c r="A74">
        <v>2018</v>
      </c>
      <c r="B74" s="28">
        <v>709521.55649554206</v>
      </c>
      <c r="C74">
        <v>105.76869257056093</v>
      </c>
      <c r="D74">
        <f t="shared" si="1"/>
        <v>670823.79412244563</v>
      </c>
    </row>
    <row r="75" spans="1:4" x14ac:dyDescent="0.25">
      <c r="A75">
        <v>2019</v>
      </c>
      <c r="B75" s="28">
        <v>716878.58983186504</v>
      </c>
      <c r="C75">
        <v>105.65880402029198</v>
      </c>
      <c r="D75">
        <f t="shared" si="1"/>
        <v>678484.48265057697</v>
      </c>
    </row>
    <row r="76" spans="1:4" x14ac:dyDescent="0.25">
      <c r="A76">
        <v>2020</v>
      </c>
      <c r="B76" s="28">
        <v>696619.95867014595</v>
      </c>
      <c r="C76">
        <v>104.87571063534442</v>
      </c>
      <c r="D76">
        <f t="shared" si="1"/>
        <v>664233.83875062515</v>
      </c>
    </row>
    <row r="77" spans="1:4" x14ac:dyDescent="0.25">
      <c r="A77">
        <v>2021</v>
      </c>
      <c r="B77" s="28">
        <v>743330.23111145105</v>
      </c>
      <c r="C77">
        <v>105.98724938934473</v>
      </c>
      <c r="D77">
        <f t="shared" si="1"/>
        <v>701339.29825919296</v>
      </c>
    </row>
    <row r="78" spans="1:4" x14ac:dyDescent="0.25">
      <c r="A78">
        <v>2022</v>
      </c>
      <c r="B78" s="28">
        <v>781460.26937037404</v>
      </c>
      <c r="C78">
        <v>109.46405711201288</v>
      </c>
      <c r="D78">
        <f>B78/C78*100</f>
        <v>713896.67986699764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23A3-3B73-43C9-BDC6-7B22462A3CF9}">
  <dimension ref="A1:F77"/>
  <sheetViews>
    <sheetView zoomScale="85" zoomScaleNormal="85" workbookViewId="0">
      <selection activeCell="I12" sqref="I12"/>
    </sheetView>
  </sheetViews>
  <sheetFormatPr baseColWidth="10" defaultRowHeight="15" x14ac:dyDescent="0.25"/>
  <cols>
    <col min="2" max="2" width="53.28515625" bestFit="1" customWidth="1"/>
    <col min="3" max="3" width="53.28515625" customWidth="1"/>
    <col min="4" max="4" width="42.42578125" bestFit="1" customWidth="1"/>
    <col min="5" max="5" width="35" customWidth="1"/>
    <col min="6" max="6" width="41.5703125" bestFit="1" customWidth="1"/>
  </cols>
  <sheetData>
    <row r="1" spans="1:6" ht="26.25" x14ac:dyDescent="0.4">
      <c r="A1" s="26" t="s">
        <v>17</v>
      </c>
    </row>
    <row r="3" spans="1:6" x14ac:dyDescent="0.25">
      <c r="A3" s="2" t="s">
        <v>4</v>
      </c>
      <c r="B3" s="2" t="s">
        <v>75</v>
      </c>
      <c r="C3" s="2" t="s">
        <v>76</v>
      </c>
      <c r="D3" s="2" t="s">
        <v>77</v>
      </c>
      <c r="E3" s="2" t="s">
        <v>19</v>
      </c>
      <c r="F3" s="2" t="s">
        <v>80</v>
      </c>
    </row>
    <row r="4" spans="1:6" x14ac:dyDescent="0.25">
      <c r="A4">
        <v>1948</v>
      </c>
      <c r="B4" s="3">
        <v>10015</v>
      </c>
      <c r="C4" s="3">
        <v>10015</v>
      </c>
      <c r="E4">
        <f>Quelle_Var1!C4</f>
        <v>18.75017143235868</v>
      </c>
      <c r="F4">
        <f>B4/E4*100</f>
        <v>53412.84497653343</v>
      </c>
    </row>
    <row r="5" spans="1:6" x14ac:dyDescent="0.25">
      <c r="A5">
        <v>1949</v>
      </c>
      <c r="B5" s="3">
        <v>10045</v>
      </c>
      <c r="C5" s="3">
        <v>10045</v>
      </c>
      <c r="E5">
        <f>Quelle_Var1!C5</f>
        <v>19.181241989922011</v>
      </c>
      <c r="F5">
        <f t="shared" ref="F5:F68" si="0">B5/E5*100</f>
        <v>52368.871657412637</v>
      </c>
    </row>
    <row r="6" spans="1:6" x14ac:dyDescent="0.25">
      <c r="A6">
        <v>1950</v>
      </c>
      <c r="B6" s="3">
        <v>10365</v>
      </c>
      <c r="C6" s="3">
        <v>10365</v>
      </c>
      <c r="E6">
        <f>Quelle_Var1!C6</f>
        <v>18.883077610145509</v>
      </c>
      <c r="F6">
        <f t="shared" si="0"/>
        <v>54890.416774176098</v>
      </c>
    </row>
    <row r="7" spans="1:6" x14ac:dyDescent="0.25">
      <c r="A7">
        <v>1951</v>
      </c>
      <c r="B7" s="3">
        <v>11315</v>
      </c>
      <c r="C7" s="3">
        <v>11315</v>
      </c>
      <c r="E7">
        <f>Quelle_Var1!C7</f>
        <v>19.244804543225687</v>
      </c>
      <c r="F7">
        <f t="shared" si="0"/>
        <v>58795.089212703715</v>
      </c>
    </row>
    <row r="8" spans="1:6" x14ac:dyDescent="0.25">
      <c r="A8">
        <v>1952</v>
      </c>
      <c r="B8" s="3">
        <v>12035</v>
      </c>
      <c r="C8" s="3">
        <v>12035</v>
      </c>
      <c r="E8">
        <f>Quelle_Var1!C8</f>
        <v>20.176142650610281</v>
      </c>
      <c r="F8">
        <f t="shared" si="0"/>
        <v>59649.65756046521</v>
      </c>
    </row>
    <row r="9" spans="1:6" x14ac:dyDescent="0.25">
      <c r="A9">
        <v>1953</v>
      </c>
      <c r="B9" s="3">
        <v>12590</v>
      </c>
      <c r="C9" s="3">
        <v>12590</v>
      </c>
      <c r="E9">
        <f>Quelle_Var1!C9</f>
        <v>20.492365400391812</v>
      </c>
      <c r="F9">
        <f t="shared" si="0"/>
        <v>61437.514674412749</v>
      </c>
    </row>
    <row r="10" spans="1:6" x14ac:dyDescent="0.25">
      <c r="A10">
        <v>1954</v>
      </c>
      <c r="B10" s="3">
        <v>13180</v>
      </c>
      <c r="C10" s="3">
        <v>13180</v>
      </c>
      <c r="E10">
        <f>Quelle_Var1!C10</f>
        <v>20.582920516093132</v>
      </c>
      <c r="F10">
        <f t="shared" si="0"/>
        <v>64033.672916800002</v>
      </c>
    </row>
    <row r="11" spans="1:6" x14ac:dyDescent="0.25">
      <c r="A11">
        <v>1955</v>
      </c>
      <c r="B11" s="3">
        <v>14080</v>
      </c>
      <c r="C11" s="3">
        <v>14080</v>
      </c>
      <c r="E11">
        <f>Quelle_Var1!C11</f>
        <v>20.857226481196552</v>
      </c>
      <c r="F11">
        <f t="shared" si="0"/>
        <v>67506.578656052676</v>
      </c>
    </row>
    <row r="12" spans="1:6" x14ac:dyDescent="0.25">
      <c r="A12">
        <v>1956</v>
      </c>
      <c r="B12" s="3">
        <v>15200</v>
      </c>
      <c r="C12" s="3">
        <v>15200</v>
      </c>
      <c r="E12">
        <f>Quelle_Var1!C12</f>
        <v>21.082138205037609</v>
      </c>
      <c r="F12">
        <f t="shared" si="0"/>
        <v>72098.948655824366</v>
      </c>
    </row>
    <row r="13" spans="1:6" x14ac:dyDescent="0.25">
      <c r="A13">
        <v>1957</v>
      </c>
      <c r="B13" s="3">
        <v>16150</v>
      </c>
      <c r="C13" s="3">
        <v>16150</v>
      </c>
      <c r="E13">
        <f>Quelle_Var1!C13</f>
        <v>21.565386898388532</v>
      </c>
      <c r="F13">
        <f t="shared" si="0"/>
        <v>74888.524263883271</v>
      </c>
    </row>
    <row r="14" spans="1:6" x14ac:dyDescent="0.25">
      <c r="A14">
        <v>1958</v>
      </c>
      <c r="B14" s="3">
        <v>16705</v>
      </c>
      <c r="C14" s="3">
        <v>16705</v>
      </c>
      <c r="E14">
        <f>Quelle_Var1!C14</f>
        <v>22.656556219779375</v>
      </c>
      <c r="F14">
        <f t="shared" si="0"/>
        <v>73731.417246087847</v>
      </c>
    </row>
    <row r="15" spans="1:6" x14ac:dyDescent="0.25">
      <c r="A15">
        <v>1959</v>
      </c>
      <c r="B15" s="3">
        <v>17690</v>
      </c>
      <c r="C15" s="3">
        <v>17690</v>
      </c>
      <c r="E15">
        <f>Quelle_Var1!C15</f>
        <v>22.645922519751853</v>
      </c>
      <c r="F15">
        <f t="shared" si="0"/>
        <v>78115.607719538559</v>
      </c>
    </row>
    <row r="16" spans="1:6" x14ac:dyDescent="0.25">
      <c r="A16">
        <v>1960</v>
      </c>
      <c r="B16" s="3">
        <v>19215</v>
      </c>
      <c r="C16" s="3">
        <v>19215</v>
      </c>
      <c r="E16">
        <f>Quelle_Var1!C16</f>
        <v>23.320141288670325</v>
      </c>
      <c r="F16">
        <f t="shared" si="0"/>
        <v>82396.584832593901</v>
      </c>
    </row>
    <row r="17" spans="1:6" x14ac:dyDescent="0.25">
      <c r="A17">
        <v>1961</v>
      </c>
      <c r="B17" s="3">
        <v>21775</v>
      </c>
      <c r="C17" s="3">
        <v>21775</v>
      </c>
      <c r="E17">
        <f>Quelle_Var1!C17</f>
        <v>24.212064563134835</v>
      </c>
      <c r="F17">
        <f t="shared" si="0"/>
        <v>89934.503285417901</v>
      </c>
    </row>
    <row r="18" spans="1:6" x14ac:dyDescent="0.25">
      <c r="A18">
        <v>1962</v>
      </c>
      <c r="B18" s="3">
        <v>24415</v>
      </c>
      <c r="C18" s="3">
        <v>24415</v>
      </c>
      <c r="E18">
        <f>Quelle_Var1!C18</f>
        <v>25.565846769777618</v>
      </c>
      <c r="F18">
        <f t="shared" si="0"/>
        <v>95498.499305964404</v>
      </c>
    </row>
    <row r="19" spans="1:6" x14ac:dyDescent="0.25">
      <c r="A19">
        <v>1963</v>
      </c>
      <c r="B19" s="3">
        <v>27245</v>
      </c>
      <c r="C19" s="3">
        <v>27245</v>
      </c>
      <c r="E19">
        <f>Quelle_Var1!C19</f>
        <v>26.785604853855023</v>
      </c>
      <c r="F19">
        <f t="shared" si="0"/>
        <v>101715.08221916766</v>
      </c>
    </row>
    <row r="20" spans="1:6" x14ac:dyDescent="0.25">
      <c r="A20">
        <v>1964</v>
      </c>
      <c r="B20" s="3">
        <v>30270</v>
      </c>
      <c r="C20" s="3">
        <v>30270</v>
      </c>
      <c r="E20">
        <f>Quelle_Var1!C20</f>
        <v>28.250366905496051</v>
      </c>
      <c r="F20">
        <f t="shared" si="0"/>
        <v>107149.05084687957</v>
      </c>
    </row>
    <row r="21" spans="1:6" x14ac:dyDescent="0.25">
      <c r="A21">
        <v>1965</v>
      </c>
      <c r="B21" s="3">
        <v>32895</v>
      </c>
      <c r="C21" s="3">
        <v>32895</v>
      </c>
      <c r="E21">
        <f>Quelle_Var1!C21</f>
        <v>29.356597493203385</v>
      </c>
      <c r="F21">
        <f t="shared" si="0"/>
        <v>112053.17648823514</v>
      </c>
    </row>
    <row r="22" spans="1:6" x14ac:dyDescent="0.25">
      <c r="A22">
        <v>1966</v>
      </c>
      <c r="B22" s="3">
        <v>35045</v>
      </c>
      <c r="C22" s="3">
        <v>35045</v>
      </c>
      <c r="E22">
        <f>Quelle_Var1!C22</f>
        <v>30.782563380469586</v>
      </c>
      <c r="F22">
        <f t="shared" si="0"/>
        <v>113846.91900686469</v>
      </c>
    </row>
    <row r="23" spans="1:6" x14ac:dyDescent="0.25">
      <c r="A23">
        <v>1967</v>
      </c>
      <c r="B23" s="3">
        <v>37975</v>
      </c>
      <c r="C23" s="3">
        <v>37975</v>
      </c>
      <c r="E23">
        <f>Quelle_Var1!C23</f>
        <v>32.169917382630736</v>
      </c>
      <c r="F23">
        <f t="shared" si="0"/>
        <v>118045.06535818323</v>
      </c>
    </row>
    <row r="24" spans="1:6" x14ac:dyDescent="0.25">
      <c r="A24">
        <v>1968</v>
      </c>
      <c r="B24" s="3">
        <v>40540</v>
      </c>
      <c r="C24" s="3">
        <v>40540</v>
      </c>
      <c r="E24">
        <f>Quelle_Var1!C24</f>
        <v>33.12632875048471</v>
      </c>
      <c r="F24">
        <f t="shared" si="0"/>
        <v>122379.9966043832</v>
      </c>
    </row>
    <row r="25" spans="1:6" x14ac:dyDescent="0.25">
      <c r="A25">
        <v>1969</v>
      </c>
      <c r="B25" s="3">
        <v>43580</v>
      </c>
      <c r="C25" s="3">
        <v>43580</v>
      </c>
      <c r="E25">
        <f>Quelle_Var1!C25</f>
        <v>33.987634192783091</v>
      </c>
      <c r="F25">
        <f t="shared" si="0"/>
        <v>128223.10535887121</v>
      </c>
    </row>
    <row r="26" spans="1:6" x14ac:dyDescent="0.25">
      <c r="A26">
        <v>1970</v>
      </c>
      <c r="B26" s="3">
        <v>48965</v>
      </c>
      <c r="C26" s="3">
        <v>48965</v>
      </c>
      <c r="E26">
        <f>Quelle_Var1!C26</f>
        <v>35.595052078668267</v>
      </c>
      <c r="F26">
        <f t="shared" si="0"/>
        <v>137561.25399615357</v>
      </c>
    </row>
    <row r="27" spans="1:6" x14ac:dyDescent="0.25">
      <c r="A27">
        <v>1971</v>
      </c>
      <c r="B27" s="3">
        <v>56760</v>
      </c>
      <c r="C27" s="3">
        <v>56760</v>
      </c>
      <c r="E27">
        <f>Quelle_Var1!C27</f>
        <v>38.777959240644044</v>
      </c>
      <c r="F27">
        <f t="shared" si="0"/>
        <v>146371.80788128884</v>
      </c>
    </row>
    <row r="28" spans="1:6" x14ac:dyDescent="0.25">
      <c r="A28">
        <v>1972</v>
      </c>
      <c r="B28" s="3">
        <v>64345</v>
      </c>
      <c r="C28" s="3">
        <v>64345</v>
      </c>
      <c r="E28">
        <f>Quelle_Var1!C28</f>
        <v>42.473185284639662</v>
      </c>
      <c r="F28">
        <f t="shared" si="0"/>
        <v>151495.58378723773</v>
      </c>
    </row>
    <row r="29" spans="1:6" x14ac:dyDescent="0.25">
      <c r="A29">
        <v>1973</v>
      </c>
      <c r="B29" s="3">
        <v>73325</v>
      </c>
      <c r="C29" s="3">
        <v>73325</v>
      </c>
      <c r="E29">
        <f>Quelle_Var1!C29</f>
        <v>45.881229138567612</v>
      </c>
      <c r="F29">
        <f t="shared" si="0"/>
        <v>159814.81180146337</v>
      </c>
    </row>
    <row r="30" spans="1:6" x14ac:dyDescent="0.25">
      <c r="A30">
        <v>1974</v>
      </c>
      <c r="B30" s="3">
        <v>81395</v>
      </c>
      <c r="C30" s="3">
        <v>81395</v>
      </c>
      <c r="E30">
        <f>Quelle_Var1!C30</f>
        <v>49.196931823521339</v>
      </c>
      <c r="F30">
        <f t="shared" si="0"/>
        <v>165447.3093809573</v>
      </c>
    </row>
    <row r="31" spans="1:6" x14ac:dyDescent="0.25">
      <c r="A31">
        <v>1975</v>
      </c>
      <c r="B31" s="3">
        <v>83370</v>
      </c>
      <c r="C31" s="3">
        <v>83370</v>
      </c>
      <c r="E31">
        <f>Quelle_Var1!C31</f>
        <v>52.383253652047458</v>
      </c>
      <c r="F31">
        <f t="shared" si="0"/>
        <v>159153.91692501595</v>
      </c>
    </row>
    <row r="32" spans="1:6" x14ac:dyDescent="0.25">
      <c r="A32">
        <v>1976</v>
      </c>
      <c r="B32" s="3">
        <v>84365</v>
      </c>
      <c r="C32" s="3">
        <v>84365</v>
      </c>
      <c r="E32">
        <f>Quelle_Var1!C32</f>
        <v>53.50714174892375</v>
      </c>
      <c r="F32">
        <f t="shared" si="0"/>
        <v>157670.54124451888</v>
      </c>
    </row>
    <row r="33" spans="1:6" x14ac:dyDescent="0.25">
      <c r="A33">
        <v>1977</v>
      </c>
      <c r="B33" s="3">
        <v>86485</v>
      </c>
      <c r="C33" s="3">
        <v>86485</v>
      </c>
      <c r="E33">
        <f>Quelle_Var1!C33</f>
        <v>53.684188265978563</v>
      </c>
      <c r="F33">
        <f t="shared" si="0"/>
        <v>161099.57660439916</v>
      </c>
    </row>
    <row r="34" spans="1:6" x14ac:dyDescent="0.25">
      <c r="A34">
        <v>1978</v>
      </c>
      <c r="B34" s="3">
        <v>90735</v>
      </c>
      <c r="C34" s="3">
        <v>90735</v>
      </c>
      <c r="E34">
        <f>Quelle_Var1!C34</f>
        <v>55.521651483254644</v>
      </c>
      <c r="F34">
        <f t="shared" si="0"/>
        <v>163422.7325305079</v>
      </c>
    </row>
    <row r="35" spans="1:6" x14ac:dyDescent="0.25">
      <c r="A35">
        <v>1979</v>
      </c>
      <c r="B35" s="3">
        <v>95485</v>
      </c>
      <c r="C35" s="3">
        <v>95485</v>
      </c>
      <c r="E35">
        <f>Quelle_Var1!C35</f>
        <v>56.658239620976346</v>
      </c>
      <c r="F35">
        <f t="shared" si="0"/>
        <v>168528.003409144</v>
      </c>
    </row>
    <row r="36" spans="1:6" x14ac:dyDescent="0.25">
      <c r="A36">
        <v>1980</v>
      </c>
      <c r="B36" s="3">
        <v>102760</v>
      </c>
      <c r="C36" s="3">
        <v>102760</v>
      </c>
      <c r="E36">
        <f>Quelle_Var1!C36</f>
        <v>58.312833896703239</v>
      </c>
      <c r="F36">
        <f t="shared" si="0"/>
        <v>176221.92771840165</v>
      </c>
    </row>
    <row r="37" spans="1:6" x14ac:dyDescent="0.25">
      <c r="A37">
        <v>1981</v>
      </c>
      <c r="B37" s="3">
        <v>111540</v>
      </c>
      <c r="C37" s="3">
        <v>111540</v>
      </c>
      <c r="E37">
        <f>Quelle_Var1!C37</f>
        <v>61.61398602394722</v>
      </c>
      <c r="F37">
        <f t="shared" si="0"/>
        <v>181030.32638831105</v>
      </c>
    </row>
    <row r="38" spans="1:6" x14ac:dyDescent="0.25">
      <c r="A38">
        <v>1982</v>
      </c>
      <c r="B38" s="3">
        <v>119810</v>
      </c>
      <c r="C38" s="3">
        <v>119810</v>
      </c>
      <c r="E38">
        <f>Quelle_Var1!C38</f>
        <v>66.141406975732167</v>
      </c>
      <c r="F38">
        <f t="shared" si="0"/>
        <v>181142.20044330065</v>
      </c>
    </row>
    <row r="39" spans="1:6" x14ac:dyDescent="0.25">
      <c r="A39">
        <v>1983</v>
      </c>
      <c r="B39" s="3">
        <v>125310</v>
      </c>
      <c r="C39" s="3">
        <v>125310</v>
      </c>
      <c r="E39">
        <f>Quelle_Var1!C39</f>
        <v>67.706897438475153</v>
      </c>
      <c r="F39">
        <f t="shared" si="0"/>
        <v>185077.15571204311</v>
      </c>
    </row>
    <row r="40" spans="1:6" x14ac:dyDescent="0.25">
      <c r="A40">
        <v>1984</v>
      </c>
      <c r="B40" s="3">
        <v>130490</v>
      </c>
      <c r="C40" s="3">
        <v>130490</v>
      </c>
      <c r="E40">
        <f>Quelle_Var1!C40</f>
        <v>70.252431641413608</v>
      </c>
      <c r="F40">
        <f t="shared" si="0"/>
        <v>185744.4603000425</v>
      </c>
    </row>
    <row r="41" spans="1:6" x14ac:dyDescent="0.25">
      <c r="A41">
        <v>1985</v>
      </c>
      <c r="B41" s="3">
        <v>138335</v>
      </c>
      <c r="C41" s="3">
        <v>138335</v>
      </c>
      <c r="E41">
        <f>Quelle_Var1!C41</f>
        <v>71.847675104059874</v>
      </c>
      <c r="F41">
        <f t="shared" si="0"/>
        <v>192539.2850911931</v>
      </c>
    </row>
    <row r="42" spans="1:6" x14ac:dyDescent="0.25">
      <c r="A42">
        <v>1986</v>
      </c>
      <c r="B42" s="3">
        <v>146745</v>
      </c>
      <c r="C42" s="3">
        <v>146745</v>
      </c>
      <c r="E42">
        <f>Quelle_Var1!C42</f>
        <v>74.027960299426354</v>
      </c>
      <c r="F42">
        <f t="shared" si="0"/>
        <v>198229.15477672176</v>
      </c>
    </row>
    <row r="43" spans="1:6" x14ac:dyDescent="0.25">
      <c r="A43">
        <v>1987</v>
      </c>
      <c r="B43" s="3">
        <v>153900</v>
      </c>
      <c r="C43" s="3">
        <v>153900</v>
      </c>
      <c r="E43">
        <f>Quelle_Var1!C43</f>
        <v>75.651750597964352</v>
      </c>
      <c r="F43">
        <f t="shared" si="0"/>
        <v>203432.1727964629</v>
      </c>
    </row>
    <row r="44" spans="1:6" x14ac:dyDescent="0.25">
      <c r="A44">
        <v>1988</v>
      </c>
      <c r="B44" s="3">
        <v>163030</v>
      </c>
      <c r="C44" s="3">
        <v>163030</v>
      </c>
      <c r="E44">
        <f>Quelle_Var1!C44</f>
        <v>77.762614828591595</v>
      </c>
      <c r="F44">
        <f t="shared" si="0"/>
        <v>209650.87189951009</v>
      </c>
    </row>
    <row r="45" spans="1:6" x14ac:dyDescent="0.25">
      <c r="A45">
        <v>1989</v>
      </c>
      <c r="B45" s="3">
        <v>174295</v>
      </c>
      <c r="C45" s="3">
        <v>174295</v>
      </c>
      <c r="E45">
        <f>Quelle_Var1!C45</f>
        <v>80.45200407356603</v>
      </c>
      <c r="F45">
        <f t="shared" si="0"/>
        <v>216644.69643369367</v>
      </c>
    </row>
    <row r="46" spans="1:6" x14ac:dyDescent="0.25">
      <c r="A46">
        <v>1990</v>
      </c>
      <c r="B46" s="3">
        <v>189755</v>
      </c>
      <c r="C46" s="3">
        <v>189755</v>
      </c>
      <c r="E46">
        <f>Quelle_Var1!C46</f>
        <v>84.155709647060192</v>
      </c>
      <c r="F46">
        <f t="shared" si="0"/>
        <v>225480.83878777997</v>
      </c>
    </row>
    <row r="47" spans="1:6" x14ac:dyDescent="0.25">
      <c r="A47">
        <v>1991</v>
      </c>
      <c r="B47" s="3">
        <v>203675</v>
      </c>
      <c r="C47" s="3">
        <v>203675</v>
      </c>
      <c r="E47">
        <f>Quelle_Var1!C47</f>
        <v>88.707780203711565</v>
      </c>
      <c r="F47">
        <f t="shared" si="0"/>
        <v>229602.18318198677</v>
      </c>
    </row>
    <row r="48" spans="1:6" x14ac:dyDescent="0.25">
      <c r="A48">
        <v>1992</v>
      </c>
      <c r="B48" s="3">
        <v>210595</v>
      </c>
      <c r="C48" s="3">
        <v>210595</v>
      </c>
      <c r="E48">
        <f>Quelle_Var1!C48</f>
        <v>90.59249675705594</v>
      </c>
      <c r="F48">
        <f t="shared" si="0"/>
        <v>232464.06439680941</v>
      </c>
    </row>
    <row r="49" spans="1:6" x14ac:dyDescent="0.25">
      <c r="A49">
        <v>1993</v>
      </c>
      <c r="B49" s="3">
        <v>212805</v>
      </c>
      <c r="C49" s="3">
        <v>212805</v>
      </c>
      <c r="E49">
        <f>Quelle_Var1!C49</f>
        <v>92.696076294275471</v>
      </c>
      <c r="F49">
        <f t="shared" si="0"/>
        <v>229572.82390726387</v>
      </c>
    </row>
    <row r="50" spans="1:6" x14ac:dyDescent="0.25">
      <c r="A50">
        <v>1994</v>
      </c>
      <c r="B50" s="3">
        <v>215160</v>
      </c>
      <c r="C50" s="3">
        <v>215160</v>
      </c>
      <c r="E50">
        <f>Quelle_Var1!C50</f>
        <v>93.793956658920735</v>
      </c>
      <c r="F50">
        <f t="shared" si="0"/>
        <v>229396.44265400138</v>
      </c>
    </row>
    <row r="51" spans="1:6" x14ac:dyDescent="0.25">
      <c r="A51">
        <v>1995</v>
      </c>
      <c r="B51" s="3">
        <v>220285</v>
      </c>
      <c r="C51" s="3">
        <v>220285</v>
      </c>
      <c r="D51">
        <v>234360.037660503</v>
      </c>
      <c r="E51">
        <f>Quelle_Var1!C51</f>
        <v>94.485928816400516</v>
      </c>
      <c r="F51">
        <f t="shared" si="0"/>
        <v>233140.5350610934</v>
      </c>
    </row>
    <row r="52" spans="1:6" x14ac:dyDescent="0.25">
      <c r="A52">
        <v>1996</v>
      </c>
      <c r="B52">
        <f>(D52/D51)*B51</f>
        <v>220816.86614190295</v>
      </c>
      <c r="D52">
        <v>234925.887214702</v>
      </c>
      <c r="E52">
        <f>Quelle_Var1!C52</f>
        <v>94.662068255877287</v>
      </c>
      <c r="F52">
        <f t="shared" si="0"/>
        <v>233268.58393271276</v>
      </c>
    </row>
    <row r="53" spans="1:6" x14ac:dyDescent="0.25">
      <c r="A53">
        <v>1997</v>
      </c>
      <c r="B53">
        <f t="shared" ref="B53:B77" si="1">(D53/D52)*B52</f>
        <v>223452.60924675476</v>
      </c>
      <c r="D53">
        <v>237730.04025878801</v>
      </c>
      <c r="E53">
        <f>Quelle_Var1!C53</f>
        <v>95.046663439077335</v>
      </c>
      <c r="F53">
        <f t="shared" si="0"/>
        <v>235097.79424291165</v>
      </c>
    </row>
    <row r="54" spans="1:6" x14ac:dyDescent="0.25">
      <c r="A54">
        <v>1998</v>
      </c>
      <c r="B54">
        <f t="shared" si="1"/>
        <v>227389.23271603318</v>
      </c>
      <c r="D54">
        <v>241918.192990546</v>
      </c>
      <c r="E54">
        <f>Quelle_Var1!C54</f>
        <v>94.67328095953836</v>
      </c>
      <c r="F54">
        <f t="shared" si="0"/>
        <v>240183.11229037814</v>
      </c>
    </row>
    <row r="55" spans="1:6" x14ac:dyDescent="0.25">
      <c r="A55">
        <v>1999</v>
      </c>
      <c r="B55">
        <f t="shared" si="1"/>
        <v>231904.43349285348</v>
      </c>
      <c r="D55">
        <v>246721.89103671501</v>
      </c>
      <c r="E55">
        <f>Quelle_Var1!C55</f>
        <v>94.886564139770073</v>
      </c>
      <c r="F55">
        <f t="shared" si="0"/>
        <v>244401.76077115929</v>
      </c>
    </row>
    <row r="56" spans="1:6" x14ac:dyDescent="0.25">
      <c r="A56">
        <v>2000</v>
      </c>
      <c r="B56">
        <f t="shared" si="1"/>
        <v>241249.06353692181</v>
      </c>
      <c r="D56">
        <v>256663.59314558</v>
      </c>
      <c r="E56">
        <f>Quelle_Var1!C56</f>
        <v>96.311017334886202</v>
      </c>
      <c r="F56">
        <f t="shared" si="0"/>
        <v>250489.58074865595</v>
      </c>
    </row>
    <row r="57" spans="1:6" x14ac:dyDescent="0.25">
      <c r="A57">
        <v>2001</v>
      </c>
      <c r="B57">
        <f t="shared" si="1"/>
        <v>254953.75569201086</v>
      </c>
      <c r="D57">
        <v>271243.94210076198</v>
      </c>
      <c r="E57">
        <f>Quelle_Var1!C57</f>
        <v>97.512783590483991</v>
      </c>
      <c r="F57">
        <f t="shared" si="0"/>
        <v>261456.75090428977</v>
      </c>
    </row>
    <row r="58" spans="1:6" x14ac:dyDescent="0.25">
      <c r="A58">
        <v>2002</v>
      </c>
      <c r="B58">
        <f t="shared" si="1"/>
        <v>262247.41822761128</v>
      </c>
      <c r="D58">
        <v>279003.63080642198</v>
      </c>
      <c r="E58">
        <f>Quelle_Var1!C58</f>
        <v>98.110193635651697</v>
      </c>
      <c r="F58">
        <f t="shared" si="0"/>
        <v>267298.84888568264</v>
      </c>
    </row>
    <row r="59" spans="1:6" x14ac:dyDescent="0.25">
      <c r="A59">
        <v>2003</v>
      </c>
      <c r="B59">
        <f t="shared" si="1"/>
        <v>263173.10337829939</v>
      </c>
      <c r="D59">
        <v>279988.46230551199</v>
      </c>
      <c r="E59">
        <f>Quelle_Var1!C59</f>
        <v>98.920816734820022</v>
      </c>
      <c r="F59">
        <f t="shared" si="0"/>
        <v>266044.20794845978</v>
      </c>
    </row>
    <row r="60" spans="1:6" x14ac:dyDescent="0.25">
      <c r="A60">
        <v>2004</v>
      </c>
      <c r="B60">
        <f t="shared" si="1"/>
        <v>265559.43513515993</v>
      </c>
      <c r="D60">
        <v>282527.26794551598</v>
      </c>
      <c r="E60">
        <f>Quelle_Var1!C60</f>
        <v>99.749676465555766</v>
      </c>
      <c r="F60">
        <f t="shared" si="0"/>
        <v>266225.86112032091</v>
      </c>
    </row>
    <row r="61" spans="1:6" x14ac:dyDescent="0.25">
      <c r="A61">
        <v>2005</v>
      </c>
      <c r="B61">
        <f t="shared" si="1"/>
        <v>273651.43941764859</v>
      </c>
      <c r="D61">
        <v>291136.30818154197</v>
      </c>
      <c r="E61">
        <f>Quelle_Var1!C61</f>
        <v>99.999999999999986</v>
      </c>
      <c r="F61">
        <f t="shared" si="0"/>
        <v>273651.43941764865</v>
      </c>
    </row>
    <row r="62" spans="1:6" x14ac:dyDescent="0.25">
      <c r="A62">
        <v>2006</v>
      </c>
      <c r="B62">
        <f t="shared" si="1"/>
        <v>284265.93374763778</v>
      </c>
      <c r="D62">
        <v>302429.01213743299</v>
      </c>
      <c r="E62">
        <f>Quelle_Var1!C62</f>
        <v>102.20789681846647</v>
      </c>
      <c r="F62">
        <f t="shared" si="0"/>
        <v>278125.21595325292</v>
      </c>
    </row>
    <row r="63" spans="1:6" x14ac:dyDescent="0.25">
      <c r="A63">
        <v>2007</v>
      </c>
      <c r="B63">
        <f t="shared" si="1"/>
        <v>299757.92118259025</v>
      </c>
      <c r="D63">
        <v>318910.85501684598</v>
      </c>
      <c r="E63">
        <f>Quelle_Var1!C63</f>
        <v>104.7703915999528</v>
      </c>
      <c r="F63">
        <f t="shared" si="0"/>
        <v>286109.38319975248</v>
      </c>
    </row>
    <row r="64" spans="1:6" x14ac:dyDescent="0.25">
      <c r="A64">
        <v>2008</v>
      </c>
      <c r="B64">
        <f t="shared" si="1"/>
        <v>314481.29904745665</v>
      </c>
      <c r="D64">
        <v>334574.978270358</v>
      </c>
      <c r="E64">
        <f>Quelle_Var1!C64</f>
        <v>107.68073845919741</v>
      </c>
      <c r="F64">
        <f t="shared" si="0"/>
        <v>292049.72360643727</v>
      </c>
    </row>
    <row r="65" spans="1:6" x14ac:dyDescent="0.25">
      <c r="A65">
        <v>2009</v>
      </c>
      <c r="B65">
        <f t="shared" si="1"/>
        <v>321740.10721689719</v>
      </c>
      <c r="D65">
        <v>342297.58560158999</v>
      </c>
      <c r="E65">
        <f>Quelle_Var1!C65</f>
        <v>107.20069777857269</v>
      </c>
      <c r="F65">
        <f t="shared" si="0"/>
        <v>300128.743454137</v>
      </c>
    </row>
    <row r="66" spans="1:6" x14ac:dyDescent="0.25">
      <c r="A66">
        <v>2010</v>
      </c>
      <c r="B66">
        <f t="shared" si="1"/>
        <v>324519.1919477937</v>
      </c>
      <c r="D66">
        <v>345254.23903779598</v>
      </c>
      <c r="E66">
        <f>Quelle_Var1!C66</f>
        <v>107.56153321243242</v>
      </c>
      <c r="F66">
        <f t="shared" si="0"/>
        <v>301705.62119719241</v>
      </c>
    </row>
    <row r="67" spans="1:6" x14ac:dyDescent="0.25">
      <c r="A67">
        <v>2011</v>
      </c>
      <c r="B67">
        <f t="shared" si="1"/>
        <v>336797.68173861102</v>
      </c>
      <c r="D67">
        <v>358317.25889747799</v>
      </c>
      <c r="E67">
        <f>Quelle_Var1!C67</f>
        <v>107.96472017750717</v>
      </c>
      <c r="F67">
        <f t="shared" si="0"/>
        <v>311951.60899308085</v>
      </c>
    </row>
    <row r="68" spans="1:6" x14ac:dyDescent="0.25">
      <c r="A68">
        <v>2012</v>
      </c>
      <c r="B68">
        <f t="shared" si="1"/>
        <v>345438.99906772195</v>
      </c>
      <c r="D68">
        <v>367510.71035666403</v>
      </c>
      <c r="E68">
        <f>Quelle_Var1!C68</f>
        <v>108.07625942076837</v>
      </c>
      <c r="F68">
        <f t="shared" si="0"/>
        <v>319625.2358465147</v>
      </c>
    </row>
    <row r="69" spans="1:6" x14ac:dyDescent="0.25">
      <c r="A69">
        <v>2013</v>
      </c>
      <c r="B69">
        <f t="shared" si="1"/>
        <v>353507.10659164831</v>
      </c>
      <c r="D69">
        <v>376094.32695859502</v>
      </c>
      <c r="E69">
        <f>Quelle_Var1!C69</f>
        <v>108.03552719921288</v>
      </c>
      <c r="F69">
        <f t="shared" ref="F69:F77" si="2">B69/E69*100</f>
        <v>327213.75621169165</v>
      </c>
    </row>
    <row r="70" spans="1:6" x14ac:dyDescent="0.25">
      <c r="A70">
        <v>2014</v>
      </c>
      <c r="B70">
        <f t="shared" si="1"/>
        <v>359075.37302752823</v>
      </c>
      <c r="D70">
        <v>382018.37594793399</v>
      </c>
      <c r="E70">
        <f>Quelle_Var1!C70</f>
        <v>107.32992145470827</v>
      </c>
      <c r="F70">
        <f t="shared" si="2"/>
        <v>334552.90767081484</v>
      </c>
    </row>
    <row r="71" spans="1:6" x14ac:dyDescent="0.25">
      <c r="A71">
        <v>2015</v>
      </c>
      <c r="B71">
        <f t="shared" si="1"/>
        <v>365782.83724465035</v>
      </c>
      <c r="D71">
        <v>389154.41138625803</v>
      </c>
      <c r="E71">
        <f>Quelle_Var1!C71</f>
        <v>105.97213690466336</v>
      </c>
      <c r="F71">
        <f t="shared" si="2"/>
        <v>345168.87922503892</v>
      </c>
    </row>
    <row r="72" spans="1:6" x14ac:dyDescent="0.25">
      <c r="A72">
        <v>2016</v>
      </c>
      <c r="B72">
        <f t="shared" si="1"/>
        <v>370257.06841747864</v>
      </c>
      <c r="D72">
        <v>393914.52208905597</v>
      </c>
      <c r="E72">
        <f>Quelle_Var1!C72</f>
        <v>105.35401034067661</v>
      </c>
      <c r="F72">
        <f t="shared" si="2"/>
        <v>351440.88698683778</v>
      </c>
    </row>
    <row r="73" spans="1:6" x14ac:dyDescent="0.25">
      <c r="A73">
        <v>2017</v>
      </c>
      <c r="B73">
        <f t="shared" si="1"/>
        <v>375371.46171692963</v>
      </c>
      <c r="D73">
        <v>399355.69786711602</v>
      </c>
      <c r="E73">
        <f>Quelle_Var1!C73</f>
        <v>104.96644536795426</v>
      </c>
      <c r="F73">
        <f t="shared" si="2"/>
        <v>357610.91118317388</v>
      </c>
    </row>
    <row r="74" spans="1:6" x14ac:dyDescent="0.25">
      <c r="A74">
        <v>2018</v>
      </c>
      <c r="B74">
        <f t="shared" si="1"/>
        <v>383667.30910490477</v>
      </c>
      <c r="D74">
        <v>408181.605696844</v>
      </c>
      <c r="E74">
        <f>Quelle_Var1!C74</f>
        <v>105.76869257056093</v>
      </c>
      <c r="F74">
        <f t="shared" si="2"/>
        <v>362741.84711978998</v>
      </c>
    </row>
    <row r="75" spans="1:6" x14ac:dyDescent="0.25">
      <c r="A75">
        <v>2019</v>
      </c>
      <c r="B75">
        <f t="shared" si="1"/>
        <v>394962.91476399911</v>
      </c>
      <c r="D75">
        <v>420198.940366311</v>
      </c>
      <c r="E75">
        <f>Quelle_Var1!C75</f>
        <v>105.65880402029198</v>
      </c>
      <c r="F75">
        <f t="shared" si="2"/>
        <v>373809.75340980169</v>
      </c>
    </row>
    <row r="76" spans="1:6" x14ac:dyDescent="0.25">
      <c r="A76">
        <v>2020</v>
      </c>
      <c r="B76">
        <f t="shared" si="1"/>
        <v>389931.7196997272</v>
      </c>
      <c r="D76">
        <v>414846.27874731697</v>
      </c>
      <c r="E76">
        <f>Quelle_Var1!C76</f>
        <v>104.87571063534442</v>
      </c>
      <c r="F76">
        <f t="shared" si="2"/>
        <v>371803.64961294993</v>
      </c>
    </row>
    <row r="77" spans="1:6" x14ac:dyDescent="0.25">
      <c r="A77">
        <v>2021</v>
      </c>
      <c r="B77">
        <f t="shared" si="1"/>
        <v>407236.30020938668</v>
      </c>
      <c r="D77">
        <v>433256.52974009002</v>
      </c>
      <c r="E77">
        <f>Quelle_Var1!C77</f>
        <v>105.98724938934473</v>
      </c>
      <c r="F77">
        <f t="shared" si="2"/>
        <v>384231.40760394861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3411-BD0B-48C8-8898-6B9056DC7ECF}">
  <dimension ref="A1:D77"/>
  <sheetViews>
    <sheetView zoomScale="85" zoomScaleNormal="85" workbookViewId="0">
      <pane ySplit="1" topLeftCell="A2" activePane="bottomLeft" state="frozen"/>
      <selection activeCell="I12" sqref="I12"/>
      <selection pane="bottomLeft" activeCell="A2" sqref="A2"/>
    </sheetView>
  </sheetViews>
  <sheetFormatPr baseColWidth="10" defaultRowHeight="15" x14ac:dyDescent="0.25"/>
  <cols>
    <col min="2" max="2" width="20.140625" customWidth="1"/>
    <col min="3" max="3" width="26.5703125" bestFit="1" customWidth="1"/>
  </cols>
  <sheetData>
    <row r="1" spans="1:4" ht="26.25" x14ac:dyDescent="0.4">
      <c r="A1" s="26" t="s">
        <v>124</v>
      </c>
    </row>
    <row r="2" spans="1:4" x14ac:dyDescent="0.25">
      <c r="B2" s="20"/>
    </row>
    <row r="3" spans="1:4" x14ac:dyDescent="0.25">
      <c r="A3" s="2" t="s">
        <v>4</v>
      </c>
      <c r="B3" s="2" t="s">
        <v>79</v>
      </c>
      <c r="C3" s="2" t="s">
        <v>76</v>
      </c>
      <c r="D3" s="2" t="s">
        <v>78</v>
      </c>
    </row>
    <row r="4" spans="1:4" x14ac:dyDescent="0.25">
      <c r="A4">
        <v>1950</v>
      </c>
      <c r="B4">
        <v>49.795533376703425</v>
      </c>
      <c r="C4">
        <v>49.795533376703425</v>
      </c>
    </row>
    <row r="5" spans="1:4" x14ac:dyDescent="0.25">
      <c r="A5">
        <v>1951</v>
      </c>
      <c r="B5">
        <v>49.733494441968183</v>
      </c>
      <c r="C5">
        <v>49.733494441968183</v>
      </c>
    </row>
    <row r="6" spans="1:4" x14ac:dyDescent="0.25">
      <c r="A6">
        <v>1952</v>
      </c>
      <c r="B6">
        <v>49.57538315585721</v>
      </c>
      <c r="C6">
        <v>49.57538315585721</v>
      </c>
    </row>
    <row r="7" spans="1:4" x14ac:dyDescent="0.25">
      <c r="A7">
        <v>1953</v>
      </c>
      <c r="B7">
        <v>49.48052270261249</v>
      </c>
      <c r="C7">
        <v>49.48052270261249</v>
      </c>
    </row>
    <row r="8" spans="1:4" x14ac:dyDescent="0.25">
      <c r="A8">
        <v>1954</v>
      </c>
      <c r="B8">
        <v>49.393356358024235</v>
      </c>
      <c r="C8">
        <v>49.393356358024235</v>
      </c>
    </row>
    <row r="9" spans="1:4" x14ac:dyDescent="0.25">
      <c r="A9">
        <v>1955</v>
      </c>
      <c r="B9">
        <v>49.293342056746042</v>
      </c>
      <c r="C9">
        <v>49.293342056746042</v>
      </c>
    </row>
    <row r="10" spans="1:4" x14ac:dyDescent="0.25">
      <c r="A10">
        <v>1956</v>
      </c>
      <c r="B10">
        <v>49.16895238389705</v>
      </c>
      <c r="C10">
        <v>49.16895238389705</v>
      </c>
    </row>
    <row r="11" spans="1:4" x14ac:dyDescent="0.25">
      <c r="A11">
        <v>1957</v>
      </c>
      <c r="B11">
        <v>49.028658568242221</v>
      </c>
      <c r="C11">
        <v>49.028658568242221</v>
      </c>
    </row>
    <row r="12" spans="1:4" x14ac:dyDescent="0.25">
      <c r="A12">
        <v>1958</v>
      </c>
      <c r="B12">
        <v>48.507591573379173</v>
      </c>
      <c r="C12">
        <v>48.507591573379173</v>
      </c>
    </row>
    <row r="13" spans="1:4" x14ac:dyDescent="0.25">
      <c r="A13">
        <v>1959</v>
      </c>
      <c r="B13">
        <v>48.09199607514099</v>
      </c>
      <c r="C13">
        <v>48.09199607514099</v>
      </c>
    </row>
    <row r="14" spans="1:4" x14ac:dyDescent="0.25">
      <c r="A14">
        <v>1960</v>
      </c>
      <c r="B14">
        <v>47.67230051742942</v>
      </c>
      <c r="C14">
        <v>47.67230051742942</v>
      </c>
    </row>
    <row r="15" spans="1:4" x14ac:dyDescent="0.25">
      <c r="A15">
        <v>1961</v>
      </c>
      <c r="B15">
        <v>47.378546155535417</v>
      </c>
      <c r="C15">
        <v>47.378546155535417</v>
      </c>
    </row>
    <row r="16" spans="1:4" x14ac:dyDescent="0.25">
      <c r="A16">
        <v>1962</v>
      </c>
      <c r="B16">
        <v>47.047000707066964</v>
      </c>
      <c r="C16">
        <v>47.047000707066964</v>
      </c>
    </row>
    <row r="17" spans="1:3" x14ac:dyDescent="0.25">
      <c r="A17">
        <v>1963</v>
      </c>
      <c r="B17">
        <v>46.90320524227198</v>
      </c>
      <c r="C17">
        <v>46.90320524227198</v>
      </c>
    </row>
    <row r="18" spans="1:3" x14ac:dyDescent="0.25">
      <c r="A18">
        <v>1964</v>
      </c>
      <c r="B18">
        <v>46.720360953240792</v>
      </c>
      <c r="C18">
        <v>46.720360953240792</v>
      </c>
    </row>
    <row r="19" spans="1:3" x14ac:dyDescent="0.25">
      <c r="A19">
        <v>1965</v>
      </c>
      <c r="B19">
        <v>46.467381309355076</v>
      </c>
      <c r="C19">
        <v>46.467381309355076</v>
      </c>
    </row>
    <row r="20" spans="1:3" x14ac:dyDescent="0.25">
      <c r="A20">
        <v>1966</v>
      </c>
      <c r="B20">
        <v>46.319371218957713</v>
      </c>
      <c r="C20">
        <v>46.319371218957713</v>
      </c>
    </row>
    <row r="21" spans="1:3" x14ac:dyDescent="0.25">
      <c r="A21">
        <v>1967</v>
      </c>
      <c r="B21">
        <v>46.274804221140357</v>
      </c>
      <c r="C21">
        <v>46.274804221140357</v>
      </c>
    </row>
    <row r="22" spans="1:3" x14ac:dyDescent="0.25">
      <c r="A22">
        <v>1968</v>
      </c>
      <c r="B22">
        <v>46.142712278029535</v>
      </c>
      <c r="C22">
        <v>46.142712278029535</v>
      </c>
    </row>
    <row r="23" spans="1:3" x14ac:dyDescent="0.25">
      <c r="A23">
        <v>1969</v>
      </c>
      <c r="B23">
        <v>46.162950045002844</v>
      </c>
      <c r="C23">
        <v>46.162950045002844</v>
      </c>
    </row>
    <row r="24" spans="1:3" x14ac:dyDescent="0.25">
      <c r="A24">
        <v>1970</v>
      </c>
      <c r="B24">
        <v>46.153208771138196</v>
      </c>
      <c r="C24">
        <v>46.153208771138196</v>
      </c>
    </row>
    <row r="25" spans="1:3" x14ac:dyDescent="0.25">
      <c r="A25">
        <v>1971</v>
      </c>
      <c r="B25">
        <v>46.076377519417832</v>
      </c>
      <c r="C25">
        <v>46.076377519417832</v>
      </c>
    </row>
    <row r="26" spans="1:3" x14ac:dyDescent="0.25">
      <c r="A26">
        <v>1972</v>
      </c>
      <c r="B26">
        <v>45.922909137279603</v>
      </c>
      <c r="C26">
        <v>45.922909137279603</v>
      </c>
    </row>
    <row r="27" spans="1:3" x14ac:dyDescent="0.25">
      <c r="A27">
        <v>1973</v>
      </c>
      <c r="B27">
        <v>45.79686533355494</v>
      </c>
      <c r="C27">
        <v>45.79686533355494</v>
      </c>
    </row>
    <row r="28" spans="1:3" x14ac:dyDescent="0.25">
      <c r="A28">
        <v>1974</v>
      </c>
      <c r="B28">
        <v>45.672538170363666</v>
      </c>
      <c r="C28">
        <v>45.672538170363666</v>
      </c>
    </row>
    <row r="29" spans="1:3" x14ac:dyDescent="0.25">
      <c r="A29">
        <v>1975</v>
      </c>
      <c r="B29">
        <v>45.46789775184827</v>
      </c>
      <c r="C29">
        <v>45.46789775184827</v>
      </c>
    </row>
    <row r="30" spans="1:3" x14ac:dyDescent="0.25">
      <c r="A30">
        <v>1976</v>
      </c>
      <c r="B30">
        <v>45.391571697883464</v>
      </c>
      <c r="C30">
        <v>45.391571697883464</v>
      </c>
    </row>
    <row r="31" spans="1:3" x14ac:dyDescent="0.25">
      <c r="A31">
        <v>1977</v>
      </c>
      <c r="B31">
        <v>45.298510165909661</v>
      </c>
      <c r="C31">
        <v>45.298510165909661</v>
      </c>
    </row>
    <row r="32" spans="1:3" x14ac:dyDescent="0.25">
      <c r="A32">
        <v>1978</v>
      </c>
      <c r="B32">
        <v>45.203831517286353</v>
      </c>
      <c r="C32">
        <v>45.203831517286353</v>
      </c>
    </row>
    <row r="33" spans="1:3" x14ac:dyDescent="0.25">
      <c r="A33">
        <v>1979</v>
      </c>
      <c r="B33">
        <v>44.972992717323045</v>
      </c>
      <c r="C33">
        <v>44.972992717323045</v>
      </c>
    </row>
    <row r="34" spans="1:3" x14ac:dyDescent="0.25">
      <c r="A34">
        <v>1980</v>
      </c>
      <c r="B34">
        <v>44.734407273283963</v>
      </c>
      <c r="C34">
        <v>44.734407273283963</v>
      </c>
    </row>
    <row r="35" spans="1:3" x14ac:dyDescent="0.25">
      <c r="A35">
        <v>1981</v>
      </c>
      <c r="B35">
        <v>44.657842518399406</v>
      </c>
      <c r="C35">
        <v>44.657842518399406</v>
      </c>
    </row>
    <row r="36" spans="1:3" x14ac:dyDescent="0.25">
      <c r="A36">
        <v>1982</v>
      </c>
      <c r="B36">
        <v>44.506443439918641</v>
      </c>
      <c r="C36">
        <v>44.506443439918641</v>
      </c>
    </row>
    <row r="37" spans="1:3" x14ac:dyDescent="0.25">
      <c r="A37">
        <v>1983</v>
      </c>
      <c r="B37">
        <v>44.166311122510614</v>
      </c>
      <c r="C37">
        <v>44.166311122510614</v>
      </c>
    </row>
    <row r="38" spans="1:3" x14ac:dyDescent="0.25">
      <c r="A38">
        <v>1984</v>
      </c>
      <c r="B38">
        <v>43.961380055537184</v>
      </c>
      <c r="C38">
        <v>43.961380055537184</v>
      </c>
    </row>
    <row r="39" spans="1:3" x14ac:dyDescent="0.25">
      <c r="A39">
        <v>1985</v>
      </c>
      <c r="B39">
        <v>43.85413160739818</v>
      </c>
      <c r="C39">
        <v>43.85413160739818</v>
      </c>
    </row>
    <row r="40" spans="1:3" x14ac:dyDescent="0.25">
      <c r="A40">
        <v>1986</v>
      </c>
      <c r="B40">
        <v>43.606889010329262</v>
      </c>
      <c r="C40">
        <v>43.606889010329262</v>
      </c>
    </row>
    <row r="41" spans="1:3" x14ac:dyDescent="0.25">
      <c r="A41">
        <v>1987</v>
      </c>
      <c r="B41">
        <v>43.266584266459276</v>
      </c>
      <c r="C41">
        <v>43.266584266459276</v>
      </c>
    </row>
    <row r="42" spans="1:3" x14ac:dyDescent="0.25">
      <c r="A42">
        <v>1988</v>
      </c>
      <c r="B42">
        <v>42.968889740904984</v>
      </c>
      <c r="C42">
        <v>42.968889740904984</v>
      </c>
    </row>
    <row r="43" spans="1:3" x14ac:dyDescent="0.25">
      <c r="A43">
        <v>1989</v>
      </c>
      <c r="B43">
        <v>42.746938171125286</v>
      </c>
      <c r="C43">
        <v>42.746938171125286</v>
      </c>
    </row>
    <row r="44" spans="1:3" x14ac:dyDescent="0.25">
      <c r="A44">
        <v>1990</v>
      </c>
      <c r="B44">
        <v>42.61374961075488</v>
      </c>
      <c r="C44">
        <v>42.61374961075488</v>
      </c>
    </row>
    <row r="45" spans="1:3" x14ac:dyDescent="0.25">
      <c r="A45">
        <v>1991</v>
      </c>
      <c r="B45">
        <v>42.496932214312942</v>
      </c>
      <c r="C45">
        <v>42.496932214312942</v>
      </c>
    </row>
    <row r="46" spans="1:3" x14ac:dyDescent="0.25">
      <c r="A46">
        <v>1992</v>
      </c>
      <c r="B46">
        <v>42.376041269983205</v>
      </c>
      <c r="C46">
        <v>42.376041269983205</v>
      </c>
    </row>
    <row r="47" spans="1:3" x14ac:dyDescent="0.25">
      <c r="A47">
        <v>1993</v>
      </c>
      <c r="B47">
        <v>42.286148348274239</v>
      </c>
      <c r="C47">
        <v>42.286148348274239</v>
      </c>
    </row>
    <row r="48" spans="1:3" x14ac:dyDescent="0.25">
      <c r="A48">
        <v>1994</v>
      </c>
      <c r="B48">
        <v>42.229112541384723</v>
      </c>
      <c r="C48">
        <v>42.229112541384723</v>
      </c>
    </row>
    <row r="49" spans="1:4" x14ac:dyDescent="0.25">
      <c r="A49">
        <v>1995</v>
      </c>
      <c r="B49">
        <v>42.108366656407576</v>
      </c>
      <c r="C49">
        <v>42.108366656407576</v>
      </c>
    </row>
    <row r="50" spans="1:4" x14ac:dyDescent="0.25">
      <c r="A50">
        <v>1996</v>
      </c>
      <c r="B50">
        <v>42.11062993875511</v>
      </c>
      <c r="C50">
        <v>42.11062993875511</v>
      </c>
    </row>
    <row r="51" spans="1:4" x14ac:dyDescent="0.25">
      <c r="A51">
        <v>1997</v>
      </c>
      <c r="B51">
        <v>42.155710022794686</v>
      </c>
      <c r="C51">
        <v>42.155710022794686</v>
      </c>
    </row>
    <row r="52" spans="1:4" x14ac:dyDescent="0.25">
      <c r="A52">
        <v>1998</v>
      </c>
      <c r="B52">
        <v>42.159319564847266</v>
      </c>
      <c r="C52">
        <v>42.159319564847266</v>
      </c>
    </row>
    <row r="53" spans="1:4" x14ac:dyDescent="0.25">
      <c r="A53">
        <v>1999</v>
      </c>
      <c r="B53">
        <v>42.006846903062609</v>
      </c>
      <c r="C53">
        <v>42.006846903062609</v>
      </c>
    </row>
    <row r="54" spans="1:4" x14ac:dyDescent="0.25">
      <c r="A54">
        <v>2000</v>
      </c>
      <c r="B54">
        <v>42.04627455105468</v>
      </c>
      <c r="C54">
        <v>42.04627455105468</v>
      </c>
    </row>
    <row r="55" spans="1:4" x14ac:dyDescent="0.25">
      <c r="A55">
        <v>2001</v>
      </c>
      <c r="B55">
        <v>41.894855885991227</v>
      </c>
      <c r="C55">
        <v>41.894855885991227</v>
      </c>
    </row>
    <row r="56" spans="1:4" x14ac:dyDescent="0.25">
      <c r="A56">
        <v>2002</v>
      </c>
      <c r="B56">
        <v>41.784923032191443</v>
      </c>
      <c r="C56">
        <v>41.784923032191443</v>
      </c>
    </row>
    <row r="57" spans="1:4" x14ac:dyDescent="0.25">
      <c r="A57">
        <v>2003</v>
      </c>
      <c r="B57">
        <v>41.778535553570677</v>
      </c>
      <c r="C57">
        <v>41.778535553570677</v>
      </c>
    </row>
    <row r="58" spans="1:4" x14ac:dyDescent="0.25">
      <c r="A58">
        <v>2004</v>
      </c>
      <c r="B58">
        <v>41.698357360019948</v>
      </c>
      <c r="C58">
        <v>41.698357360019948</v>
      </c>
    </row>
    <row r="59" spans="1:4" x14ac:dyDescent="0.25">
      <c r="A59">
        <v>2005</v>
      </c>
      <c r="B59">
        <v>41.691925579214811</v>
      </c>
      <c r="C59">
        <v>41.691925579214811</v>
      </c>
    </row>
    <row r="60" spans="1:4" x14ac:dyDescent="0.25">
      <c r="A60">
        <v>2006</v>
      </c>
      <c r="B60">
        <v>41.699688135366344</v>
      </c>
      <c r="C60">
        <v>41.699688135366344</v>
      </c>
    </row>
    <row r="61" spans="1:4" x14ac:dyDescent="0.25">
      <c r="A61">
        <v>2007</v>
      </c>
      <c r="B61">
        <v>41.694352751010108</v>
      </c>
      <c r="C61">
        <v>41.694352751010108</v>
      </c>
    </row>
    <row r="62" spans="1:4" x14ac:dyDescent="0.25">
      <c r="A62">
        <v>2008</v>
      </c>
      <c r="B62">
        <v>41.649639587673292</v>
      </c>
      <c r="C62">
        <v>41.649639587673292</v>
      </c>
    </row>
    <row r="63" spans="1:4" x14ac:dyDescent="0.25">
      <c r="A63">
        <v>2009</v>
      </c>
      <c r="B63">
        <v>41.661658964816183</v>
      </c>
      <c r="C63">
        <v>41.661658964816183</v>
      </c>
    </row>
    <row r="64" spans="1:4" x14ac:dyDescent="0.25">
      <c r="A64">
        <v>2010</v>
      </c>
      <c r="B64">
        <v>41.701096155260949</v>
      </c>
      <c r="C64">
        <v>41.701096155260949</v>
      </c>
      <c r="D64">
        <v>41.945757147031451</v>
      </c>
    </row>
    <row r="65" spans="1:4" x14ac:dyDescent="0.25">
      <c r="A65">
        <v>2011</v>
      </c>
      <c r="B65">
        <f>D65/D64*B64</f>
        <v>41.687378572755016</v>
      </c>
      <c r="D65">
        <v>41.931959083251641</v>
      </c>
    </row>
    <row r="66" spans="1:4" x14ac:dyDescent="0.25">
      <c r="A66">
        <v>2012</v>
      </c>
      <c r="B66">
        <f t="shared" ref="B66:B76" si="0">D66/D65*B65</f>
        <v>41.694115433590611</v>
      </c>
      <c r="D66">
        <v>41.938735469356487</v>
      </c>
    </row>
    <row r="67" spans="1:4" x14ac:dyDescent="0.25">
      <c r="A67">
        <v>2013</v>
      </c>
      <c r="B67">
        <f t="shared" si="0"/>
        <v>41.665564166964053</v>
      </c>
      <c r="D67">
        <v>41.910016691996326</v>
      </c>
    </row>
    <row r="68" spans="1:4" x14ac:dyDescent="0.25">
      <c r="A68">
        <v>2014</v>
      </c>
      <c r="B68">
        <f t="shared" si="0"/>
        <v>41.643794081750436</v>
      </c>
      <c r="D68">
        <v>41.888118881347879</v>
      </c>
    </row>
    <row r="69" spans="1:4" x14ac:dyDescent="0.25">
      <c r="A69">
        <v>2015</v>
      </c>
      <c r="B69">
        <f t="shared" si="0"/>
        <v>41.665964307698353</v>
      </c>
      <c r="D69">
        <v>41.910419180362652</v>
      </c>
    </row>
    <row r="70" spans="1:4" x14ac:dyDescent="0.25">
      <c r="A70">
        <v>2016</v>
      </c>
      <c r="B70">
        <f t="shared" si="0"/>
        <v>41.635265790843768</v>
      </c>
      <c r="D70">
        <v>41.879540554823357</v>
      </c>
    </row>
    <row r="71" spans="1:4" x14ac:dyDescent="0.25">
      <c r="A71">
        <v>2017</v>
      </c>
      <c r="B71">
        <f t="shared" si="0"/>
        <v>41.643163712764455</v>
      </c>
      <c r="D71">
        <v>41.887484813977068</v>
      </c>
    </row>
    <row r="72" spans="1:4" x14ac:dyDescent="0.25">
      <c r="A72">
        <v>2018</v>
      </c>
      <c r="B72">
        <f t="shared" si="0"/>
        <v>41.630711262990552</v>
      </c>
      <c r="D72">
        <v>41.874959305483067</v>
      </c>
    </row>
    <row r="73" spans="1:4" x14ac:dyDescent="0.25">
      <c r="A73">
        <v>2019</v>
      </c>
      <c r="B73">
        <f t="shared" si="0"/>
        <v>41.624436382314258</v>
      </c>
      <c r="D73">
        <v>41.868647609982439</v>
      </c>
    </row>
    <row r="74" spans="1:4" x14ac:dyDescent="0.25">
      <c r="A74">
        <v>2020</v>
      </c>
      <c r="B74">
        <f t="shared" si="0"/>
        <v>41.595546690732725</v>
      </c>
      <c r="D74">
        <v>41.839588422122723</v>
      </c>
    </row>
    <row r="75" spans="1:4" x14ac:dyDescent="0.25">
      <c r="A75">
        <v>2021</v>
      </c>
      <c r="B75">
        <f t="shared" si="0"/>
        <v>41.569885609570058</v>
      </c>
      <c r="D75">
        <v>41.813776786990353</v>
      </c>
    </row>
    <row r="76" spans="1:4" x14ac:dyDescent="0.25">
      <c r="A76">
        <v>2022</v>
      </c>
      <c r="B76">
        <f t="shared" si="0"/>
        <v>41.480371665072532</v>
      </c>
      <c r="D76">
        <v>41.723737662762382</v>
      </c>
    </row>
    <row r="77" spans="1:4" x14ac:dyDescent="0.25">
      <c r="B77" s="18"/>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E58A-6442-4158-A36E-907A0904E585}">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5" x14ac:dyDescent="0.25"/>
  <cols>
    <col min="2" max="2" width="24.28515625" bestFit="1" customWidth="1"/>
    <col min="3" max="3" width="26.5703125" bestFit="1" customWidth="1"/>
  </cols>
  <sheetData>
    <row r="1" spans="1:4" ht="26.25" x14ac:dyDescent="0.4">
      <c r="A1" s="26" t="s">
        <v>123</v>
      </c>
    </row>
    <row r="2" spans="1:4" x14ac:dyDescent="0.25">
      <c r="B2" s="20"/>
    </row>
    <row r="3" spans="1:4" x14ac:dyDescent="0.25">
      <c r="A3" s="2" t="s">
        <v>4</v>
      </c>
      <c r="B3" s="2" t="s">
        <v>79</v>
      </c>
      <c r="C3" s="2" t="s">
        <v>76</v>
      </c>
      <c r="D3" s="2" t="s">
        <v>78</v>
      </c>
    </row>
    <row r="4" spans="1:4" x14ac:dyDescent="0.25">
      <c r="A4">
        <v>1950</v>
      </c>
      <c r="B4">
        <v>1.3203009124857561</v>
      </c>
      <c r="C4">
        <v>1.3203009124857561</v>
      </c>
      <c r="D4" s="19"/>
    </row>
    <row r="5" spans="1:4" x14ac:dyDescent="0.25">
      <c r="A5">
        <v>1951</v>
      </c>
      <c r="B5">
        <v>1.3720971832578897</v>
      </c>
      <c r="C5">
        <v>1.3720971832578897</v>
      </c>
      <c r="D5" s="19"/>
    </row>
    <row r="6" spans="1:4" x14ac:dyDescent="0.25">
      <c r="A6">
        <v>1952</v>
      </c>
      <c r="B6">
        <v>1.4259254557051937</v>
      </c>
      <c r="C6">
        <v>1.4259254557051937</v>
      </c>
      <c r="D6" s="19"/>
    </row>
    <row r="7" spans="1:4" x14ac:dyDescent="0.25">
      <c r="A7">
        <v>1953</v>
      </c>
      <c r="B7">
        <v>1.4818654465861596</v>
      </c>
      <c r="C7">
        <v>1.4818654465861596</v>
      </c>
      <c r="D7" s="19"/>
    </row>
    <row r="8" spans="1:4" x14ac:dyDescent="0.25">
      <c r="A8">
        <v>1954</v>
      </c>
      <c r="B8">
        <v>1.54</v>
      </c>
      <c r="C8">
        <v>1.54</v>
      </c>
      <c r="D8" s="19"/>
    </row>
    <row r="9" spans="1:4" x14ac:dyDescent="0.25">
      <c r="A9">
        <v>1955</v>
      </c>
      <c r="B9">
        <v>1.6986654999209534</v>
      </c>
      <c r="C9">
        <v>1.6986654999209534</v>
      </c>
      <c r="D9" s="19"/>
    </row>
    <row r="10" spans="1:4" x14ac:dyDescent="0.25">
      <c r="A10">
        <v>1956</v>
      </c>
      <c r="B10">
        <v>1.7731707362729445</v>
      </c>
      <c r="C10">
        <v>1.7731707362729445</v>
      </c>
      <c r="D10" s="19"/>
    </row>
    <row r="11" spans="1:4" x14ac:dyDescent="0.25">
      <c r="A11">
        <v>1957</v>
      </c>
      <c r="B11">
        <v>1.8509438498168398</v>
      </c>
      <c r="C11">
        <v>1.8509438498168398</v>
      </c>
      <c r="D11" s="19"/>
    </row>
    <row r="12" spans="1:4" x14ac:dyDescent="0.25">
      <c r="A12">
        <v>1958</v>
      </c>
      <c r="B12">
        <v>1.9321281730466253</v>
      </c>
      <c r="C12">
        <v>1.9321281730466253</v>
      </c>
      <c r="D12" s="19"/>
    </row>
    <row r="13" spans="1:4" x14ac:dyDescent="0.25">
      <c r="A13">
        <v>1959</v>
      </c>
      <c r="B13">
        <v>2.0168733251686164</v>
      </c>
      <c r="C13">
        <v>2.0168733251686164</v>
      </c>
      <c r="D13" s="19"/>
    </row>
    <row r="14" spans="1:4" x14ac:dyDescent="0.25">
      <c r="A14">
        <v>1960</v>
      </c>
      <c r="B14">
        <v>2.105335487843202</v>
      </c>
      <c r="C14">
        <v>2.105335487843202</v>
      </c>
      <c r="D14" s="19"/>
    </row>
    <row r="15" spans="1:4" x14ac:dyDescent="0.25">
      <c r="A15">
        <v>1961</v>
      </c>
      <c r="B15">
        <v>2.1976776930209088</v>
      </c>
      <c r="C15">
        <v>2.1976776930209088</v>
      </c>
      <c r="D15" s="19"/>
    </row>
    <row r="16" spans="1:4" x14ac:dyDescent="0.25">
      <c r="A16">
        <v>1962</v>
      </c>
      <c r="B16">
        <v>2.2940701234032534</v>
      </c>
      <c r="C16">
        <v>2.2940701234032534</v>
      </c>
      <c r="D16" s="19"/>
    </row>
    <row r="17" spans="1:4" x14ac:dyDescent="0.25">
      <c r="A17">
        <v>1963</v>
      </c>
      <c r="B17">
        <v>2.3946904260821236</v>
      </c>
      <c r="C17">
        <v>2.3946904260821236</v>
      </c>
      <c r="D17" s="19"/>
    </row>
    <row r="18" spans="1:4" x14ac:dyDescent="0.25">
      <c r="A18">
        <v>1964</v>
      </c>
      <c r="B18">
        <v>2.4997240399357055</v>
      </c>
      <c r="C18">
        <v>2.4997240399357055</v>
      </c>
      <c r="D18" s="19"/>
    </row>
    <row r="19" spans="1:4" x14ac:dyDescent="0.25">
      <c r="A19">
        <v>1965</v>
      </c>
      <c r="B19">
        <v>2.6093645373843368</v>
      </c>
      <c r="C19">
        <v>2.6093645373843368</v>
      </c>
      <c r="D19" s="19"/>
    </row>
    <row r="20" spans="1:4" x14ac:dyDescent="0.25">
      <c r="A20">
        <v>1966</v>
      </c>
      <c r="B20">
        <v>2.7830902542691103</v>
      </c>
      <c r="C20">
        <v>2.7830902542691103</v>
      </c>
      <c r="D20" s="19"/>
    </row>
    <row r="21" spans="1:4" x14ac:dyDescent="0.25">
      <c r="A21">
        <v>1967</v>
      </c>
      <c r="B21">
        <v>2.9568159711538842</v>
      </c>
      <c r="C21">
        <v>2.9568159711538842</v>
      </c>
      <c r="D21" s="19"/>
    </row>
    <row r="22" spans="1:4" x14ac:dyDescent="0.25">
      <c r="A22">
        <v>1968</v>
      </c>
      <c r="B22">
        <v>3.0630929272844813</v>
      </c>
      <c r="C22">
        <v>3.0630929272844813</v>
      </c>
      <c r="D22" s="19"/>
    </row>
    <row r="23" spans="1:4" x14ac:dyDescent="0.25">
      <c r="A23">
        <v>1969</v>
      </c>
      <c r="B23">
        <v>3.1418888433122278</v>
      </c>
      <c r="C23">
        <v>3.1418888433122278</v>
      </c>
      <c r="D23" s="19"/>
    </row>
    <row r="24" spans="1:4" x14ac:dyDescent="0.25">
      <c r="A24">
        <v>1970</v>
      </c>
      <c r="B24">
        <v>3.2628152468849541</v>
      </c>
      <c r="C24">
        <v>3.2628152468849541</v>
      </c>
      <c r="D24" s="19"/>
    </row>
    <row r="25" spans="1:4" x14ac:dyDescent="0.25">
      <c r="A25">
        <v>1971</v>
      </c>
      <c r="B25">
        <v>3.2927433992456523</v>
      </c>
      <c r="C25">
        <v>3.2927433992456523</v>
      </c>
      <c r="D25" s="19"/>
    </row>
    <row r="26" spans="1:4" x14ac:dyDescent="0.25">
      <c r="A26">
        <v>1972</v>
      </c>
      <c r="B26">
        <v>3.3568004100907549</v>
      </c>
      <c r="C26">
        <v>3.3568004100907549</v>
      </c>
      <c r="D26" s="19"/>
    </row>
    <row r="27" spans="1:4" x14ac:dyDescent="0.25">
      <c r="A27">
        <v>1973</v>
      </c>
      <c r="B27">
        <v>3.4201321158377231</v>
      </c>
      <c r="C27">
        <v>3.4201321158377231</v>
      </c>
      <c r="D27" s="19"/>
    </row>
    <row r="28" spans="1:4" x14ac:dyDescent="0.25">
      <c r="A28">
        <v>1974</v>
      </c>
      <c r="B28">
        <v>3.4511346503040139</v>
      </c>
      <c r="C28">
        <v>3.4511346503040139</v>
      </c>
      <c r="D28" s="19"/>
    </row>
    <row r="29" spans="1:4" x14ac:dyDescent="0.25">
      <c r="A29">
        <v>1975</v>
      </c>
      <c r="B29">
        <v>3.4715320509631518</v>
      </c>
      <c r="C29">
        <v>3.4715320509631518</v>
      </c>
      <c r="D29" s="19"/>
    </row>
    <row r="30" spans="1:4" x14ac:dyDescent="0.25">
      <c r="A30">
        <v>1976</v>
      </c>
      <c r="B30">
        <v>3.4924089933626723</v>
      </c>
      <c r="C30">
        <v>3.4924089933626723</v>
      </c>
      <c r="D30" s="19"/>
    </row>
    <row r="31" spans="1:4" x14ac:dyDescent="0.25">
      <c r="A31">
        <v>1977</v>
      </c>
      <c r="B31">
        <v>3.5135523972564355</v>
      </c>
      <c r="C31">
        <v>3.5135523972564355</v>
      </c>
      <c r="D31" s="19"/>
    </row>
    <row r="32" spans="1:4" x14ac:dyDescent="0.25">
      <c r="A32">
        <v>1978</v>
      </c>
      <c r="B32">
        <v>3.5349642923098954</v>
      </c>
      <c r="C32">
        <v>3.5349642923098954</v>
      </c>
      <c r="D32" s="19"/>
    </row>
    <row r="33" spans="1:4" x14ac:dyDescent="0.25">
      <c r="A33">
        <v>1979</v>
      </c>
      <c r="B33">
        <v>3.5653846153846152</v>
      </c>
      <c r="C33">
        <v>3.5653846153846152</v>
      </c>
      <c r="D33" s="19"/>
    </row>
    <row r="34" spans="1:4" x14ac:dyDescent="0.25">
      <c r="A34">
        <v>1980</v>
      </c>
      <c r="B34">
        <v>3.7243929041310553</v>
      </c>
      <c r="C34">
        <v>3.7243929041310553</v>
      </c>
      <c r="D34" s="19"/>
    </row>
    <row r="35" spans="1:4" x14ac:dyDescent="0.25">
      <c r="A35">
        <v>1981</v>
      </c>
      <c r="B35">
        <v>3.8904926117894898</v>
      </c>
      <c r="C35">
        <v>3.8904926117894898</v>
      </c>
      <c r="D35" s="19"/>
    </row>
    <row r="36" spans="1:4" x14ac:dyDescent="0.25">
      <c r="A36">
        <v>1982</v>
      </c>
      <c r="B36">
        <v>4.0640000000000001</v>
      </c>
      <c r="C36">
        <v>4.0640000000000001</v>
      </c>
      <c r="D36" s="19"/>
    </row>
    <row r="37" spans="1:4" x14ac:dyDescent="0.25">
      <c r="A37">
        <v>1983</v>
      </c>
      <c r="B37">
        <v>4.0983750873705214</v>
      </c>
      <c r="C37">
        <v>4.0983750873705214</v>
      </c>
      <c r="D37" s="19"/>
    </row>
    <row r="38" spans="1:4" x14ac:dyDescent="0.25">
      <c r="A38">
        <v>1984</v>
      </c>
      <c r="B38">
        <v>4.1330409342468819</v>
      </c>
      <c r="C38">
        <v>4.1330409342468819</v>
      </c>
      <c r="D38" s="19"/>
    </row>
    <row r="39" spans="1:4" x14ac:dyDescent="0.25">
      <c r="A39">
        <v>1985</v>
      </c>
      <c r="B39">
        <v>4.1680000000000001</v>
      </c>
      <c r="C39">
        <v>4.1680000000000001</v>
      </c>
      <c r="D39" s="19"/>
    </row>
    <row r="40" spans="1:4" x14ac:dyDescent="0.25">
      <c r="A40">
        <v>1986</v>
      </c>
      <c r="B40">
        <v>4.1918631153950603</v>
      </c>
      <c r="C40">
        <v>4.1918631153950603</v>
      </c>
      <c r="D40" s="19"/>
    </row>
    <row r="41" spans="1:4" x14ac:dyDescent="0.25">
      <c r="A41">
        <v>1987</v>
      </c>
      <c r="B41">
        <v>4.2158628546568089</v>
      </c>
      <c r="C41">
        <v>4.2158628546568089</v>
      </c>
      <c r="D41" s="19"/>
    </row>
    <row r="42" spans="1:4" x14ac:dyDescent="0.25">
      <c r="A42">
        <v>1988</v>
      </c>
      <c r="B42">
        <v>4.24</v>
      </c>
      <c r="C42">
        <v>4.24</v>
      </c>
      <c r="D42" s="19"/>
    </row>
    <row r="43" spans="1:4" x14ac:dyDescent="0.25">
      <c r="A43">
        <v>1989</v>
      </c>
      <c r="B43">
        <v>4.2548199348814686</v>
      </c>
      <c r="C43">
        <v>4.2548199348814686</v>
      </c>
      <c r="D43" s="19"/>
    </row>
    <row r="44" spans="1:4" x14ac:dyDescent="0.25">
      <c r="A44">
        <v>1990</v>
      </c>
      <c r="B44">
        <v>4.2696916694020617</v>
      </c>
      <c r="C44">
        <v>4.2696916694020617</v>
      </c>
      <c r="D44" s="19"/>
    </row>
    <row r="45" spans="1:4" x14ac:dyDescent="0.25">
      <c r="A45">
        <v>1991</v>
      </c>
      <c r="B45">
        <v>4.2846153846153845</v>
      </c>
      <c r="C45">
        <v>4.2846153846153845</v>
      </c>
      <c r="D45" s="19"/>
    </row>
    <row r="46" spans="1:4" x14ac:dyDescent="0.25">
      <c r="A46">
        <v>1992</v>
      </c>
      <c r="B46">
        <v>4.3176927032486434</v>
      </c>
      <c r="C46">
        <v>4.3176927032486434</v>
      </c>
      <c r="D46" s="19"/>
    </row>
    <row r="47" spans="1:4" x14ac:dyDescent="0.25">
      <c r="A47">
        <v>1993</v>
      </c>
      <c r="B47">
        <v>4.3510253794600633</v>
      </c>
      <c r="C47">
        <v>4.3510253794600633</v>
      </c>
      <c r="D47" s="19"/>
    </row>
    <row r="48" spans="1:4" x14ac:dyDescent="0.25">
      <c r="A48">
        <v>1994</v>
      </c>
      <c r="B48">
        <v>4.384615384615385</v>
      </c>
      <c r="C48">
        <v>4.384615384615385</v>
      </c>
      <c r="D48" s="19"/>
    </row>
    <row r="49" spans="1:4" x14ac:dyDescent="0.25">
      <c r="A49">
        <v>1995</v>
      </c>
      <c r="B49">
        <v>4.4725823232609878</v>
      </c>
      <c r="C49">
        <v>4.4725823232609878</v>
      </c>
      <c r="D49" s="19"/>
    </row>
    <row r="50" spans="1:4" x14ac:dyDescent="0.25">
      <c r="A50">
        <v>1996</v>
      </c>
      <c r="B50">
        <v>4.5869770552500571</v>
      </c>
      <c r="C50">
        <v>4.5869770552500571</v>
      </c>
      <c r="D50" s="19"/>
    </row>
    <row r="51" spans="1:4" x14ac:dyDescent="0.25">
      <c r="A51">
        <v>1997</v>
      </c>
      <c r="B51">
        <v>4.6216499999999998</v>
      </c>
      <c r="C51">
        <v>4.6216499999999998</v>
      </c>
      <c r="D51" s="19"/>
    </row>
    <row r="52" spans="1:4" x14ac:dyDescent="0.25">
      <c r="A52">
        <v>1998</v>
      </c>
      <c r="B52">
        <v>4.6594600000000002</v>
      </c>
      <c r="C52">
        <v>4.6594600000000002</v>
      </c>
      <c r="D52" s="19"/>
    </row>
    <row r="53" spans="1:4" x14ac:dyDescent="0.25">
      <c r="A53">
        <v>1999</v>
      </c>
      <c r="B53">
        <v>4.6958299999999999</v>
      </c>
      <c r="C53">
        <v>4.6958299999999999</v>
      </c>
      <c r="D53" s="19"/>
    </row>
    <row r="54" spans="1:4" x14ac:dyDescent="0.25">
      <c r="A54">
        <v>2000</v>
      </c>
      <c r="B54">
        <v>4.6611500000000001</v>
      </c>
      <c r="C54">
        <v>4.6611500000000001</v>
      </c>
      <c r="D54" s="19"/>
    </row>
    <row r="55" spans="1:4" x14ac:dyDescent="0.25">
      <c r="A55">
        <v>2001</v>
      </c>
      <c r="B55">
        <v>4.74329</v>
      </c>
      <c r="C55">
        <v>4.74329</v>
      </c>
      <c r="D55" s="19"/>
    </row>
    <row r="56" spans="1:4" x14ac:dyDescent="0.25">
      <c r="A56">
        <v>2002</v>
      </c>
      <c r="B56">
        <v>4.7923099999999996</v>
      </c>
      <c r="C56">
        <v>4.7923099999999996</v>
      </c>
      <c r="D56" s="19"/>
    </row>
    <row r="57" spans="1:4" x14ac:dyDescent="0.25">
      <c r="A57">
        <v>2003</v>
      </c>
      <c r="B57">
        <v>4.8242700000000003</v>
      </c>
      <c r="C57">
        <v>4.8242700000000003</v>
      </c>
      <c r="D57" s="19"/>
    </row>
    <row r="58" spans="1:4" x14ac:dyDescent="0.25">
      <c r="A58">
        <v>2004</v>
      </c>
      <c r="B58">
        <v>4.8416600000000001</v>
      </c>
      <c r="C58">
        <v>4.8416600000000001</v>
      </c>
      <c r="D58" s="19"/>
    </row>
    <row r="59" spans="1:4" x14ac:dyDescent="0.25">
      <c r="A59">
        <v>2005</v>
      </c>
      <c r="B59">
        <v>4.87913</v>
      </c>
      <c r="C59">
        <v>4.87913</v>
      </c>
      <c r="D59" s="19"/>
    </row>
    <row r="60" spans="1:4" x14ac:dyDescent="0.25">
      <c r="A60">
        <v>2006</v>
      </c>
      <c r="B60">
        <v>4.87913</v>
      </c>
      <c r="C60">
        <v>4.87913</v>
      </c>
      <c r="D60" s="19"/>
    </row>
    <row r="61" spans="1:4" x14ac:dyDescent="0.25">
      <c r="A61">
        <v>2007</v>
      </c>
      <c r="B61">
        <v>4.9032</v>
      </c>
      <c r="C61">
        <v>4.9032</v>
      </c>
      <c r="D61" s="19"/>
    </row>
    <row r="62" spans="1:4" x14ac:dyDescent="0.25">
      <c r="A62">
        <v>2008</v>
      </c>
      <c r="B62">
        <v>4.9341299999999997</v>
      </c>
      <c r="C62">
        <v>4.9341299999999997</v>
      </c>
      <c r="D62" s="19"/>
    </row>
    <row r="63" spans="1:4" x14ac:dyDescent="0.25">
      <c r="A63">
        <v>2009</v>
      </c>
      <c r="B63">
        <v>4.9616899999999999</v>
      </c>
      <c r="C63">
        <v>4.9616899999999999</v>
      </c>
      <c r="D63" s="19"/>
    </row>
    <row r="64" spans="1:4" x14ac:dyDescent="0.25">
      <c r="A64">
        <v>2010</v>
      </c>
      <c r="B64">
        <f>D64</f>
        <v>4.9876500000000004</v>
      </c>
      <c r="C64">
        <v>4.9876500000000004</v>
      </c>
      <c r="D64">
        <v>4.9876500000000004</v>
      </c>
    </row>
    <row r="65" spans="1:4" x14ac:dyDescent="0.25">
      <c r="A65">
        <v>2011</v>
      </c>
      <c r="B65">
        <f t="shared" ref="B65:B76" si="0">D65/D64*B64</f>
        <v>5.0040900000000006</v>
      </c>
      <c r="D65">
        <v>5.0040899999999997</v>
      </c>
    </row>
    <row r="66" spans="1:4" x14ac:dyDescent="0.25">
      <c r="A66">
        <v>2012</v>
      </c>
      <c r="B66">
        <f t="shared" si="0"/>
        <v>4.9997100000000012</v>
      </c>
      <c r="D66">
        <v>4.9997100000000003</v>
      </c>
    </row>
    <row r="67" spans="1:4" x14ac:dyDescent="0.25">
      <c r="A67">
        <v>2013</v>
      </c>
      <c r="B67">
        <f t="shared" si="0"/>
        <v>5.0477300000000005</v>
      </c>
      <c r="D67">
        <v>5.0477299999999996</v>
      </c>
    </row>
    <row r="68" spans="1:4" x14ac:dyDescent="0.25">
      <c r="A68">
        <v>2014</v>
      </c>
      <c r="B68">
        <f t="shared" si="0"/>
        <v>5.0596700000000006</v>
      </c>
      <c r="D68">
        <v>5.0596699999999997</v>
      </c>
    </row>
    <row r="69" spans="1:4" x14ac:dyDescent="0.25">
      <c r="A69">
        <v>2015</v>
      </c>
      <c r="B69">
        <f t="shared" si="0"/>
        <v>5.0807900000000012</v>
      </c>
      <c r="D69">
        <v>5.0807900000000004</v>
      </c>
    </row>
    <row r="70" spans="1:4" x14ac:dyDescent="0.25">
      <c r="A70">
        <v>2016</v>
      </c>
      <c r="B70">
        <f t="shared" si="0"/>
        <v>5.0671000000000008</v>
      </c>
      <c r="D70">
        <v>5.0670999999999999</v>
      </c>
    </row>
    <row r="71" spans="1:4" x14ac:dyDescent="0.25">
      <c r="A71">
        <v>2017</v>
      </c>
      <c r="B71">
        <f t="shared" si="0"/>
        <v>5.1052100000000005</v>
      </c>
      <c r="D71">
        <v>5.1052099999999996</v>
      </c>
    </row>
    <row r="72" spans="1:4" x14ac:dyDescent="0.25">
      <c r="A72">
        <v>2018</v>
      </c>
      <c r="B72">
        <f t="shared" si="0"/>
        <v>5.1219100000000006</v>
      </c>
      <c r="D72">
        <v>5.1219099999999997</v>
      </c>
    </row>
    <row r="73" spans="1:4" x14ac:dyDescent="0.25">
      <c r="A73">
        <v>2019</v>
      </c>
      <c r="B73">
        <f t="shared" si="0"/>
        <v>5.1249900000000013</v>
      </c>
      <c r="D73">
        <v>5.1249900000000004</v>
      </c>
    </row>
    <row r="74" spans="1:4" x14ac:dyDescent="0.25">
      <c r="A74">
        <v>2020</v>
      </c>
      <c r="B74">
        <f t="shared" si="0"/>
        <v>5.1569200000000013</v>
      </c>
      <c r="D74">
        <v>5.1569200000000004</v>
      </c>
    </row>
    <row r="75" spans="1:4" x14ac:dyDescent="0.25">
      <c r="A75">
        <v>2021</v>
      </c>
      <c r="B75">
        <f t="shared" si="0"/>
        <v>5.1058100000000008</v>
      </c>
      <c r="D75">
        <v>5.10581</v>
      </c>
    </row>
    <row r="76" spans="1:4" x14ac:dyDescent="0.25">
      <c r="A76">
        <v>2022</v>
      </c>
      <c r="B76">
        <f t="shared" si="0"/>
        <v>5.1307300000000007</v>
      </c>
      <c r="D76">
        <v>5.1307299999999998</v>
      </c>
    </row>
    <row r="77" spans="1:4" x14ac:dyDescent="0.25">
      <c r="B77" s="18"/>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34B5-8FA1-481E-BEAB-694681F08038}">
  <dimension ref="A1:D77"/>
  <sheetViews>
    <sheetView zoomScaleNormal="100" workbookViewId="0">
      <pane ySplit="1" topLeftCell="A2" activePane="bottomLeft" state="frozen"/>
      <selection activeCell="I12" sqref="I12"/>
      <selection pane="bottomLeft" activeCell="F18" sqref="F18"/>
    </sheetView>
  </sheetViews>
  <sheetFormatPr baseColWidth="10" defaultRowHeight="15" x14ac:dyDescent="0.25"/>
  <cols>
    <col min="2" max="2" width="20.140625" customWidth="1"/>
    <col min="3" max="3" width="26.5703125" bestFit="1" customWidth="1"/>
  </cols>
  <sheetData>
    <row r="1" spans="1:4" ht="26.25" x14ac:dyDescent="0.4">
      <c r="A1" s="26" t="s">
        <v>121</v>
      </c>
    </row>
    <row r="2" spans="1:4" x14ac:dyDescent="0.25">
      <c r="B2" s="20"/>
    </row>
    <row r="3" spans="1:4" x14ac:dyDescent="0.25">
      <c r="A3" s="2" t="s">
        <v>4</v>
      </c>
      <c r="B3" s="2" t="s">
        <v>79</v>
      </c>
      <c r="C3" s="2" t="s">
        <v>76</v>
      </c>
      <c r="D3" s="2" t="s">
        <v>78</v>
      </c>
    </row>
    <row r="4" spans="1:4" x14ac:dyDescent="0.25">
      <c r="A4">
        <v>1950</v>
      </c>
      <c r="B4">
        <v>109.24098121046779</v>
      </c>
      <c r="C4">
        <v>109.24098121046779</v>
      </c>
      <c r="D4" s="19"/>
    </row>
    <row r="5" spans="1:4" x14ac:dyDescent="0.25">
      <c r="A5">
        <v>1951</v>
      </c>
      <c r="B5">
        <v>108.51925736037609</v>
      </c>
      <c r="C5">
        <v>108.51925736037609</v>
      </c>
      <c r="D5" s="19"/>
    </row>
    <row r="6" spans="1:4" x14ac:dyDescent="0.25">
      <c r="A6">
        <v>1952</v>
      </c>
      <c r="B6">
        <v>115.43963161841756</v>
      </c>
      <c r="C6">
        <v>115.43963161841756</v>
      </c>
      <c r="D6" s="19"/>
    </row>
    <row r="7" spans="1:4" x14ac:dyDescent="0.25">
      <c r="A7">
        <v>1953</v>
      </c>
      <c r="B7">
        <v>109.06159884800624</v>
      </c>
      <c r="C7">
        <v>109.06159884800624</v>
      </c>
      <c r="D7" s="19"/>
    </row>
    <row r="8" spans="1:4" x14ac:dyDescent="0.25">
      <c r="A8">
        <v>1954</v>
      </c>
      <c r="B8">
        <v>110.46173551395975</v>
      </c>
      <c r="C8">
        <v>110.46173551395975</v>
      </c>
      <c r="D8" s="19"/>
    </row>
    <row r="9" spans="1:4" x14ac:dyDescent="0.25">
      <c r="A9">
        <v>1955</v>
      </c>
      <c r="B9">
        <v>109.71458630106152</v>
      </c>
      <c r="C9">
        <v>109.71458630106152</v>
      </c>
      <c r="D9" s="19"/>
    </row>
    <row r="10" spans="1:4" x14ac:dyDescent="0.25">
      <c r="A10">
        <v>1956</v>
      </c>
      <c r="B10">
        <v>106.89985006564334</v>
      </c>
      <c r="C10">
        <v>106.89985006564334</v>
      </c>
      <c r="D10" s="19"/>
    </row>
    <row r="11" spans="1:4" x14ac:dyDescent="0.25">
      <c r="A11">
        <v>1957</v>
      </c>
      <c r="B11">
        <v>103.07041425236744</v>
      </c>
      <c r="C11">
        <v>103.07041425236744</v>
      </c>
      <c r="D11" s="19"/>
    </row>
    <row r="12" spans="1:4" x14ac:dyDescent="0.25">
      <c r="A12">
        <v>1958</v>
      </c>
      <c r="B12">
        <v>106.64988281701392</v>
      </c>
      <c r="C12">
        <v>106.64988281701392</v>
      </c>
      <c r="D12" s="19"/>
    </row>
    <row r="13" spans="1:4" x14ac:dyDescent="0.25">
      <c r="A13">
        <v>1959</v>
      </c>
      <c r="B13">
        <v>103.43007980724559</v>
      </c>
      <c r="C13">
        <v>103.43007980724559</v>
      </c>
      <c r="D13" s="19"/>
    </row>
    <row r="14" spans="1:4" x14ac:dyDescent="0.25">
      <c r="A14">
        <v>1960</v>
      </c>
      <c r="B14">
        <v>102.94889173206553</v>
      </c>
      <c r="C14">
        <v>102.94889173206553</v>
      </c>
      <c r="D14" s="19"/>
    </row>
    <row r="15" spans="1:4" x14ac:dyDescent="0.25">
      <c r="A15">
        <v>1961</v>
      </c>
      <c r="B15">
        <v>103.70356992597398</v>
      </c>
      <c r="C15">
        <v>103.70356992597398</v>
      </c>
      <c r="D15" s="19"/>
    </row>
    <row r="16" spans="1:4" x14ac:dyDescent="0.25">
      <c r="A16">
        <v>1962</v>
      </c>
      <c r="B16">
        <v>106.83826811772958</v>
      </c>
      <c r="C16">
        <v>106.83826811772958</v>
      </c>
      <c r="D16" s="19"/>
    </row>
    <row r="17" spans="1:4" x14ac:dyDescent="0.25">
      <c r="A17">
        <v>1963</v>
      </c>
      <c r="B17">
        <v>106.13753626399767</v>
      </c>
      <c r="C17">
        <v>106.13753626399767</v>
      </c>
      <c r="D17" s="19"/>
    </row>
    <row r="18" spans="1:4" x14ac:dyDescent="0.25">
      <c r="A18">
        <v>1964</v>
      </c>
      <c r="B18">
        <v>104.2027657193526</v>
      </c>
      <c r="C18">
        <v>104.2027657193526</v>
      </c>
      <c r="D18" s="19"/>
    </row>
    <row r="19" spans="1:4" x14ac:dyDescent="0.25">
      <c r="A19">
        <v>1965</v>
      </c>
      <c r="B19">
        <v>105.814313105802</v>
      </c>
      <c r="C19">
        <v>105.814313105802</v>
      </c>
      <c r="D19" s="19"/>
    </row>
    <row r="20" spans="1:4" x14ac:dyDescent="0.25">
      <c r="A20">
        <v>1966</v>
      </c>
      <c r="B20">
        <v>103.50542074060232</v>
      </c>
      <c r="C20">
        <v>103.50542074060232</v>
      </c>
      <c r="D20" s="19"/>
    </row>
    <row r="21" spans="1:4" x14ac:dyDescent="0.25">
      <c r="A21">
        <v>1967</v>
      </c>
      <c r="B21">
        <v>100.73424831459511</v>
      </c>
      <c r="C21">
        <v>100.73424831459511</v>
      </c>
      <c r="D21" s="19"/>
    </row>
    <row r="22" spans="1:4" x14ac:dyDescent="0.25">
      <c r="A22">
        <v>1968</v>
      </c>
      <c r="B22">
        <v>102.04733558020101</v>
      </c>
      <c r="C22">
        <v>102.04733558020101</v>
      </c>
      <c r="D22" s="19"/>
    </row>
    <row r="23" spans="1:4" x14ac:dyDescent="0.25">
      <c r="A23">
        <v>1969</v>
      </c>
      <c r="B23">
        <v>103.32731960587358</v>
      </c>
      <c r="C23">
        <v>103.32731960587358</v>
      </c>
      <c r="D23" s="19"/>
    </row>
    <row r="24" spans="1:4" x14ac:dyDescent="0.25">
      <c r="A24">
        <v>1970</v>
      </c>
      <c r="B24">
        <v>102.81862460011276</v>
      </c>
      <c r="C24">
        <v>102.81862460011276</v>
      </c>
      <c r="D24" s="19"/>
    </row>
    <row r="25" spans="1:4" x14ac:dyDescent="0.25">
      <c r="A25">
        <v>1971</v>
      </c>
      <c r="B25">
        <v>102.11277829114037</v>
      </c>
      <c r="C25">
        <v>102.11277829114037</v>
      </c>
      <c r="D25" s="19"/>
    </row>
    <row r="26" spans="1:4" x14ac:dyDescent="0.25">
      <c r="A26">
        <v>1972</v>
      </c>
      <c r="B26">
        <v>100.01963755567179</v>
      </c>
      <c r="C26">
        <v>100.01963755567179</v>
      </c>
      <c r="D26" s="19"/>
    </row>
    <row r="27" spans="1:4" x14ac:dyDescent="0.25">
      <c r="A27">
        <v>1973</v>
      </c>
      <c r="B27">
        <v>101.28034416490561</v>
      </c>
      <c r="C27">
        <v>101.28034416490561</v>
      </c>
      <c r="D27" s="19"/>
    </row>
    <row r="28" spans="1:4" x14ac:dyDescent="0.25">
      <c r="A28">
        <v>1974</v>
      </c>
      <c r="B28">
        <v>100.42881168327855</v>
      </c>
      <c r="C28">
        <v>100.42881168327855</v>
      </c>
      <c r="D28" s="19"/>
    </row>
    <row r="29" spans="1:4" x14ac:dyDescent="0.25">
      <c r="A29">
        <v>1975</v>
      </c>
      <c r="B29">
        <v>107.29492927175701</v>
      </c>
      <c r="C29">
        <v>107.29492927175701</v>
      </c>
      <c r="D29" s="19"/>
    </row>
    <row r="30" spans="1:4" x14ac:dyDescent="0.25">
      <c r="A30">
        <v>1976</v>
      </c>
      <c r="B30">
        <v>112.69530705224996</v>
      </c>
      <c r="C30">
        <v>112.69530705224996</v>
      </c>
      <c r="D30" s="19"/>
    </row>
    <row r="31" spans="1:4" x14ac:dyDescent="0.25">
      <c r="A31">
        <v>1977</v>
      </c>
      <c r="B31">
        <v>105.28873278242375</v>
      </c>
      <c r="C31">
        <v>105.28873278242375</v>
      </c>
      <c r="D31" s="19"/>
    </row>
    <row r="32" spans="1:4" x14ac:dyDescent="0.25">
      <c r="A32">
        <v>1978</v>
      </c>
      <c r="B32">
        <v>104.87417481677157</v>
      </c>
      <c r="C32">
        <v>104.87417481677157</v>
      </c>
      <c r="D32" s="19"/>
    </row>
    <row r="33" spans="1:4" x14ac:dyDescent="0.25">
      <c r="A33">
        <v>1979</v>
      </c>
      <c r="B33">
        <v>105.6506230578924</v>
      </c>
      <c r="C33">
        <v>105.6506230578924</v>
      </c>
      <c r="D33" s="19"/>
    </row>
    <row r="34" spans="1:4" x14ac:dyDescent="0.25">
      <c r="A34">
        <v>1980</v>
      </c>
      <c r="B34">
        <v>104.60678921674395</v>
      </c>
      <c r="C34">
        <v>104.60678921674395</v>
      </c>
      <c r="D34" s="19"/>
    </row>
    <row r="35" spans="1:4" x14ac:dyDescent="0.25">
      <c r="A35">
        <v>1981</v>
      </c>
      <c r="B35">
        <v>103.84845703401928</v>
      </c>
      <c r="C35">
        <v>103.84845703401928</v>
      </c>
      <c r="D35" s="19"/>
    </row>
    <row r="36" spans="1:4" x14ac:dyDescent="0.25">
      <c r="A36">
        <v>1982</v>
      </c>
      <c r="B36">
        <v>110.37609720003732</v>
      </c>
      <c r="C36">
        <v>110.37609720003732</v>
      </c>
      <c r="D36" s="19"/>
    </row>
    <row r="37" spans="1:4" x14ac:dyDescent="0.25">
      <c r="A37">
        <v>1983</v>
      </c>
      <c r="B37">
        <v>116.20012848475028</v>
      </c>
      <c r="C37">
        <v>116.20012848475028</v>
      </c>
      <c r="D37" s="19"/>
    </row>
    <row r="38" spans="1:4" x14ac:dyDescent="0.25">
      <c r="A38">
        <v>1984</v>
      </c>
      <c r="B38">
        <v>101.53027212145611</v>
      </c>
      <c r="C38">
        <v>101.53027212145611</v>
      </c>
      <c r="D38" s="19"/>
    </row>
    <row r="39" spans="1:4" x14ac:dyDescent="0.25">
      <c r="A39">
        <v>1985</v>
      </c>
      <c r="B39">
        <v>98.44200278943525</v>
      </c>
      <c r="C39">
        <v>98.44200278943525</v>
      </c>
      <c r="D39" s="19"/>
    </row>
    <row r="40" spans="1:4" x14ac:dyDescent="0.25">
      <c r="A40">
        <v>1986</v>
      </c>
      <c r="B40">
        <v>97.880657321976116</v>
      </c>
      <c r="C40">
        <v>97.880657321976116</v>
      </c>
      <c r="D40" s="19"/>
    </row>
    <row r="41" spans="1:4" x14ac:dyDescent="0.25">
      <c r="A41">
        <v>1987</v>
      </c>
      <c r="B41">
        <v>99.70221314114292</v>
      </c>
      <c r="C41">
        <v>99.70221314114292</v>
      </c>
      <c r="D41" s="19"/>
    </row>
    <row r="42" spans="1:4" x14ac:dyDescent="0.25">
      <c r="A42">
        <v>1988</v>
      </c>
      <c r="B42">
        <v>97.871222356850311</v>
      </c>
      <c r="C42">
        <v>97.871222356850311</v>
      </c>
      <c r="D42" s="19"/>
    </row>
    <row r="43" spans="1:4" x14ac:dyDescent="0.25">
      <c r="A43">
        <v>1989</v>
      </c>
      <c r="B43">
        <v>95.403428356515818</v>
      </c>
      <c r="C43">
        <v>95.403428356515818</v>
      </c>
      <c r="D43" s="19"/>
    </row>
    <row r="44" spans="1:4" x14ac:dyDescent="0.25">
      <c r="A44">
        <v>1990</v>
      </c>
      <c r="B44">
        <v>93.207710172003914</v>
      </c>
      <c r="C44">
        <v>93.207710172003914</v>
      </c>
      <c r="D44" s="19"/>
    </row>
    <row r="45" spans="1:4" x14ac:dyDescent="0.25">
      <c r="A45">
        <v>1991</v>
      </c>
      <c r="B45">
        <v>94.934281772606241</v>
      </c>
      <c r="C45">
        <v>94.934281772606241</v>
      </c>
      <c r="D45" s="19"/>
    </row>
    <row r="46" spans="1:4" x14ac:dyDescent="0.25">
      <c r="A46">
        <v>1992</v>
      </c>
      <c r="B46">
        <v>96.268269313819104</v>
      </c>
      <c r="C46">
        <v>96.268269313819104</v>
      </c>
      <c r="D46" s="19"/>
    </row>
    <row r="47" spans="1:4" x14ac:dyDescent="0.25">
      <c r="A47">
        <v>1993</v>
      </c>
      <c r="B47">
        <v>96.034370814227515</v>
      </c>
      <c r="C47">
        <v>96.034370814227515</v>
      </c>
      <c r="D47" s="19"/>
    </row>
    <row r="48" spans="1:4" x14ac:dyDescent="0.25">
      <c r="A48">
        <v>1994</v>
      </c>
      <c r="B48">
        <v>89.438276700961637</v>
      </c>
      <c r="C48">
        <v>89.438276700961637</v>
      </c>
      <c r="D48" s="19"/>
    </row>
    <row r="49" spans="1:4" x14ac:dyDescent="0.25">
      <c r="A49">
        <v>1995</v>
      </c>
      <c r="B49">
        <v>82.962983884394802</v>
      </c>
      <c r="C49">
        <v>82.962983884394802</v>
      </c>
      <c r="D49" s="19"/>
    </row>
    <row r="50" spans="1:4" x14ac:dyDescent="0.25">
      <c r="A50">
        <v>1996</v>
      </c>
      <c r="B50">
        <v>82.568316957695828</v>
      </c>
      <c r="C50">
        <v>82.568316957695828</v>
      </c>
      <c r="D50" s="19"/>
    </row>
    <row r="51" spans="1:4" x14ac:dyDescent="0.25">
      <c r="A51">
        <v>1997</v>
      </c>
      <c r="B51">
        <v>79.475071425932526</v>
      </c>
      <c r="C51">
        <v>79.475071425932526</v>
      </c>
      <c r="D51" s="19"/>
    </row>
    <row r="52" spans="1:4" x14ac:dyDescent="0.25">
      <c r="A52">
        <v>1998</v>
      </c>
      <c r="B52">
        <v>77.340463343229146</v>
      </c>
      <c r="C52">
        <v>77.340463343229146</v>
      </c>
      <c r="D52" s="19"/>
    </row>
    <row r="53" spans="1:4" x14ac:dyDescent="0.25">
      <c r="A53">
        <v>1999</v>
      </c>
      <c r="B53">
        <v>78.51651239352266</v>
      </c>
      <c r="C53">
        <v>78.51651239352266</v>
      </c>
      <c r="D53" s="19"/>
    </row>
    <row r="54" spans="1:4" x14ac:dyDescent="0.25">
      <c r="A54">
        <v>2000</v>
      </c>
      <c r="B54">
        <v>77.15274550080801</v>
      </c>
      <c r="C54">
        <v>77.15274550080801</v>
      </c>
      <c r="D54" s="19"/>
    </row>
    <row r="55" spans="1:4" x14ac:dyDescent="0.25">
      <c r="A55">
        <v>2001</v>
      </c>
      <c r="B55">
        <v>76.945222308416959</v>
      </c>
      <c r="C55">
        <v>76.945222308416959</v>
      </c>
      <c r="D55" s="19"/>
    </row>
    <row r="56" spans="1:4" x14ac:dyDescent="0.25">
      <c r="A56">
        <v>2002</v>
      </c>
      <c r="B56">
        <v>79.326821047180118</v>
      </c>
      <c r="C56">
        <v>79.326821047180118</v>
      </c>
      <c r="D56" s="19"/>
    </row>
    <row r="57" spans="1:4" x14ac:dyDescent="0.25">
      <c r="A57">
        <v>2003</v>
      </c>
      <c r="B57">
        <v>80.645599471343417</v>
      </c>
      <c r="C57">
        <v>80.645599471343417</v>
      </c>
      <c r="D57" s="19"/>
    </row>
    <row r="58" spans="1:4" x14ac:dyDescent="0.25">
      <c r="A58">
        <v>2004</v>
      </c>
      <c r="B58">
        <v>76.745647594182898</v>
      </c>
      <c r="C58">
        <v>76.745647594182898</v>
      </c>
      <c r="D58" s="19"/>
    </row>
    <row r="59" spans="1:4" x14ac:dyDescent="0.25">
      <c r="A59">
        <v>2005</v>
      </c>
      <c r="B59">
        <v>77.099815621812581</v>
      </c>
      <c r="C59">
        <v>77.099815621812581</v>
      </c>
      <c r="D59" s="19"/>
    </row>
    <row r="60" spans="1:4" x14ac:dyDescent="0.25">
      <c r="A60">
        <v>2006</v>
      </c>
      <c r="B60">
        <v>76.188183500625399</v>
      </c>
      <c r="C60">
        <v>76.188183500625399</v>
      </c>
      <c r="D60" s="19"/>
    </row>
    <row r="61" spans="1:4" x14ac:dyDescent="0.25">
      <c r="A61">
        <v>2007</v>
      </c>
      <c r="B61">
        <v>74.9351094277404</v>
      </c>
      <c r="C61">
        <v>74.9351094277404</v>
      </c>
      <c r="D61" s="19"/>
    </row>
    <row r="62" spans="1:4" x14ac:dyDescent="0.25">
      <c r="A62">
        <v>2008</v>
      </c>
      <c r="B62">
        <v>74.2076527169624</v>
      </c>
      <c r="C62">
        <v>74.2076527169624</v>
      </c>
      <c r="D62" s="19"/>
    </row>
    <row r="63" spans="1:4" x14ac:dyDescent="0.25">
      <c r="A63">
        <v>2009</v>
      </c>
      <c r="B63">
        <v>83.244065620361198</v>
      </c>
      <c r="C63">
        <v>83.244065620361198</v>
      </c>
      <c r="D63" s="19"/>
    </row>
    <row r="64" spans="1:4" x14ac:dyDescent="0.25">
      <c r="A64">
        <v>2010</v>
      </c>
      <c r="B64">
        <v>80.332649781388767</v>
      </c>
      <c r="C64">
        <v>80.332649781388767</v>
      </c>
      <c r="D64">
        <v>80.332649781388767</v>
      </c>
    </row>
    <row r="65" spans="1:4" x14ac:dyDescent="0.25">
      <c r="A65">
        <v>2011</v>
      </c>
      <c r="B65">
        <f>D65/D64*B64</f>
        <v>75.211806896283676</v>
      </c>
      <c r="D65">
        <v>75.211806896283676</v>
      </c>
    </row>
    <row r="66" spans="1:4" x14ac:dyDescent="0.25">
      <c r="A66">
        <v>2012</v>
      </c>
      <c r="B66">
        <f t="shared" ref="B66:B76" si="0">D66/D65*B65</f>
        <v>75.503572668324296</v>
      </c>
      <c r="D66">
        <v>75.503572668324296</v>
      </c>
    </row>
    <row r="67" spans="1:4" x14ac:dyDescent="0.25">
      <c r="A67">
        <v>2013</v>
      </c>
      <c r="B67">
        <f t="shared" si="0"/>
        <v>79.141022734168203</v>
      </c>
      <c r="D67">
        <v>79.141022734168217</v>
      </c>
    </row>
    <row r="68" spans="1:4" x14ac:dyDescent="0.25">
      <c r="A68">
        <v>2014</v>
      </c>
      <c r="B68">
        <f t="shared" si="0"/>
        <v>73.570543572555692</v>
      </c>
      <c r="D68">
        <v>73.570543572555707</v>
      </c>
    </row>
    <row r="69" spans="1:4" x14ac:dyDescent="0.25">
      <c r="A69">
        <v>2015</v>
      </c>
      <c r="B69">
        <f t="shared" si="0"/>
        <v>76.346840475520182</v>
      </c>
      <c r="D69">
        <v>76.346840475520182</v>
      </c>
    </row>
    <row r="70" spans="1:4" x14ac:dyDescent="0.25">
      <c r="A70">
        <v>2016</v>
      </c>
      <c r="B70">
        <f t="shared" si="0"/>
        <v>78.241572689309521</v>
      </c>
      <c r="D70">
        <v>78.241572689309507</v>
      </c>
    </row>
    <row r="71" spans="1:4" x14ac:dyDescent="0.25">
      <c r="A71">
        <v>2017</v>
      </c>
      <c r="B71">
        <f t="shared" si="0"/>
        <v>79.020719882981908</v>
      </c>
      <c r="D71">
        <v>79.020719882981894</v>
      </c>
    </row>
    <row r="72" spans="1:4" x14ac:dyDescent="0.25">
      <c r="A72">
        <v>2018</v>
      </c>
      <c r="B72">
        <f t="shared" si="0"/>
        <v>77.12082163161881</v>
      </c>
      <c r="D72">
        <v>77.120821631618796</v>
      </c>
    </row>
    <row r="73" spans="1:4" x14ac:dyDescent="0.25">
      <c r="A73">
        <v>2019</v>
      </c>
      <c r="B73">
        <f t="shared" si="0"/>
        <v>76.501021034255189</v>
      </c>
      <c r="D73">
        <v>76.501021034255174</v>
      </c>
    </row>
    <row r="74" spans="1:4" x14ac:dyDescent="0.25">
      <c r="A74">
        <v>2020</v>
      </c>
      <c r="B74">
        <f t="shared" si="0"/>
        <v>214.68811615648406</v>
      </c>
      <c r="D74">
        <v>214.688116156484</v>
      </c>
    </row>
    <row r="75" spans="1:4" x14ac:dyDescent="0.25">
      <c r="A75">
        <v>2021</v>
      </c>
      <c r="B75">
        <f t="shared" si="0"/>
        <v>142.8110012147713</v>
      </c>
      <c r="D75">
        <v>142.81100121477124</v>
      </c>
    </row>
    <row r="76" spans="1:4" x14ac:dyDescent="0.25">
      <c r="A76">
        <v>2022</v>
      </c>
      <c r="B76">
        <f t="shared" si="0"/>
        <v>103.67542354366699</v>
      </c>
      <c r="D76">
        <v>103.67542354366695</v>
      </c>
    </row>
    <row r="77" spans="1:4" x14ac:dyDescent="0.25">
      <c r="B77" s="18"/>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64E8-31F8-46B5-960D-772CEB7AD8B0}">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5" x14ac:dyDescent="0.25"/>
  <cols>
    <col min="2" max="2" width="20.140625" customWidth="1"/>
    <col min="3" max="3" width="26.5703125" bestFit="1" customWidth="1"/>
  </cols>
  <sheetData>
    <row r="1" spans="1:4" ht="26.25" x14ac:dyDescent="0.4">
      <c r="A1" s="26" t="s">
        <v>122</v>
      </c>
    </row>
    <row r="2" spans="1:4" x14ac:dyDescent="0.25">
      <c r="B2" s="20"/>
    </row>
    <row r="3" spans="1:4" x14ac:dyDescent="0.25">
      <c r="A3" s="2" t="s">
        <v>4</v>
      </c>
      <c r="B3" s="2" t="s">
        <v>79</v>
      </c>
      <c r="C3" s="2" t="s">
        <v>76</v>
      </c>
      <c r="D3" s="2" t="s">
        <v>78</v>
      </c>
    </row>
    <row r="4" spans="1:4" x14ac:dyDescent="0.25">
      <c r="A4">
        <v>1950</v>
      </c>
      <c r="B4">
        <v>70.60335313327127</v>
      </c>
      <c r="C4">
        <v>70.60335313327127</v>
      </c>
      <c r="D4" s="19"/>
    </row>
    <row r="5" spans="1:4" x14ac:dyDescent="0.25">
      <c r="A5">
        <v>1951</v>
      </c>
      <c r="B5">
        <v>74.235628640277781</v>
      </c>
      <c r="C5">
        <v>74.235628640277781</v>
      </c>
      <c r="D5" s="19"/>
    </row>
    <row r="6" spans="1:4" x14ac:dyDescent="0.25">
      <c r="A6">
        <v>1952</v>
      </c>
      <c r="B6">
        <v>74.167122617430309</v>
      </c>
      <c r="C6">
        <v>74.167122617430309</v>
      </c>
      <c r="D6" s="19"/>
    </row>
    <row r="7" spans="1:4" x14ac:dyDescent="0.25">
      <c r="A7">
        <v>1953</v>
      </c>
      <c r="B7">
        <v>73.672968960620651</v>
      </c>
      <c r="C7">
        <v>73.672968960620651</v>
      </c>
      <c r="D7" s="19"/>
    </row>
    <row r="8" spans="1:4" x14ac:dyDescent="0.25">
      <c r="A8">
        <v>1954</v>
      </c>
      <c r="B8">
        <v>74.090735667982955</v>
      </c>
      <c r="C8">
        <v>74.090735667982955</v>
      </c>
      <c r="D8" s="19"/>
    </row>
    <row r="9" spans="1:4" x14ac:dyDescent="0.25">
      <c r="A9">
        <v>1955</v>
      </c>
      <c r="B9">
        <v>76.02303850675041</v>
      </c>
      <c r="C9">
        <v>76.02303850675041</v>
      </c>
      <c r="D9" s="19"/>
    </row>
    <row r="10" spans="1:4" x14ac:dyDescent="0.25">
      <c r="A10">
        <v>1956</v>
      </c>
      <c r="B10">
        <v>76.061697812862732</v>
      </c>
      <c r="C10">
        <v>76.061697812862732</v>
      </c>
      <c r="D10" s="19"/>
    </row>
    <row r="11" spans="1:4" x14ac:dyDescent="0.25">
      <c r="A11">
        <v>1957</v>
      </c>
      <c r="B11">
        <v>74.595650922394256</v>
      </c>
      <c r="C11">
        <v>74.595650922394256</v>
      </c>
      <c r="D11" s="19"/>
    </row>
    <row r="12" spans="1:4" x14ac:dyDescent="0.25">
      <c r="A12">
        <v>1958</v>
      </c>
      <c r="B12">
        <v>69.785852913628929</v>
      </c>
      <c r="C12">
        <v>69.785852913628929</v>
      </c>
      <c r="D12" s="19"/>
    </row>
    <row r="13" spans="1:4" x14ac:dyDescent="0.25">
      <c r="A13">
        <v>1959</v>
      </c>
      <c r="B13">
        <v>69.583605050078333</v>
      </c>
      <c r="C13">
        <v>69.583605050078333</v>
      </c>
      <c r="D13" s="19"/>
    </row>
    <row r="14" spans="1:4" x14ac:dyDescent="0.25">
      <c r="A14">
        <v>1960</v>
      </c>
      <c r="B14">
        <v>73.199488005392169</v>
      </c>
      <c r="C14">
        <v>73.199488005392169</v>
      </c>
      <c r="D14" s="19"/>
    </row>
    <row r="15" spans="1:4" x14ac:dyDescent="0.25">
      <c r="A15">
        <v>1961</v>
      </c>
      <c r="B15">
        <v>74.300031388857789</v>
      </c>
      <c r="C15">
        <v>74.300031388857789</v>
      </c>
      <c r="D15" s="19"/>
    </row>
    <row r="16" spans="1:4" x14ac:dyDescent="0.25">
      <c r="A16">
        <v>1962</v>
      </c>
      <c r="B16">
        <v>72.215924355670438</v>
      </c>
      <c r="C16">
        <v>72.215924355670438</v>
      </c>
      <c r="D16" s="19"/>
    </row>
    <row r="17" spans="1:4" x14ac:dyDescent="0.25">
      <c r="A17">
        <v>1963</v>
      </c>
      <c r="B17">
        <v>70.597331297534069</v>
      </c>
      <c r="C17">
        <v>70.597331297534069</v>
      </c>
      <c r="D17" s="19"/>
    </row>
    <row r="18" spans="1:4" x14ac:dyDescent="0.25">
      <c r="A18">
        <v>1964</v>
      </c>
      <c r="B18">
        <v>70.834167309755188</v>
      </c>
      <c r="C18">
        <v>70.834167309755188</v>
      </c>
      <c r="D18" s="19"/>
    </row>
    <row r="19" spans="1:4" x14ac:dyDescent="0.25">
      <c r="A19">
        <v>1965</v>
      </c>
      <c r="B19">
        <v>69.790354463908201</v>
      </c>
      <c r="C19">
        <v>69.790354463908201</v>
      </c>
      <c r="D19" s="19"/>
    </row>
    <row r="20" spans="1:4" x14ac:dyDescent="0.25">
      <c r="A20">
        <v>1966</v>
      </c>
      <c r="B20">
        <v>69.236873228856311</v>
      </c>
      <c r="C20">
        <v>69.236873228856311</v>
      </c>
      <c r="D20" s="19"/>
    </row>
    <row r="21" spans="1:4" x14ac:dyDescent="0.25">
      <c r="A21">
        <v>1967</v>
      </c>
      <c r="B21">
        <v>66.879042929462017</v>
      </c>
      <c r="C21">
        <v>66.879042929462017</v>
      </c>
      <c r="D21" s="19"/>
    </row>
    <row r="22" spans="1:4" x14ac:dyDescent="0.25">
      <c r="A22">
        <v>1968</v>
      </c>
      <c r="B22">
        <v>67.13651067902633</v>
      </c>
      <c r="C22">
        <v>67.13651067902633</v>
      </c>
      <c r="D22" s="19"/>
    </row>
    <row r="23" spans="1:4" x14ac:dyDescent="0.25">
      <c r="A23">
        <v>1969</v>
      </c>
      <c r="B23">
        <v>68.328300999418147</v>
      </c>
      <c r="C23">
        <v>68.328300999418147</v>
      </c>
      <c r="D23" s="19"/>
    </row>
    <row r="24" spans="1:4" x14ac:dyDescent="0.25">
      <c r="A24">
        <v>1970</v>
      </c>
      <c r="B24">
        <v>70.520174220410141</v>
      </c>
      <c r="C24">
        <v>70.520174220410141</v>
      </c>
      <c r="D24" s="19"/>
    </row>
    <row r="25" spans="1:4" x14ac:dyDescent="0.25">
      <c r="A25">
        <v>1971</v>
      </c>
      <c r="B25">
        <v>70.302695024790651</v>
      </c>
      <c r="C25">
        <v>70.302695024790651</v>
      </c>
      <c r="D25" s="19"/>
    </row>
    <row r="26" spans="1:4" x14ac:dyDescent="0.25">
      <c r="A26">
        <v>1972</v>
      </c>
      <c r="B26">
        <v>68.538529813185121</v>
      </c>
      <c r="C26">
        <v>68.538529813185121</v>
      </c>
      <c r="D26" s="19"/>
    </row>
    <row r="27" spans="1:4" x14ac:dyDescent="0.25">
      <c r="A27">
        <v>1973</v>
      </c>
      <c r="B27">
        <v>69.543164351671777</v>
      </c>
      <c r="C27">
        <v>69.543164351671777</v>
      </c>
      <c r="D27" s="19"/>
    </row>
    <row r="28" spans="1:4" x14ac:dyDescent="0.25">
      <c r="A28">
        <v>1974</v>
      </c>
      <c r="B28">
        <v>67.03806121898613</v>
      </c>
      <c r="C28">
        <v>67.03806121898613</v>
      </c>
      <c r="D28" s="19"/>
    </row>
    <row r="29" spans="1:4" x14ac:dyDescent="0.25">
      <c r="A29">
        <v>1975</v>
      </c>
      <c r="B29">
        <v>59.090097254744755</v>
      </c>
      <c r="C29">
        <v>59.090097254744755</v>
      </c>
      <c r="D29" s="19"/>
    </row>
    <row r="30" spans="1:4" x14ac:dyDescent="0.25">
      <c r="A30">
        <v>1976</v>
      </c>
      <c r="B30">
        <v>58.246403078929681</v>
      </c>
      <c r="C30">
        <v>58.246403078929681</v>
      </c>
      <c r="D30" s="19"/>
    </row>
    <row r="31" spans="1:4" x14ac:dyDescent="0.25">
      <c r="A31">
        <v>1977</v>
      </c>
      <c r="B31">
        <v>59.416611979157913</v>
      </c>
      <c r="C31">
        <v>59.416611979157913</v>
      </c>
      <c r="D31" s="19"/>
    </row>
    <row r="32" spans="1:4" x14ac:dyDescent="0.25">
      <c r="A32">
        <v>1978</v>
      </c>
      <c r="B32">
        <v>59.674849092329531</v>
      </c>
      <c r="C32">
        <v>59.674849092329531</v>
      </c>
      <c r="D32" s="19"/>
    </row>
    <row r="33" spans="1:4" x14ac:dyDescent="0.25">
      <c r="A33">
        <v>1979</v>
      </c>
      <c r="B33">
        <v>56.52736807116765</v>
      </c>
      <c r="C33">
        <v>56.52736807116765</v>
      </c>
      <c r="D33" s="19"/>
    </row>
    <row r="34" spans="1:4" x14ac:dyDescent="0.25">
      <c r="A34">
        <v>1980</v>
      </c>
      <c r="B34">
        <v>57.237356203439688</v>
      </c>
      <c r="C34">
        <v>57.237356203439688</v>
      </c>
      <c r="D34" s="19"/>
    </row>
    <row r="35" spans="1:4" x14ac:dyDescent="0.25">
      <c r="A35">
        <v>1981</v>
      </c>
      <c r="B35">
        <v>56.476516735428376</v>
      </c>
      <c r="C35">
        <v>56.476516735428376</v>
      </c>
      <c r="D35" s="19"/>
    </row>
    <row r="36" spans="1:4" x14ac:dyDescent="0.25">
      <c r="A36">
        <v>1982</v>
      </c>
      <c r="B36">
        <v>54.922106841000328</v>
      </c>
      <c r="C36">
        <v>54.922106841000328</v>
      </c>
      <c r="D36" s="19"/>
    </row>
    <row r="37" spans="1:4" x14ac:dyDescent="0.25">
      <c r="A37">
        <v>1983</v>
      </c>
      <c r="B37">
        <v>53.780113009848968</v>
      </c>
      <c r="C37">
        <v>53.780113009848968</v>
      </c>
      <c r="D37" s="19"/>
    </row>
    <row r="38" spans="1:4" x14ac:dyDescent="0.25">
      <c r="A38">
        <v>1984</v>
      </c>
      <c r="B38">
        <v>53.505278643767525</v>
      </c>
      <c r="C38">
        <v>53.505278643767525</v>
      </c>
      <c r="D38" s="19"/>
    </row>
    <row r="39" spans="1:4" x14ac:dyDescent="0.25">
      <c r="A39">
        <v>1985</v>
      </c>
      <c r="B39">
        <v>53.923650640849317</v>
      </c>
      <c r="C39">
        <v>53.923650640849317</v>
      </c>
      <c r="D39" s="19"/>
    </row>
    <row r="40" spans="1:4" x14ac:dyDescent="0.25">
      <c r="A40">
        <v>1986</v>
      </c>
      <c r="B40">
        <v>53.378103190340369</v>
      </c>
      <c r="C40">
        <v>53.378103190340369</v>
      </c>
      <c r="D40" s="19"/>
    </row>
    <row r="41" spans="1:4" x14ac:dyDescent="0.25">
      <c r="A41">
        <v>1987</v>
      </c>
      <c r="B41">
        <v>55.465272766838254</v>
      </c>
      <c r="C41">
        <v>55.465272766838254</v>
      </c>
      <c r="D41" s="19"/>
    </row>
    <row r="42" spans="1:4" x14ac:dyDescent="0.25">
      <c r="A42">
        <v>1988</v>
      </c>
      <c r="B42">
        <v>56.138710402765668</v>
      </c>
      <c r="C42">
        <v>56.138710402765668</v>
      </c>
      <c r="D42" s="19"/>
    </row>
    <row r="43" spans="1:4" x14ac:dyDescent="0.25">
      <c r="A43">
        <v>1989</v>
      </c>
      <c r="B43">
        <v>58.063125715420952</v>
      </c>
      <c r="C43">
        <v>58.063125715420952</v>
      </c>
      <c r="D43" s="19"/>
    </row>
    <row r="44" spans="1:4" x14ac:dyDescent="0.25">
      <c r="A44">
        <v>1990</v>
      </c>
      <c r="B44">
        <v>58.501942223026482</v>
      </c>
      <c r="C44">
        <v>58.501942223026482</v>
      </c>
      <c r="D44" s="19"/>
    </row>
    <row r="45" spans="1:4" x14ac:dyDescent="0.25">
      <c r="A45">
        <v>1991</v>
      </c>
      <c r="B45">
        <v>50.063989422578466</v>
      </c>
      <c r="C45">
        <v>50.063989422578466</v>
      </c>
      <c r="D45" s="19"/>
    </row>
    <row r="46" spans="1:4" x14ac:dyDescent="0.25">
      <c r="A46">
        <v>1992</v>
      </c>
      <c r="B46">
        <v>51.374186686703531</v>
      </c>
      <c r="C46">
        <v>51.374186686703531</v>
      </c>
      <c r="D46" s="19"/>
    </row>
    <row r="47" spans="1:4" x14ac:dyDescent="0.25">
      <c r="A47">
        <v>1993</v>
      </c>
      <c r="B47">
        <v>54.653680546357428</v>
      </c>
      <c r="C47">
        <v>54.653680546357428</v>
      </c>
      <c r="D47" s="19"/>
    </row>
    <row r="48" spans="1:4" x14ac:dyDescent="0.25">
      <c r="A48">
        <v>1994</v>
      </c>
      <c r="B48">
        <v>55.087174827086614</v>
      </c>
      <c r="C48">
        <v>55.087174827086614</v>
      </c>
      <c r="D48" s="19"/>
    </row>
    <row r="49" spans="1:4" x14ac:dyDescent="0.25">
      <c r="A49">
        <v>1995</v>
      </c>
      <c r="B49">
        <v>47.428364800773537</v>
      </c>
      <c r="C49">
        <v>47.428364800773537</v>
      </c>
      <c r="D49" s="19"/>
    </row>
    <row r="50" spans="1:4" x14ac:dyDescent="0.25">
      <c r="A50">
        <v>1996</v>
      </c>
      <c r="B50">
        <v>45.644905220740483</v>
      </c>
      <c r="C50">
        <v>45.644905220740483</v>
      </c>
      <c r="D50" s="19"/>
    </row>
    <row r="51" spans="1:4" x14ac:dyDescent="0.25">
      <c r="A51">
        <v>1997</v>
      </c>
      <c r="B51">
        <v>47.174878118834258</v>
      </c>
      <c r="C51">
        <v>47.174878118834258</v>
      </c>
      <c r="D51" s="19"/>
    </row>
    <row r="52" spans="1:4" x14ac:dyDescent="0.25">
      <c r="A52">
        <v>1998</v>
      </c>
      <c r="B52">
        <v>51.219858691041118</v>
      </c>
      <c r="C52">
        <v>51.219858691041118</v>
      </c>
      <c r="D52" s="19"/>
    </row>
    <row r="53" spans="1:4" x14ac:dyDescent="0.25">
      <c r="A53">
        <v>1999</v>
      </c>
      <c r="B53">
        <v>50.794957159491005</v>
      </c>
      <c r="C53">
        <v>50.794957159491005</v>
      </c>
      <c r="D53" s="19"/>
    </row>
    <row r="54" spans="1:4" x14ac:dyDescent="0.25">
      <c r="A54">
        <v>2000</v>
      </c>
      <c r="B54">
        <v>47.630227554594541</v>
      </c>
      <c r="C54">
        <v>47.630227554594541</v>
      </c>
      <c r="D54" s="19"/>
    </row>
    <row r="55" spans="1:4" x14ac:dyDescent="0.25">
      <c r="A55">
        <v>2001</v>
      </c>
      <c r="B55">
        <v>46.616857061863016</v>
      </c>
      <c r="C55">
        <v>46.616857061863016</v>
      </c>
      <c r="D55" s="19"/>
    </row>
    <row r="56" spans="1:4" x14ac:dyDescent="0.25">
      <c r="A56">
        <v>2002</v>
      </c>
      <c r="B56">
        <v>45.926116317064164</v>
      </c>
      <c r="C56">
        <v>45.926116317064164</v>
      </c>
      <c r="D56" s="19"/>
    </row>
    <row r="57" spans="1:4" x14ac:dyDescent="0.25">
      <c r="A57">
        <v>2003</v>
      </c>
      <c r="B57">
        <v>47.34074042352028</v>
      </c>
      <c r="C57">
        <v>47.34074042352028</v>
      </c>
      <c r="D57" s="19"/>
    </row>
    <row r="58" spans="1:4" x14ac:dyDescent="0.25">
      <c r="A58">
        <v>2004</v>
      </c>
      <c r="B58">
        <v>48.216575751068738</v>
      </c>
      <c r="C58">
        <v>48.216575751068738</v>
      </c>
      <c r="D58" s="19"/>
    </row>
    <row r="59" spans="1:4" x14ac:dyDescent="0.25">
      <c r="A59">
        <v>2005</v>
      </c>
      <c r="B59">
        <v>46.757262838641417</v>
      </c>
      <c r="C59">
        <v>46.757262838641417</v>
      </c>
      <c r="D59" s="19"/>
    </row>
    <row r="60" spans="1:4" x14ac:dyDescent="0.25">
      <c r="A60">
        <v>2006</v>
      </c>
      <c r="B60">
        <v>46.110110821837154</v>
      </c>
      <c r="C60">
        <v>46.110110821837154</v>
      </c>
      <c r="D60" s="19"/>
    </row>
    <row r="61" spans="1:4" x14ac:dyDescent="0.25">
      <c r="A61">
        <v>2007</v>
      </c>
      <c r="B61">
        <v>46.923240671842336</v>
      </c>
      <c r="C61">
        <v>46.923240671842336</v>
      </c>
      <c r="D61" s="19"/>
    </row>
    <row r="62" spans="1:4" x14ac:dyDescent="0.25">
      <c r="A62">
        <v>2008</v>
      </c>
      <c r="B62">
        <v>46.683069181556895</v>
      </c>
      <c r="C62">
        <v>46.683069181556895</v>
      </c>
      <c r="D62" s="19"/>
    </row>
    <row r="63" spans="1:4" x14ac:dyDescent="0.25">
      <c r="A63">
        <v>2009</v>
      </c>
      <c r="B63">
        <v>50.679829133553113</v>
      </c>
      <c r="C63">
        <v>50.679829133553113</v>
      </c>
      <c r="D63" s="19"/>
    </row>
    <row r="64" spans="1:4" x14ac:dyDescent="0.25">
      <c r="A64">
        <v>2010</v>
      </c>
      <c r="B64">
        <v>56.627635150110514</v>
      </c>
      <c r="C64">
        <v>56.627635150110514</v>
      </c>
      <c r="D64">
        <v>48.568802911019873</v>
      </c>
    </row>
    <row r="65" spans="1:4" x14ac:dyDescent="0.25">
      <c r="A65">
        <v>2011</v>
      </c>
      <c r="B65">
        <f>D65/D64*B64</f>
        <v>55.096587282045725</v>
      </c>
      <c r="D65">
        <v>47.2556426147395</v>
      </c>
    </row>
    <row r="66" spans="1:4" x14ac:dyDescent="0.25">
      <c r="A66">
        <v>2012</v>
      </c>
      <c r="B66">
        <f t="shared" ref="B66:B76" si="0">D66/D65*B65</f>
        <v>53.171363477148319</v>
      </c>
      <c r="D66">
        <v>45.604402627553078</v>
      </c>
    </row>
    <row r="67" spans="1:4" x14ac:dyDescent="0.25">
      <c r="A67">
        <v>2013</v>
      </c>
      <c r="B67">
        <f t="shared" si="0"/>
        <v>52.525256634419996</v>
      </c>
      <c r="D67">
        <v>45.050245000791016</v>
      </c>
    </row>
    <row r="68" spans="1:4" x14ac:dyDescent="0.25">
      <c r="A68">
        <v>2014</v>
      </c>
      <c r="B68">
        <f t="shared" si="0"/>
        <v>50.955373221000755</v>
      </c>
      <c r="D68">
        <v>43.70377595087362</v>
      </c>
    </row>
    <row r="69" spans="1:4" x14ac:dyDescent="0.25">
      <c r="A69">
        <v>2015</v>
      </c>
      <c r="B69">
        <f t="shared" si="0"/>
        <v>51.510684465772776</v>
      </c>
      <c r="D69">
        <v>44.180059347312657</v>
      </c>
    </row>
    <row r="70" spans="1:4" x14ac:dyDescent="0.25">
      <c r="A70">
        <v>2016</v>
      </c>
      <c r="B70">
        <f t="shared" si="0"/>
        <v>50.511549655859795</v>
      </c>
      <c r="D70">
        <v>43.323114120206384</v>
      </c>
    </row>
    <row r="71" spans="1:4" x14ac:dyDescent="0.25">
      <c r="A71">
        <v>2017</v>
      </c>
      <c r="B71">
        <f t="shared" si="0"/>
        <v>48.710787041607581</v>
      </c>
      <c r="D71">
        <v>41.778622914290679</v>
      </c>
    </row>
    <row r="72" spans="1:4" x14ac:dyDescent="0.25">
      <c r="A72">
        <v>2018</v>
      </c>
      <c r="B72">
        <f t="shared" si="0"/>
        <v>47.754978398175915</v>
      </c>
      <c r="D72">
        <v>40.958837989484557</v>
      </c>
    </row>
    <row r="73" spans="1:4" x14ac:dyDescent="0.25">
      <c r="A73">
        <v>2019</v>
      </c>
      <c r="B73">
        <f t="shared" si="0"/>
        <v>44.235410428274747</v>
      </c>
      <c r="D73">
        <v>37.940149276651482</v>
      </c>
    </row>
    <row r="74" spans="1:4" x14ac:dyDescent="0.25">
      <c r="A74">
        <v>2020</v>
      </c>
      <c r="B74">
        <f t="shared" si="0"/>
        <v>43.072963398018111</v>
      </c>
      <c r="D74">
        <v>36.943133233912413</v>
      </c>
    </row>
    <row r="75" spans="1:4" x14ac:dyDescent="0.25">
      <c r="A75">
        <v>2021</v>
      </c>
      <c r="B75">
        <f t="shared" si="0"/>
        <v>38.360705303761335</v>
      </c>
      <c r="D75">
        <v>32.901489360931983</v>
      </c>
    </row>
    <row r="76" spans="1:4" x14ac:dyDescent="0.25">
      <c r="A76">
        <v>2022</v>
      </c>
      <c r="B76">
        <f t="shared" si="0"/>
        <v>35.534035223675424</v>
      </c>
      <c r="D76">
        <v>30.477090361216707</v>
      </c>
    </row>
    <row r="77" spans="1:4" x14ac:dyDescent="0.25">
      <c r="B77" s="18"/>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8DD2-481C-49FF-9A98-5D7B869DB75E}">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5" x14ac:dyDescent="0.25"/>
  <cols>
    <col min="2" max="2" width="20.140625" customWidth="1"/>
    <col min="3" max="3" width="26.5703125" bestFit="1" customWidth="1"/>
  </cols>
  <sheetData>
    <row r="1" spans="1:4" ht="26.25" x14ac:dyDescent="0.4">
      <c r="A1" s="26" t="s">
        <v>27</v>
      </c>
    </row>
    <row r="2" spans="1:4" x14ac:dyDescent="0.25">
      <c r="B2" s="20"/>
    </row>
    <row r="3" spans="1:4" x14ac:dyDescent="0.25">
      <c r="A3" s="2" t="s">
        <v>4</v>
      </c>
      <c r="B3" s="2" t="s">
        <v>79</v>
      </c>
      <c r="C3" s="2" t="s">
        <v>76</v>
      </c>
      <c r="D3" s="2" t="s">
        <v>78</v>
      </c>
    </row>
    <row r="4" spans="1:4" x14ac:dyDescent="0.25">
      <c r="A4">
        <v>1950</v>
      </c>
      <c r="B4">
        <v>2267.7111877637267</v>
      </c>
      <c r="C4">
        <v>2267.7111877637267</v>
      </c>
      <c r="D4" s="19"/>
    </row>
    <row r="5" spans="1:4" x14ac:dyDescent="0.25">
      <c r="A5">
        <v>1951</v>
      </c>
      <c r="B5">
        <v>2349.3192548194424</v>
      </c>
      <c r="C5">
        <v>2349.3192548194424</v>
      </c>
      <c r="D5" s="19"/>
    </row>
    <row r="6" spans="1:4" x14ac:dyDescent="0.25">
      <c r="A6">
        <v>1952</v>
      </c>
      <c r="B6">
        <v>2392.8846977561116</v>
      </c>
      <c r="C6">
        <v>2392.8846977561116</v>
      </c>
      <c r="D6" s="19"/>
    </row>
    <row r="7" spans="1:4" x14ac:dyDescent="0.25">
      <c r="A7">
        <v>1953</v>
      </c>
      <c r="B7">
        <v>2409.237873482597</v>
      </c>
      <c r="C7">
        <v>2409.237873482597</v>
      </c>
      <c r="D7" s="19"/>
    </row>
    <row r="8" spans="1:4" x14ac:dyDescent="0.25">
      <c r="A8">
        <v>1954</v>
      </c>
      <c r="B8">
        <v>2435.3925518952001</v>
      </c>
      <c r="C8">
        <v>2435.3925518952001</v>
      </c>
      <c r="D8" s="19"/>
    </row>
    <row r="9" spans="1:4" x14ac:dyDescent="0.25">
      <c r="A9">
        <v>1955</v>
      </c>
      <c r="B9">
        <v>2484.188925760141</v>
      </c>
      <c r="C9">
        <v>2484.188925760141</v>
      </c>
      <c r="D9" s="19"/>
    </row>
    <row r="10" spans="1:4" x14ac:dyDescent="0.25">
      <c r="A10">
        <v>1956</v>
      </c>
      <c r="B10">
        <v>2555.5084068826286</v>
      </c>
      <c r="C10">
        <v>2555.5084068826286</v>
      </c>
      <c r="D10" s="19"/>
    </row>
    <row r="11" spans="1:4" x14ac:dyDescent="0.25">
      <c r="A11">
        <v>1957</v>
      </c>
      <c r="B11">
        <v>2612.9631767207193</v>
      </c>
      <c r="C11">
        <v>2612.9631767207193</v>
      </c>
      <c r="D11" s="19"/>
    </row>
    <row r="12" spans="1:4" x14ac:dyDescent="0.25">
      <c r="A12">
        <v>1958</v>
      </c>
      <c r="B12">
        <v>2590.5166880438087</v>
      </c>
      <c r="C12">
        <v>2590.5166880438087</v>
      </c>
      <c r="D12" s="19"/>
    </row>
    <row r="13" spans="1:4" x14ac:dyDescent="0.25">
      <c r="A13">
        <v>1959</v>
      </c>
      <c r="B13">
        <v>2590.0281328925053</v>
      </c>
      <c r="C13">
        <v>2590.0281328925053</v>
      </c>
      <c r="D13" s="19"/>
    </row>
    <row r="14" spans="1:4" x14ac:dyDescent="0.25">
      <c r="A14">
        <v>1960</v>
      </c>
      <c r="B14">
        <v>2661.0335056339113</v>
      </c>
      <c r="C14">
        <v>2661.0335056339113</v>
      </c>
      <c r="D14" s="19"/>
    </row>
    <row r="15" spans="1:4" x14ac:dyDescent="0.25">
      <c r="A15">
        <v>1961</v>
      </c>
      <c r="B15">
        <v>2776.9697501764003</v>
      </c>
      <c r="C15">
        <v>2776.9697501764003</v>
      </c>
      <c r="D15" s="19"/>
    </row>
    <row r="16" spans="1:4" x14ac:dyDescent="0.25">
      <c r="A16">
        <v>1962</v>
      </c>
      <c r="B16">
        <v>2875.2635000640507</v>
      </c>
      <c r="C16">
        <v>2875.2635000640507</v>
      </c>
      <c r="D16" s="19"/>
    </row>
    <row r="17" spans="1:4" x14ac:dyDescent="0.25">
      <c r="A17">
        <v>1963</v>
      </c>
      <c r="B17">
        <v>2910.6542093861831</v>
      </c>
      <c r="C17">
        <v>2910.6542093861831</v>
      </c>
      <c r="D17" s="19"/>
    </row>
    <row r="18" spans="1:4" x14ac:dyDescent="0.25">
      <c r="A18">
        <v>1964</v>
      </c>
      <c r="B18">
        <v>2947.2799020100374</v>
      </c>
      <c r="C18">
        <v>2947.2799020100374</v>
      </c>
      <c r="D18" s="19"/>
    </row>
    <row r="19" spans="1:4" x14ac:dyDescent="0.25">
      <c r="A19">
        <v>1965</v>
      </c>
      <c r="B19">
        <v>2918.4695568660527</v>
      </c>
      <c r="C19">
        <v>2918.4695568660527</v>
      </c>
      <c r="D19" s="19"/>
    </row>
    <row r="20" spans="1:4" x14ac:dyDescent="0.25">
      <c r="A20">
        <v>1966</v>
      </c>
      <c r="B20">
        <v>2897.2150287832424</v>
      </c>
      <c r="C20">
        <v>2897.2150287832424</v>
      </c>
      <c r="D20" s="19"/>
    </row>
    <row r="21" spans="1:4" x14ac:dyDescent="0.25">
      <c r="A21">
        <v>1967</v>
      </c>
      <c r="B21">
        <v>2902.5446874188069</v>
      </c>
      <c r="C21">
        <v>2902.5446874188069</v>
      </c>
      <c r="D21" s="19"/>
    </row>
    <row r="22" spans="1:4" x14ac:dyDescent="0.25">
      <c r="A22">
        <v>1968</v>
      </c>
      <c r="B22">
        <v>2910.0296539931792</v>
      </c>
      <c r="C22">
        <v>2910.0296539931792</v>
      </c>
      <c r="D22" s="19"/>
    </row>
    <row r="23" spans="1:4" x14ac:dyDescent="0.25">
      <c r="A23">
        <v>1969</v>
      </c>
      <c r="B23">
        <v>2948.0014241390577</v>
      </c>
      <c r="C23">
        <v>2948.0014241390577</v>
      </c>
      <c r="D23" s="19"/>
    </row>
    <row r="24" spans="1:4" x14ac:dyDescent="0.25">
      <c r="A24">
        <v>1970</v>
      </c>
      <c r="B24">
        <v>2979.7363241118487</v>
      </c>
      <c r="C24">
        <v>2979.7363241118487</v>
      </c>
      <c r="D24" s="19"/>
    </row>
    <row r="25" spans="1:4" x14ac:dyDescent="0.25">
      <c r="A25">
        <v>1971</v>
      </c>
      <c r="B25">
        <v>3022.5912297528471</v>
      </c>
      <c r="C25">
        <v>3022.5912297528471</v>
      </c>
      <c r="D25" s="19"/>
    </row>
    <row r="26" spans="1:4" x14ac:dyDescent="0.25">
      <c r="A26">
        <v>1972</v>
      </c>
      <c r="B26">
        <v>3053.9447738237145</v>
      </c>
      <c r="C26">
        <v>3053.9447738237145</v>
      </c>
      <c r="D26" s="19"/>
    </row>
    <row r="27" spans="1:4" x14ac:dyDescent="0.25">
      <c r="A27">
        <v>1973</v>
      </c>
      <c r="B27">
        <v>3075.2279425955912</v>
      </c>
      <c r="C27">
        <v>3075.2279425955912</v>
      </c>
      <c r="D27" s="19"/>
    </row>
    <row r="28" spans="1:4" x14ac:dyDescent="0.25">
      <c r="A28">
        <v>1974</v>
      </c>
      <c r="B28">
        <v>3061.941854784814</v>
      </c>
      <c r="C28">
        <v>3061.941854784814</v>
      </c>
      <c r="D28" s="19"/>
    </row>
    <row r="29" spans="1:4" x14ac:dyDescent="0.25">
      <c r="A29">
        <v>1975</v>
      </c>
      <c r="B29">
        <v>2898.242155601698</v>
      </c>
      <c r="C29">
        <v>2898.242155601698</v>
      </c>
      <c r="D29" s="19"/>
    </row>
    <row r="30" spans="1:4" x14ac:dyDescent="0.25">
      <c r="A30">
        <v>1976</v>
      </c>
      <c r="B30">
        <v>2807.6064139538616</v>
      </c>
      <c r="C30">
        <v>2807.6064139538616</v>
      </c>
      <c r="D30" s="19"/>
    </row>
    <row r="31" spans="1:4" x14ac:dyDescent="0.25">
      <c r="A31">
        <v>1977</v>
      </c>
      <c r="B31">
        <v>2812.1015271175002</v>
      </c>
      <c r="C31">
        <v>2812.1015271175002</v>
      </c>
      <c r="D31" s="19"/>
    </row>
    <row r="32" spans="1:4" x14ac:dyDescent="0.25">
      <c r="A32">
        <v>1978</v>
      </c>
      <c r="B32">
        <v>2832.5368234180291</v>
      </c>
      <c r="C32">
        <v>2832.5368234180291</v>
      </c>
      <c r="D32" s="19"/>
    </row>
    <row r="33" spans="1:4" x14ac:dyDescent="0.25">
      <c r="A33">
        <v>1979</v>
      </c>
      <c r="B33">
        <v>2855.1651833783094</v>
      </c>
      <c r="C33">
        <v>2855.1651833783094</v>
      </c>
      <c r="D33" s="19"/>
    </row>
    <row r="34" spans="1:4" x14ac:dyDescent="0.25">
      <c r="A34">
        <v>1980</v>
      </c>
      <c r="B34">
        <v>2913.0969727899587</v>
      </c>
      <c r="C34">
        <v>2913.0969727899587</v>
      </c>
      <c r="D34" s="19"/>
    </row>
    <row r="35" spans="1:4" x14ac:dyDescent="0.25">
      <c r="A35">
        <v>1981</v>
      </c>
      <c r="B35">
        <v>2973.4756937716847</v>
      </c>
      <c r="C35">
        <v>2973.4756937716847</v>
      </c>
      <c r="D35" s="19"/>
    </row>
    <row r="36" spans="1:4" x14ac:dyDescent="0.25">
      <c r="A36">
        <v>1982</v>
      </c>
      <c r="B36">
        <v>2980.4600790169688</v>
      </c>
      <c r="C36">
        <v>2980.4600790169688</v>
      </c>
      <c r="D36" s="19"/>
    </row>
    <row r="37" spans="1:4" x14ac:dyDescent="0.25">
      <c r="A37">
        <v>1983</v>
      </c>
      <c r="B37">
        <v>2972.5569216419735</v>
      </c>
      <c r="C37">
        <v>2972.5569216419735</v>
      </c>
      <c r="D37" s="19"/>
    </row>
    <row r="38" spans="1:4" x14ac:dyDescent="0.25">
      <c r="A38">
        <v>1984</v>
      </c>
      <c r="B38">
        <v>2982.1358211653742</v>
      </c>
      <c r="C38">
        <v>2982.1358211653742</v>
      </c>
      <c r="D38" s="19"/>
    </row>
    <row r="39" spans="1:4" x14ac:dyDescent="0.25">
      <c r="A39">
        <v>1985</v>
      </c>
      <c r="B39">
        <v>3028.3579231400436</v>
      </c>
      <c r="C39">
        <v>3028.3579231400436</v>
      </c>
      <c r="D39" s="19"/>
    </row>
    <row r="40" spans="1:4" x14ac:dyDescent="0.25">
      <c r="A40">
        <v>1986</v>
      </c>
      <c r="B40">
        <v>3077.2381385524368</v>
      </c>
      <c r="C40">
        <v>3077.2381385524368</v>
      </c>
      <c r="D40" s="19"/>
    </row>
    <row r="41" spans="1:4" x14ac:dyDescent="0.25">
      <c r="A41">
        <v>1987</v>
      </c>
      <c r="B41">
        <v>3140.0370972114952</v>
      </c>
      <c r="C41">
        <v>3140.0370972114952</v>
      </c>
      <c r="D41" s="19"/>
    </row>
    <row r="42" spans="1:4" x14ac:dyDescent="0.25">
      <c r="A42">
        <v>1988</v>
      </c>
      <c r="B42">
        <v>3209.902083099767</v>
      </c>
      <c r="C42">
        <v>3209.902083099767</v>
      </c>
      <c r="D42" s="19"/>
    </row>
    <row r="43" spans="1:4" x14ac:dyDescent="0.25">
      <c r="A43">
        <v>1989</v>
      </c>
      <c r="B43">
        <v>3269.0247096899716</v>
      </c>
      <c r="C43">
        <v>3269.0247096899716</v>
      </c>
      <c r="D43" s="19"/>
    </row>
    <row r="44" spans="1:4" x14ac:dyDescent="0.25">
      <c r="A44">
        <v>1990</v>
      </c>
      <c r="B44">
        <v>3350.515748877745</v>
      </c>
      <c r="C44">
        <v>3350.515748877745</v>
      </c>
      <c r="D44" s="19"/>
    </row>
    <row r="45" spans="1:4" x14ac:dyDescent="0.25">
      <c r="A45">
        <v>1991</v>
      </c>
      <c r="B45">
        <v>3427.6624105211276</v>
      </c>
      <c r="C45">
        <v>3427.6624105211276</v>
      </c>
      <c r="D45" s="19"/>
    </row>
    <row r="46" spans="1:4" x14ac:dyDescent="0.25">
      <c r="A46">
        <v>1992</v>
      </c>
      <c r="B46">
        <v>3378.7732563761201</v>
      </c>
      <c r="C46">
        <v>3378.7732563761201</v>
      </c>
      <c r="D46" s="19"/>
    </row>
    <row r="47" spans="1:4" x14ac:dyDescent="0.25">
      <c r="A47">
        <v>1993</v>
      </c>
      <c r="B47">
        <v>3351.0809428420353</v>
      </c>
      <c r="C47">
        <v>3351.0809428420353</v>
      </c>
      <c r="D47" s="19"/>
    </row>
    <row r="48" spans="1:4" x14ac:dyDescent="0.25">
      <c r="A48">
        <v>1994</v>
      </c>
      <c r="B48">
        <v>3338.7447167311784</v>
      </c>
      <c r="C48">
        <v>3338.7447167311784</v>
      </c>
      <c r="D48" s="19"/>
    </row>
    <row r="49" spans="1:4" x14ac:dyDescent="0.25">
      <c r="A49">
        <v>1995</v>
      </c>
      <c r="B49">
        <v>3337.2257612625931</v>
      </c>
      <c r="C49">
        <v>3337.2257612625931</v>
      </c>
      <c r="D49" s="19"/>
    </row>
    <row r="50" spans="1:4" x14ac:dyDescent="0.25">
      <c r="A50">
        <v>1996</v>
      </c>
      <c r="B50">
        <v>3328.3428057389065</v>
      </c>
      <c r="C50">
        <v>3328.3428057389065</v>
      </c>
      <c r="D50" s="19"/>
    </row>
    <row r="51" spans="1:4" x14ac:dyDescent="0.25">
      <c r="A51">
        <v>1997</v>
      </c>
      <c r="B51">
        <v>3316.0691452239816</v>
      </c>
      <c r="C51">
        <v>3316.0691452239816</v>
      </c>
      <c r="D51" s="19"/>
    </row>
    <row r="52" spans="1:4" x14ac:dyDescent="0.25">
      <c r="A52">
        <v>1998</v>
      </c>
      <c r="B52">
        <v>3334.5449774817325</v>
      </c>
      <c r="C52">
        <v>3334.5449774817325</v>
      </c>
      <c r="D52" s="19"/>
    </row>
    <row r="53" spans="1:4" x14ac:dyDescent="0.25">
      <c r="A53">
        <v>1999</v>
      </c>
      <c r="B53">
        <v>3331.3293090011243</v>
      </c>
      <c r="C53">
        <v>3331.3293090011243</v>
      </c>
      <c r="D53" s="19"/>
    </row>
    <row r="54" spans="1:4" x14ac:dyDescent="0.25">
      <c r="A54">
        <v>2000</v>
      </c>
      <c r="B54">
        <v>3355.1868835670389</v>
      </c>
      <c r="C54">
        <v>3355.1868835670389</v>
      </c>
      <c r="D54" s="19"/>
    </row>
    <row r="55" spans="1:4" x14ac:dyDescent="0.25">
      <c r="A55">
        <v>2001</v>
      </c>
      <c r="B55">
        <v>3428.2010221091423</v>
      </c>
      <c r="C55">
        <v>3428.2010221091423</v>
      </c>
      <c r="D55" s="19"/>
    </row>
    <row r="56" spans="1:4" x14ac:dyDescent="0.25">
      <c r="A56">
        <v>2002</v>
      </c>
      <c r="B56">
        <v>3454.757896177578</v>
      </c>
      <c r="C56">
        <v>3454.757896177578</v>
      </c>
      <c r="D56" s="19"/>
    </row>
    <row r="57" spans="1:4" x14ac:dyDescent="0.25">
      <c r="A57">
        <v>2003</v>
      </c>
      <c r="B57">
        <v>3428.4820252560612</v>
      </c>
      <c r="C57">
        <v>3428.4820252560612</v>
      </c>
      <c r="D57" s="19"/>
    </row>
    <row r="58" spans="1:4" x14ac:dyDescent="0.25">
      <c r="A58">
        <v>2004</v>
      </c>
      <c r="B58">
        <v>3436.4070855625978</v>
      </c>
      <c r="C58">
        <v>3436.4070855625978</v>
      </c>
      <c r="D58" s="19"/>
    </row>
    <row r="59" spans="1:4" x14ac:dyDescent="0.25">
      <c r="A59">
        <v>2005</v>
      </c>
      <c r="B59">
        <v>3458.4957506176397</v>
      </c>
      <c r="C59">
        <v>3458.4957506176397</v>
      </c>
      <c r="D59" s="19"/>
    </row>
    <row r="60" spans="1:4" x14ac:dyDescent="0.25">
      <c r="A60">
        <v>2006</v>
      </c>
      <c r="B60">
        <v>3531.4074221014985</v>
      </c>
      <c r="C60">
        <v>3531.4074221014985</v>
      </c>
      <c r="D60" s="19"/>
    </row>
    <row r="61" spans="1:4" x14ac:dyDescent="0.25">
      <c r="A61">
        <v>2007</v>
      </c>
      <c r="B61">
        <v>3626.2416624052275</v>
      </c>
      <c r="C61">
        <v>3626.2416624052275</v>
      </c>
      <c r="D61" s="19"/>
    </row>
    <row r="62" spans="1:4" x14ac:dyDescent="0.25">
      <c r="A62">
        <v>2008</v>
      </c>
      <c r="B62">
        <v>3697.0583187281441</v>
      </c>
      <c r="C62">
        <v>3697.0583187281441</v>
      </c>
      <c r="D62" s="19"/>
    </row>
    <row r="63" spans="1:4" x14ac:dyDescent="0.25">
      <c r="A63">
        <v>2009</v>
      </c>
      <c r="B63">
        <v>3715.2030003904324</v>
      </c>
      <c r="C63">
        <v>3715.2030003904324</v>
      </c>
      <c r="D63" s="19"/>
    </row>
    <row r="64" spans="1:4" x14ac:dyDescent="0.25">
      <c r="A64">
        <v>2010</v>
      </c>
      <c r="B64">
        <v>3741.6730262352535</v>
      </c>
      <c r="C64">
        <v>3741.6730262352535</v>
      </c>
      <c r="D64">
        <v>3685.6169498812351</v>
      </c>
    </row>
    <row r="65" spans="1:4" x14ac:dyDescent="0.25">
      <c r="A65">
        <v>2011</v>
      </c>
      <c r="B65">
        <f>D65/D64*B64</f>
        <v>3836.7101165354752</v>
      </c>
      <c r="D65">
        <v>3779.2302368846481</v>
      </c>
    </row>
    <row r="66" spans="1:4" x14ac:dyDescent="0.25">
      <c r="A66">
        <v>2012</v>
      </c>
      <c r="B66">
        <f t="shared" ref="B66:B76" si="0">D66/D65*B65</f>
        <v>3926.5069224662143</v>
      </c>
      <c r="D66">
        <v>3867.6817471216414</v>
      </c>
    </row>
    <row r="67" spans="1:4" x14ac:dyDescent="0.25">
      <c r="A67">
        <v>2013</v>
      </c>
      <c r="B67">
        <f t="shared" si="0"/>
        <v>3951.2907507252726</v>
      </c>
      <c r="D67">
        <v>3892.0942751202297</v>
      </c>
    </row>
    <row r="68" spans="1:4" x14ac:dyDescent="0.25">
      <c r="A68">
        <v>2014</v>
      </c>
      <c r="B68">
        <f t="shared" si="0"/>
        <v>3998.9036053085233</v>
      </c>
      <c r="D68">
        <v>3938.9938151532142</v>
      </c>
    </row>
    <row r="69" spans="1:4" x14ac:dyDescent="0.25">
      <c r="A69">
        <v>2015</v>
      </c>
      <c r="B69">
        <f t="shared" si="0"/>
        <v>4100.8467457573106</v>
      </c>
      <c r="D69">
        <v>4039.4096889422221</v>
      </c>
    </row>
    <row r="70" spans="1:4" x14ac:dyDescent="0.25">
      <c r="A70">
        <v>2016</v>
      </c>
      <c r="B70">
        <f t="shared" si="0"/>
        <v>4159.5833100029677</v>
      </c>
      <c r="D70">
        <v>4097.2662881810384</v>
      </c>
    </row>
    <row r="71" spans="1:4" x14ac:dyDescent="0.25">
      <c r="A71">
        <v>2017</v>
      </c>
      <c r="B71">
        <f t="shared" si="0"/>
        <v>4180.5900554118934</v>
      </c>
      <c r="D71">
        <v>4117.9583199000363</v>
      </c>
    </row>
    <row r="72" spans="1:4" x14ac:dyDescent="0.25">
      <c r="A72">
        <v>2018</v>
      </c>
      <c r="B72">
        <f t="shared" si="0"/>
        <v>4228.6335051786737</v>
      </c>
      <c r="D72">
        <v>4165.2820041315726</v>
      </c>
    </row>
    <row r="73" spans="1:4" x14ac:dyDescent="0.25">
      <c r="A73">
        <v>2019</v>
      </c>
      <c r="B73">
        <f t="shared" si="0"/>
        <v>4258.3680854893819</v>
      </c>
      <c r="D73">
        <v>4194.5711142227919</v>
      </c>
    </row>
    <row r="74" spans="1:4" x14ac:dyDescent="0.25">
      <c r="A74">
        <v>2020</v>
      </c>
      <c r="B74">
        <f t="shared" si="0"/>
        <v>4317.2573652474084</v>
      </c>
      <c r="D74">
        <v>4252.5781410582877</v>
      </c>
    </row>
    <row r="75" spans="1:4" x14ac:dyDescent="0.25">
      <c r="A75">
        <v>2021</v>
      </c>
      <c r="B75">
        <f t="shared" si="0"/>
        <v>4206.0197415032771</v>
      </c>
      <c r="D75">
        <v>4143.0070297769817</v>
      </c>
    </row>
    <row r="76" spans="1:4" x14ac:dyDescent="0.25">
      <c r="A76">
        <v>2022</v>
      </c>
      <c r="B76">
        <f t="shared" si="0"/>
        <v>4324.2241313229779</v>
      </c>
      <c r="D76">
        <v>4259.4405341519487</v>
      </c>
    </row>
    <row r="77" spans="1:4" x14ac:dyDescent="0.25">
      <c r="B77" s="1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Daten</vt:lpstr>
      <vt:lpstr>Quellen</vt:lpstr>
      <vt:lpstr>Quelle_Var1</vt:lpstr>
      <vt:lpstr>Quelle_Var2</vt:lpstr>
      <vt:lpstr>Quelle_Var3</vt:lpstr>
      <vt:lpstr>Quelle_Var4</vt:lpstr>
      <vt:lpstr>Quelle_Var5</vt:lpstr>
      <vt:lpstr>Quelle_Var6</vt:lpstr>
      <vt:lpstr>Quelle_Var7</vt:lpstr>
      <vt:lpstr>Quelle_Var8</vt:lpstr>
      <vt:lpstr>Quelle_Var9</vt:lpstr>
      <vt:lpstr>Quelle_Var10</vt:lpstr>
      <vt:lpstr>Quelle_Var11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Wehrli Damian</dc:creator>
  <cp:lastModifiedBy>Celal Güney</cp:lastModifiedBy>
  <dcterms:created xsi:type="dcterms:W3CDTF">2015-06-05T18:19:34Z</dcterms:created>
  <dcterms:modified xsi:type="dcterms:W3CDTF">2024-09-25T07:11:16Z</dcterms:modified>
</cp:coreProperties>
</file>