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A1590D-7C5D-6E4B-8510-8B45D8D6DD6B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Gastos" sheetId="1" r:id="rId1"/>
    <sheet name="Pessoas" sheetId="2" r:id="rId2"/>
  </sheets>
  <definedNames>
    <definedName name="_xlnm._FilterDatabase" localSheetId="0" hidden="1">Gastos!$B$8:$B$104</definedName>
    <definedName name="_xlnm._FilterDatabase" localSheetId="1" hidden="1">Pessoas!$C$4:$C$99</definedName>
    <definedName name="_xlnm.Criteria" localSheetId="0">Gastos!$B$8</definedName>
    <definedName name="_xlnm.Criteria" localSheetId="1">Pessoas!$C$4</definedName>
    <definedName name="_xlnm.Extract" localSheetId="0">Gastos!$F$8</definedName>
    <definedName name="_xlnm.Extract" localSheetId="1">Pessoas!$G$4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 a="1"/>
  <c r="F8" i="1"/>
  <c r="G4" i="2" a="1"/>
  <c r="G4" i="2"/>
  <c r="G5" i="2" a="1"/>
  <c r="G5" i="2"/>
  <c r="G6" i="2" a="1"/>
  <c r="G6" i="2"/>
  <c r="E8" i="1"/>
  <c r="F9" i="1" a="1"/>
  <c r="F9" i="1"/>
  <c r="G9" i="1"/>
  <c r="G8" i="1"/>
  <c r="G7" i="2" a="1"/>
  <c r="G7" i="2"/>
  <c r="G8" i="2" a="1"/>
  <c r="G8" i="2"/>
  <c r="E9" i="2"/>
  <c r="F9" i="2"/>
  <c r="E10" i="2"/>
  <c r="F10" i="2"/>
  <c r="E15" i="2"/>
  <c r="F15" i="2"/>
  <c r="E16" i="2"/>
  <c r="F16" i="2"/>
  <c r="E23" i="2"/>
  <c r="F23" i="2"/>
  <c r="J4" i="2"/>
  <c r="L4" i="2"/>
  <c r="F10" i="1" a="1"/>
  <c r="F10" i="1"/>
  <c r="G9" i="2" a="1"/>
  <c r="G9" i="2"/>
  <c r="E30" i="2"/>
  <c r="F30" i="2"/>
  <c r="E4" i="2"/>
  <c r="F4" i="2"/>
  <c r="E6" i="2"/>
  <c r="F6" i="2"/>
  <c r="E7" i="2"/>
  <c r="F7" i="2"/>
  <c r="E80" i="2"/>
  <c r="F80" i="2"/>
  <c r="E50" i="2"/>
  <c r="F50" i="2"/>
  <c r="E94" i="2"/>
  <c r="F94" i="2"/>
  <c r="E31" i="2"/>
  <c r="F31" i="2"/>
  <c r="E14" i="2"/>
  <c r="F14" i="2"/>
  <c r="E27" i="2"/>
  <c r="F27" i="2"/>
  <c r="E68" i="2"/>
  <c r="F68" i="2"/>
  <c r="E41" i="2"/>
  <c r="F41" i="2"/>
  <c r="E70" i="2"/>
  <c r="F70" i="2"/>
  <c r="E90" i="2"/>
  <c r="F90" i="2"/>
  <c r="E18" i="2"/>
  <c r="F18" i="2"/>
  <c r="E5" i="2"/>
  <c r="F5" i="2"/>
  <c r="E89" i="2"/>
  <c r="F89" i="2"/>
  <c r="E62" i="2"/>
  <c r="F62" i="2"/>
  <c r="E97" i="2"/>
  <c r="F97" i="2"/>
  <c r="E58" i="2"/>
  <c r="F58" i="2"/>
  <c r="E63" i="2"/>
  <c r="F63" i="2"/>
  <c r="E51" i="2"/>
  <c r="F51" i="2"/>
  <c r="E17" i="2"/>
  <c r="F17" i="2"/>
  <c r="E22" i="2"/>
  <c r="F22" i="2"/>
  <c r="E95" i="2"/>
  <c r="F95" i="2"/>
  <c r="E77" i="2"/>
  <c r="F77" i="2"/>
  <c r="E53" i="2"/>
  <c r="F53" i="2"/>
  <c r="E35" i="2"/>
  <c r="F35" i="2"/>
  <c r="E85" i="2"/>
  <c r="F85" i="2"/>
  <c r="E43" i="2"/>
  <c r="F43" i="2"/>
  <c r="E78" i="2"/>
  <c r="F78" i="2"/>
  <c r="E36" i="2"/>
  <c r="F36" i="2"/>
  <c r="E79" i="2"/>
  <c r="F79" i="2"/>
  <c r="E67" i="2"/>
  <c r="F67" i="2"/>
  <c r="E52" i="2"/>
  <c r="F52" i="2"/>
  <c r="E40" i="2"/>
  <c r="F40" i="2"/>
  <c r="E99" i="2"/>
  <c r="F99" i="2"/>
  <c r="E87" i="2"/>
  <c r="F87" i="2"/>
  <c r="E72" i="2"/>
  <c r="F72" i="2"/>
  <c r="E60" i="2"/>
  <c r="F60" i="2"/>
  <c r="E45" i="2"/>
  <c r="F45" i="2"/>
  <c r="E33" i="2"/>
  <c r="F33" i="2"/>
  <c r="E21" i="2"/>
  <c r="F21" i="2"/>
  <c r="E26" i="2"/>
  <c r="F26" i="2"/>
  <c r="E8" i="2"/>
  <c r="F8" i="2"/>
  <c r="E19" i="2"/>
  <c r="F19" i="2"/>
  <c r="E98" i="2"/>
  <c r="F98" i="2"/>
  <c r="E86" i="2"/>
  <c r="F86" i="2"/>
  <c r="E71" i="2"/>
  <c r="F71" i="2"/>
  <c r="E59" i="2"/>
  <c r="F59" i="2"/>
  <c r="E44" i="2"/>
  <c r="F44" i="2"/>
  <c r="E32" i="2"/>
  <c r="F32" i="2"/>
  <c r="E88" i="2"/>
  <c r="F88" i="2"/>
  <c r="E76" i="2"/>
  <c r="F76" i="2"/>
  <c r="E61" i="2"/>
  <c r="F61" i="2"/>
  <c r="E49" i="2"/>
  <c r="F49" i="2"/>
  <c r="E34" i="2"/>
  <c r="F34" i="2"/>
  <c r="E96" i="2"/>
  <c r="F96" i="2"/>
  <c r="E81" i="2"/>
  <c r="F81" i="2"/>
  <c r="E69" i="2"/>
  <c r="F69" i="2"/>
  <c r="E54" i="2"/>
  <c r="F54" i="2"/>
  <c r="E42" i="2"/>
  <c r="F42" i="2"/>
  <c r="M4" i="2"/>
  <c r="E24" i="2"/>
  <c r="E12" i="2"/>
  <c r="F12" i="2"/>
  <c r="E20" i="2"/>
  <c r="E11" i="2"/>
  <c r="F11" i="2"/>
  <c r="E25" i="2"/>
  <c r="F25" i="2"/>
  <c r="E13" i="2"/>
  <c r="F13" i="2"/>
  <c r="E92" i="2"/>
  <c r="F92" i="2"/>
  <c r="E83" i="2"/>
  <c r="F83" i="2"/>
  <c r="E74" i="2"/>
  <c r="F74" i="2"/>
  <c r="E65" i="2"/>
  <c r="F65" i="2"/>
  <c r="E56" i="2"/>
  <c r="F56" i="2"/>
  <c r="E47" i="2"/>
  <c r="F47" i="2"/>
  <c r="E38" i="2"/>
  <c r="F38" i="2"/>
  <c r="E29" i="2"/>
  <c r="F29" i="2"/>
  <c r="E91" i="2"/>
  <c r="F91" i="2"/>
  <c r="E82" i="2"/>
  <c r="F82" i="2"/>
  <c r="E73" i="2"/>
  <c r="F73" i="2"/>
  <c r="E64" i="2"/>
  <c r="F64" i="2"/>
  <c r="E55" i="2"/>
  <c r="F55" i="2"/>
  <c r="E46" i="2"/>
  <c r="F46" i="2"/>
  <c r="E37" i="2"/>
  <c r="F37" i="2"/>
  <c r="E28" i="2"/>
  <c r="F28" i="2"/>
  <c r="E93" i="2"/>
  <c r="F93" i="2"/>
  <c r="E84" i="2"/>
  <c r="F84" i="2"/>
  <c r="E75" i="2"/>
  <c r="F75" i="2"/>
  <c r="E66" i="2"/>
  <c r="F66" i="2"/>
  <c r="E57" i="2"/>
  <c r="F57" i="2"/>
  <c r="E48" i="2"/>
  <c r="F48" i="2"/>
  <c r="E39" i="2"/>
  <c r="F39" i="2"/>
  <c r="F11" i="1" a="1"/>
  <c r="F11" i="1"/>
  <c r="G10" i="1"/>
  <c r="G10" i="2" a="1"/>
  <c r="G10" i="2"/>
  <c r="F24" i="2"/>
  <c r="H5" i="2"/>
  <c r="I5" i="2"/>
  <c r="H6" i="2"/>
  <c r="I6" i="2"/>
  <c r="H4" i="2"/>
  <c r="I4" i="2"/>
  <c r="H7" i="2"/>
  <c r="I7" i="2"/>
  <c r="F20" i="2"/>
  <c r="F12" i="1" a="1"/>
  <c r="F12" i="1"/>
  <c r="G12" i="1"/>
  <c r="G11" i="1"/>
  <c r="G11" i="2" a="1"/>
  <c r="G11" i="2"/>
  <c r="H9" i="2"/>
  <c r="I9" i="2"/>
  <c r="H8" i="2"/>
  <c r="I8" i="2"/>
  <c r="F13" i="1" a="1"/>
  <c r="F13" i="1"/>
  <c r="F14" i="1" a="1"/>
  <c r="F14" i="1"/>
  <c r="F15" i="1" a="1"/>
  <c r="F15" i="1"/>
  <c r="G12" i="2" a="1"/>
  <c r="G12" i="2"/>
  <c r="G13" i="2" a="1"/>
  <c r="G13" i="2"/>
  <c r="G14" i="2" a="1"/>
  <c r="G14" i="2"/>
  <c r="G15" i="2" a="1"/>
  <c r="G15" i="2"/>
  <c r="H10" i="2"/>
  <c r="I10" i="2"/>
  <c r="H11" i="2"/>
  <c r="I11" i="2"/>
  <c r="F16" i="1" a="1"/>
  <c r="F16" i="1"/>
  <c r="G13" i="1"/>
  <c r="G14" i="1"/>
  <c r="G16" i="2" a="1"/>
  <c r="G16" i="2"/>
  <c r="G17" i="2" a="1"/>
  <c r="G17" i="2"/>
  <c r="G18" i="2" a="1"/>
  <c r="G18" i="2"/>
  <c r="G19" i="2" a="1"/>
  <c r="G19" i="2"/>
  <c r="G20" i="2" a="1"/>
  <c r="G20" i="2"/>
  <c r="H13" i="2"/>
  <c r="I13" i="2"/>
  <c r="F17" i="1" a="1"/>
  <c r="F17" i="1"/>
  <c r="G15" i="1"/>
  <c r="G21" i="2" a="1"/>
  <c r="G21" i="2"/>
  <c r="G22" i="2" a="1"/>
  <c r="G22" i="2"/>
  <c r="G23" i="2" a="1"/>
  <c r="G23" i="2"/>
  <c r="G24" i="2" a="1"/>
  <c r="G24" i="2"/>
  <c r="G25" i="2" a="1"/>
  <c r="G25" i="2"/>
  <c r="G26" i="2" a="1"/>
  <c r="G26" i="2"/>
  <c r="G27" i="2" a="1"/>
  <c r="G27" i="2"/>
  <c r="G28" i="2" a="1"/>
  <c r="G28" i="2"/>
  <c r="H12" i="2"/>
  <c r="I12" i="2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G16" i="1"/>
  <c r="G17" i="1"/>
  <c r="H14" i="2"/>
  <c r="I14" i="2"/>
  <c r="H15" i="2"/>
  <c r="I15" i="2"/>
  <c r="G18" i="1"/>
  <c r="H16" i="2"/>
  <c r="I16" i="2"/>
  <c r="G19" i="1"/>
  <c r="H17" i="2"/>
  <c r="I17" i="2"/>
  <c r="G20" i="1"/>
  <c r="H18" i="2"/>
  <c r="I18" i="2"/>
  <c r="G21" i="1"/>
  <c r="H19" i="2"/>
  <c r="I19" i="2"/>
  <c r="G22" i="1"/>
  <c r="H20" i="2"/>
  <c r="I20" i="2"/>
  <c r="G23" i="1"/>
  <c r="H21" i="2"/>
  <c r="I21" i="2"/>
  <c r="G24" i="1"/>
  <c r="H22" i="2"/>
  <c r="I22" i="2"/>
  <c r="G25" i="1"/>
  <c r="H23" i="2"/>
  <c r="I23" i="2"/>
  <c r="G26" i="1"/>
  <c r="H24" i="2"/>
  <c r="I24" i="2"/>
  <c r="G27" i="1"/>
  <c r="H25" i="2"/>
  <c r="I25" i="2"/>
  <c r="G28" i="1"/>
  <c r="H26" i="2"/>
  <c r="I26" i="2"/>
  <c r="G29" i="1"/>
  <c r="H27" i="2"/>
  <c r="I27" i="2"/>
  <c r="H28" i="2"/>
  <c r="I28" i="2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3" i="1"/>
</calcChain>
</file>

<file path=xl/sharedStrings.xml><?xml version="1.0" encoding="utf-8"?>
<sst xmlns="http://schemas.openxmlformats.org/spreadsheetml/2006/main" count="117" uniqueCount="56">
  <si>
    <t>Local:</t>
  </si>
  <si>
    <t>Data:</t>
  </si>
  <si>
    <t>Compras</t>
  </si>
  <si>
    <t>Totais gasto</t>
  </si>
  <si>
    <t>Valor gasto</t>
  </si>
  <si>
    <t>Responsável pela compra</t>
  </si>
  <si>
    <t>Informação</t>
  </si>
  <si>
    <t>Forma de pagamento</t>
  </si>
  <si>
    <t>Total</t>
  </si>
  <si>
    <t>Pessoa</t>
  </si>
  <si>
    <t>Total por pessoa</t>
  </si>
  <si>
    <t>Jezandre</t>
  </si>
  <si>
    <t>Sítio</t>
  </si>
  <si>
    <t>Crédito</t>
  </si>
  <si>
    <t>Margareth</t>
  </si>
  <si>
    <t>Padaria</t>
  </si>
  <si>
    <t>Ticket</t>
  </si>
  <si>
    <t>Cláudia</t>
  </si>
  <si>
    <t>Supermercado</t>
  </si>
  <si>
    <t>Débito</t>
  </si>
  <si>
    <t>Alexandre</t>
  </si>
  <si>
    <t>Vitor</t>
  </si>
  <si>
    <t>Total por Família</t>
  </si>
  <si>
    <t>Informações</t>
  </si>
  <si>
    <t>Nome</t>
  </si>
  <si>
    <t>Infantil ou adulto</t>
  </si>
  <si>
    <t>Família</t>
  </si>
  <si>
    <t>Número de diárias</t>
  </si>
  <si>
    <t>Total á pagar</t>
  </si>
  <si>
    <t>Situação</t>
  </si>
  <si>
    <t>Total Por Família</t>
  </si>
  <si>
    <t>Total de diárias</t>
  </si>
  <si>
    <t>Valor infantil</t>
  </si>
  <si>
    <t>Valor por diária</t>
  </si>
  <si>
    <t>Adulto</t>
  </si>
  <si>
    <t>Thaís</t>
  </si>
  <si>
    <t>Ana Carolina</t>
  </si>
  <si>
    <t>Izabela</t>
  </si>
  <si>
    <t>Infantil</t>
  </si>
  <si>
    <t>Alice</t>
  </si>
  <si>
    <t/>
  </si>
  <si>
    <t>Jose</t>
  </si>
  <si>
    <t>Jéfferson</t>
  </si>
  <si>
    <t>Giovana</t>
  </si>
  <si>
    <t>Gabriel</t>
  </si>
  <si>
    <t>Geralda</t>
  </si>
  <si>
    <t>Kevinho</t>
  </si>
  <si>
    <t>Joaquim</t>
  </si>
  <si>
    <t>Demilson</t>
  </si>
  <si>
    <t>Elaine</t>
  </si>
  <si>
    <t>Lucas</t>
  </si>
  <si>
    <t>Miguel</t>
  </si>
  <si>
    <t>Luzimary</t>
  </si>
  <si>
    <t>Ésio</t>
  </si>
  <si>
    <t>Gladston</t>
  </si>
  <si>
    <t>Brayan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</si>
</sst>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Bahnschrift SemiBold Condensed"/>
      <family val="2"/>
    </font>
    <font>
      <b/>
      <sz val="14"/>
      <color theme="0"/>
      <name val="Bahnschrift SemiBold Condensed"/>
      <family val="2"/>
    </font>
    <font>
      <sz val="28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164" fontId="0" fillId="0" borderId="0" xfId="1" applyFont="1"/>
    <xf numFmtId="0" fontId="0" fillId="0" borderId="0" xfId="0" quotePrefix="1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3" borderId="1" xfId="1" applyFont="1" applyFill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164" fontId="3" fillId="0" borderId="7" xfId="1" applyFont="1" applyBorder="1"/>
    <xf numFmtId="0" fontId="3" fillId="0" borderId="8" xfId="0" applyFont="1" applyBorder="1"/>
    <xf numFmtId="164" fontId="0" fillId="0" borderId="7" xfId="1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7" xfId="0" applyFont="1" applyBorder="1"/>
    <xf numFmtId="164" fontId="0" fillId="0" borderId="7" xfId="0" applyNumberFormat="1" applyBorder="1"/>
    <xf numFmtId="164" fontId="3" fillId="0" borderId="7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0" borderId="7" xfId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5" fillId="2" borderId="4" xfId="2" applyNumberFormat="1" applyFont="1" applyBorder="1" applyAlignment="1">
      <alignment horizontal="center"/>
    </xf>
    <xf numFmtId="164" fontId="5" fillId="2" borderId="5" xfId="2" applyNumberFormat="1" applyFont="1" applyBorder="1" applyAlignment="1">
      <alignment horizontal="center"/>
    </xf>
    <xf numFmtId="164" fontId="5" fillId="2" borderId="6" xfId="2" applyNumberFormat="1" applyFont="1" applyBorder="1" applyAlignment="1">
      <alignment horizontal="center"/>
    </xf>
  </cellXfs>
  <cellStyles count="3">
    <cellStyle name="Accent2" xfId="2" builtinId="33"/>
    <cellStyle name="Currency" xfId="1" builtinId="4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SemiBold Condensed"/>
        <scheme val="none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SemiBold Condensed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5" tint="-0.24994659260841701"/>
        </right>
        <top/>
        <bottom style="thin">
          <color theme="5" tint="-0.2499465926084170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5" tint="-0.2499465926084170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5" tint="-0.2499465926084170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5" tint="-0.24994659260841701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5" tint="-0.24994659260841701"/>
        </left>
        <right/>
        <top/>
        <bottom style="thin">
          <color theme="5" tint="-0.2499465926084170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5" tint="-0.24994659260841701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757"/>
        </patternFill>
      </fill>
    </dxf>
    <dxf>
      <font>
        <color theme="0"/>
      </font>
      <fill>
        <patternFill>
          <bgColor rgb="FFFF5757"/>
        </patternFill>
      </fill>
    </dxf>
    <dxf>
      <fill>
        <patternFill>
          <bgColor theme="9" tint="0.39994506668294322"/>
        </patternFill>
      </fill>
    </dxf>
    <dxf>
      <numFmt numFmtId="0" formatCode="General"/>
      <border diagonalUp="0" diagonalDown="0">
        <left/>
        <right style="thin">
          <color theme="5" tint="-0.24994659260841701"/>
        </right>
        <top/>
        <bottom/>
        <vertical/>
        <horizontal/>
      </border>
    </dxf>
    <dxf>
      <numFmt numFmtId="0" formatCode="General"/>
    </dxf>
    <dxf>
      <numFmt numFmtId="164" formatCode="_-&quot;R$&quot;* #,##0.00_-;\-&quot;R$&quot;* #,##0.00_-;_-&quot;R$&quot;* &quot;-&quot;??_-;_-@_-"/>
      <border diagonalUp="0" diagonalDown="0">
        <left style="thin">
          <color theme="5" tint="-0.24994659260841701"/>
        </left>
        <right/>
        <top/>
        <bottom/>
        <vertical/>
        <horizontal/>
      </border>
    </dxf>
    <dxf>
      <border diagonalUp="0" diagonalDown="0">
        <left/>
        <right style="thin">
          <color theme="5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5" tint="-0.2499465926084170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Bahnschrift SemiBold Condensed"/>
        <scheme val="none"/>
      </font>
    </dxf>
  </dxfs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7</xdr:row>
          <xdr:rowOff>9525</xdr:rowOff>
        </xdr:from>
        <xdr:to>
          <xdr:col>9</xdr:col>
          <xdr:colOff>123825</xdr:colOff>
          <xdr:row>9</xdr:row>
          <xdr:rowOff>123825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 mc:Ignorable="a14" a14:legacySpreadsheetColorIndex="67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Preencher total por pessoa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76200</xdr:colOff>
          <xdr:row>8</xdr:row>
          <xdr:rowOff>76200</xdr:rowOff>
        </xdr:from>
        <xdr:to>
          <xdr:col>17</xdr:col>
          <xdr:colOff>428625</xdr:colOff>
          <xdr:row>9</xdr:row>
          <xdr:rowOff>104775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 mc:Ignorable="a14" a14:legacySpreadsheetColorIndex="67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Preencher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7:G104" totalsRowShown="0" headerRowDxfId="31">
  <tableColumns count="7">
    <tableColumn id="1" xr3:uid="{00000000-0010-0000-0000-000001000000}" name="Valor gasto" dataDxfId="30"/>
    <tableColumn id="2" xr3:uid="{00000000-0010-0000-0000-000002000000}" name="Responsável pela compra"/>
    <tableColumn id="8" xr3:uid="{00000000-0010-0000-0000-000008000000}" name="Informação"/>
    <tableColumn id="3" xr3:uid="{00000000-0010-0000-0000-000003000000}" name="Forma de pagamento" dataDxfId="29"/>
    <tableColumn id="4" xr3:uid="{00000000-0010-0000-0000-000004000000}" name="Total" dataDxfId="28"/>
    <tableColumn id="7" xr3:uid="{00000000-0010-0000-0000-000007000000}" name="Pessoa" dataDxfId="27">
      <calculatedColumnFormula array="1">IF(IFERROR(INDEX(Tabela1[Responsável pela compra],MATCH(0,COUNTIF($F$7:F7,Tabela1[Responsável pela compra]),0)),"")=0,"",IFERROR(INDEX(Tabela1[Responsável pela compra],MATCH(0,COUNTIF($F$7:F7,Tabela1[Responsável pela compra]),0)),""))</calculatedColumnFormula>
    </tableColumn>
    <tableColumn id="5" xr3:uid="{00000000-0010-0000-0000-000005000000}" name="Total por pessoa" dataDxfId="26">
      <calculatedColumnFormula>IF(_xlnm.Extract="","",SUMIF(B:B,Tabela1[[#This Row],[Pessoa]],A:A))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3:F100" totalsRowCount="1" headerRowDxfId="21" dataDxfId="20">
  <tableColumns count="6">
    <tableColumn id="1" xr3:uid="{00000000-0010-0000-0100-000001000000}" name="Nome" dataDxfId="19" totalsRowDxfId="18"/>
    <tableColumn id="5" xr3:uid="{00000000-0010-0000-0100-000005000000}" name="Infantil ou adulto" dataDxfId="17" totalsRowDxfId="16"/>
    <tableColumn id="6" xr3:uid="{00000000-0010-0000-0100-000006000000}" name="Família" dataDxfId="15" totalsRowDxfId="14"/>
    <tableColumn id="2" xr3:uid="{00000000-0010-0000-0100-000002000000}" name="Número de diárias" dataDxfId="13" totalsRowDxfId="12"/>
    <tableColumn id="3" xr3:uid="{00000000-0010-0000-0100-000003000000}" name="Total á pagar" dataDxfId="11" totalsRowDxfId="10">
      <calculatedColumnFormula>IF(B4="Infantil",$K$4,(D4*$L$4)-SUMIF(Tabela1[Responsável pela compra],Pessoas!A4,Tabela1[Valor gasto]))</calculatedColumnFormula>
    </tableColumn>
    <tableColumn id="4" xr3:uid="{00000000-0010-0000-0100-000004000000}" name="Situação" dataDxfId="9" totalsRowDxfId="8">
      <calculatedColumnFormula>IF(E4=0,"",IF(E4&gt;0,"Pagar", "Receber"))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G3:I28" totalsRowShown="0" headerRowDxfId="7">
  <autoFilter ref="G3:I28" xr:uid="{00000000-0009-0000-0100-000003000000}"/>
  <tableColumns count="3">
    <tableColumn id="1" xr3:uid="{00000000-0010-0000-0200-000001000000}" name="Família" dataDxfId="6">
      <calculatedColumnFormula array="1">IF(IFERROR(INDEX(Tabela2[[#Data],[#Totals],[Família]],MATCH(0,COUNTIF($G$3:G3,Tabela2[[#Data],[#Totals],[Família]]),0)),"")=0,"",(IFERROR(INDEX(Tabela2[[#Data],[#Totals],[Família]],MATCH(0,COUNTIF($G$3:G3,Tabela2[[#Data],[#Totals],[Família]]),0)),"")))</calculatedColumnFormula>
    </tableColumn>
    <tableColumn id="2" xr3:uid="{00000000-0010-0000-0200-000002000000}" name="Total Por Família">
      <calculatedColumnFormula>SUMIF(Tabela2[Família],G4,Tabela2[Total á pagar])</calculatedColumnFormula>
    </tableColumn>
    <tableColumn id="3" xr3:uid="{00000000-0010-0000-0200-000003000000}" name="Situação" dataDxfId="5">
      <calculatedColumnFormula>IF(H4=0,"",IF(H4&gt;0,"Pagar", "Receber"))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J3:M4" totalsRowShown="0" headerRowDxfId="4" dataDxfId="3">
  <autoFilter ref="J3:M4" xr:uid="{00000000-0009-0000-0100-000004000000}"/>
  <tableColumns count="4">
    <tableColumn id="1" xr3:uid="{00000000-0010-0000-0300-000001000000}" name="Total de diárias">
      <calculatedColumnFormula>SUM(D4:D183)</calculatedColumnFormula>
    </tableColumn>
    <tableColumn id="2" xr3:uid="{00000000-0010-0000-0300-000002000000}" name="Valor infantil" dataDxfId="2"/>
    <tableColumn id="3" xr3:uid="{00000000-0010-0000-0300-000003000000}" name="Valor por diária" dataDxfId="1">
      <calculatedColumnFormula>(Gastos!E8-COUNTIF(Tabela2[Infantil ou adulto],"Infantil")*$K$4)/Pessoas!J4</calculatedColumnFormula>
    </tableColumn>
    <tableColumn id="4" xr3:uid="{00000000-0010-0000-0300-000004000000}" name="Total" dataDxfId="0">
      <calculatedColumnFormula>L4*J4+COUNTIF(Tabela2[Infantil ou adulto],"Infantil")*K4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5" Type="http://schemas.openxmlformats.org/officeDocument/2006/relationships/table" Target="../tables/table1.xml" /><Relationship Id="rId4" Type="http://schemas.openxmlformats.org/officeDocument/2006/relationships/ctrlProp" Target="../ctrlProps/ctrlProp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 /><Relationship Id="rId7" Type="http://schemas.openxmlformats.org/officeDocument/2006/relationships/table" Target="../tables/table4.xml" /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Relationship Id="rId6" Type="http://schemas.openxmlformats.org/officeDocument/2006/relationships/table" Target="../tables/table3.xml" /><Relationship Id="rId5" Type="http://schemas.openxmlformats.org/officeDocument/2006/relationships/table" Target="../tables/table2.xml" /><Relationship Id="rId4" Type="http://schemas.openxmlformats.org/officeDocument/2006/relationships/ctrlProp" Target="../ctrlProps/ctrlProp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2:H549"/>
  <sheetViews>
    <sheetView showGridLines="0" tabSelected="1" workbookViewId="0">
      <selection activeCell="A15" sqref="A15"/>
    </sheetView>
  </sheetViews>
  <sheetFormatPr defaultColWidth="0" defaultRowHeight="15" x14ac:dyDescent="0.2"/>
  <cols>
    <col min="1" max="1" width="15.87109375" style="1" bestFit="1" customWidth="1"/>
    <col min="2" max="2" width="25.55859375" customWidth="1"/>
    <col min="3" max="3" width="13.98828125" bestFit="1" customWidth="1"/>
    <col min="4" max="4" width="21.7890625" customWidth="1"/>
    <col min="5" max="5" width="11.703125" bestFit="1" customWidth="1"/>
    <col min="6" max="6" width="11.703125" customWidth="1"/>
    <col min="7" max="7" width="17.62109375" customWidth="1"/>
    <col min="8" max="8" width="9.14453125" customWidth="1"/>
    <col min="9" max="16384" width="9.14453125" hidden="1"/>
  </cols>
  <sheetData>
    <row r="2" spans="1:7" ht="19.5" x14ac:dyDescent="0.25">
      <c r="A2" s="6" t="s">
        <v>0</v>
      </c>
      <c r="B2" s="8"/>
    </row>
    <row r="3" spans="1:7" ht="19.5" x14ac:dyDescent="0.25">
      <c r="A3" s="6" t="s">
        <v>1</v>
      </c>
      <c r="B3" s="8"/>
    </row>
    <row r="4" spans="1:7" x14ac:dyDescent="0.2">
      <c r="B4" s="7"/>
    </row>
    <row r="6" spans="1:7" ht="39.75" x14ac:dyDescent="0.55000000000000004">
      <c r="A6" s="31" t="s">
        <v>2</v>
      </c>
      <c r="B6" s="32"/>
      <c r="C6" s="32"/>
      <c r="D6" s="33"/>
      <c r="E6" s="31" t="s">
        <v>3</v>
      </c>
      <c r="F6" s="32"/>
      <c r="G6" s="33"/>
    </row>
    <row r="7" spans="1:7" ht="19.5" x14ac:dyDescent="0.25">
      <c r="A7" s="10" t="s">
        <v>4</v>
      </c>
      <c r="B7" s="9" t="s">
        <v>5</v>
      </c>
      <c r="C7" s="9" t="s">
        <v>6</v>
      </c>
      <c r="D7" s="11" t="s">
        <v>7</v>
      </c>
      <c r="E7" s="18" t="s">
        <v>8</v>
      </c>
      <c r="F7" s="9" t="s">
        <v>9</v>
      </c>
      <c r="G7" s="11" t="s">
        <v>10</v>
      </c>
    </row>
    <row r="8" spans="1:7" x14ac:dyDescent="0.2">
      <c r="A8" s="12">
        <v>1200</v>
      </c>
      <c r="B8" t="s">
        <v>11</v>
      </c>
      <c r="C8" t="s">
        <v>12</v>
      </c>
      <c r="D8" s="13" t="s">
        <v>13</v>
      </c>
      <c r="E8" s="19">
        <f>SUM(A:A)</f>
        <v>3081</v>
      </c>
      <c r="F8" t="str">
        <f t="array" ref="F8">IF(IFERROR(INDEX(Tabela1[Responsável pela compra],MATCH(0,COUNTIF($F$7:F7,Tabela1[Responsável pela compra]),0)),"")=0,"",IFERROR(INDEX(Tabela1[Responsável pela compra],MATCH(0,COUNTIF($F$7:F7,Tabela1[Responsável pela compra]),0)),""))</f>
        <v>Jezandre</v>
      </c>
      <c r="G8" s="13">
        <f>IF(_xlnm.Extract="","",SUMIF(B:B,Tabela1[[#This Row],[Pessoa]],A:A))</f>
        <v>1200</v>
      </c>
    </row>
    <row r="9" spans="1:7" x14ac:dyDescent="0.2">
      <c r="A9" s="12">
        <v>350</v>
      </c>
      <c r="B9" t="s">
        <v>14</v>
      </c>
      <c r="C9" t="s">
        <v>15</v>
      </c>
      <c r="D9" s="13" t="s">
        <v>16</v>
      </c>
      <c r="E9" s="14"/>
      <c r="F9" t="str">
        <f t="array" ref="F9">IF(IFERROR(INDEX(Tabela1[Responsável pela compra],MATCH(0,COUNTIF($F$7:F8,Tabela1[Responsável pela compra]),0)),"")=0,"",IFERROR(INDEX(Tabela1[Responsável pela compra],MATCH(0,COUNTIF($F$7:F8,Tabela1[Responsável pela compra]),0)),""))</f>
        <v>Margareth</v>
      </c>
      <c r="G9" s="13">
        <f>IF(_xlnm.Extract="","",SUMIF(B:B,Tabela1[[#This Row],[Pessoa]],A:A))</f>
        <v>350</v>
      </c>
    </row>
    <row r="10" spans="1:7" x14ac:dyDescent="0.2">
      <c r="A10" s="12">
        <v>270</v>
      </c>
      <c r="B10" t="s">
        <v>17</v>
      </c>
      <c r="C10" t="s">
        <v>18</v>
      </c>
      <c r="D10" s="13" t="s">
        <v>19</v>
      </c>
      <c r="E10" s="14"/>
      <c r="F10" t="str">
        <f t="array" ref="F10">IF(IFERROR(INDEX(Tabela1[Responsável pela compra],MATCH(0,COUNTIF($F$7:F9,Tabela1[Responsável pela compra]),0)),"")=0,"",IFERROR(INDEX(Tabela1[Responsável pela compra],MATCH(0,COUNTIF($F$7:F9,Tabela1[Responsável pela compra]),0)),""))</f>
        <v>Cláudia</v>
      </c>
      <c r="G10" s="13">
        <f>IF(_xlnm.Extract="","",SUMIF(B:B,Tabela1[[#This Row],[Pessoa]],A:A))</f>
        <v>270</v>
      </c>
    </row>
    <row r="11" spans="1:7" x14ac:dyDescent="0.2">
      <c r="A11" s="12">
        <v>15</v>
      </c>
      <c r="B11" t="s">
        <v>20</v>
      </c>
      <c r="C11" t="s">
        <v>18</v>
      </c>
      <c r="D11" s="13"/>
      <c r="E11" s="14"/>
      <c r="F11" t="str">
        <f t="array" ref="F11">IF(IFERROR(INDEX(Tabela1[Responsável pela compra],MATCH(0,COUNTIF($F$7:F10,Tabela1[Responsável pela compra]),0)),"")=0,"",IFERROR(INDEX(Tabela1[Responsável pela compra],MATCH(0,COUNTIF($F$7:F10,Tabela1[Responsável pela compra]),0)),""))</f>
        <v>Alexandre</v>
      </c>
      <c r="G11" s="13">
        <f>IF(_xlnm.Extract="","",SUMIF(B:B,Tabela1[[#This Row],[Pessoa]],A:A))</f>
        <v>61</v>
      </c>
    </row>
    <row r="12" spans="1:7" x14ac:dyDescent="0.2">
      <c r="A12" s="12">
        <v>35</v>
      </c>
      <c r="B12" t="s">
        <v>20</v>
      </c>
      <c r="C12" t="s">
        <v>18</v>
      </c>
      <c r="D12" s="13"/>
      <c r="E12" s="14"/>
      <c r="F12" t="str">
        <f t="array" ref="F12">IF(IFERROR(INDEX(Tabela1[Responsável pela compra],MATCH(0,COUNTIF($F$7:F11,Tabela1[Responsável pela compra]),0)),"")=0,"",IFERROR(INDEX(Tabela1[Responsável pela compra],MATCH(0,COUNTIF($F$7:F11,Tabela1[Responsável pela compra]),0)),""))</f>
        <v>Vitor</v>
      </c>
      <c r="G12" s="13">
        <f>IF(_xlnm.Extract="","",SUMIF(B:B,Tabela1[[#This Row],[Pessoa]],A:A))</f>
        <v>1200</v>
      </c>
    </row>
    <row r="13" spans="1:7" x14ac:dyDescent="0.2">
      <c r="A13" s="12">
        <v>11</v>
      </c>
      <c r="B13" t="s">
        <v>20</v>
      </c>
      <c r="C13" t="s">
        <v>18</v>
      </c>
      <c r="D13" s="13"/>
      <c r="E13" s="14"/>
      <c r="F13" t="str">
        <f t="array" ref="F13">IF(IFERROR(INDEX(Tabela1[Responsável pela compra],MATCH(0,COUNTIF($F$7:F12,Tabela1[Responsável pela compra]),0)),"")=0,"",IFERROR(INDEX(Tabela1[Responsável pela compra],MATCH(0,COUNTIF($F$7:F12,Tabela1[Responsável pela compra]),0)),""))</f>
        <v/>
      </c>
      <c r="G13" s="13">
        <f>IF(_xlnm.Extract="","",SUMIF(B:B,Tabela1[[#This Row],[Pessoa]],A:A))</f>
        <v>0</v>
      </c>
    </row>
    <row r="14" spans="1:7" x14ac:dyDescent="0.2">
      <c r="A14" s="12">
        <v>1200</v>
      </c>
      <c r="B14" t="s">
        <v>21</v>
      </c>
      <c r="C14" t="s">
        <v>18</v>
      </c>
      <c r="D14" s="13"/>
      <c r="E14" s="14"/>
      <c r="F14" t="str">
        <f t="array" ref="F14">IF(IFERROR(INDEX(Tabela1[Responsável pela compra],MATCH(0,COUNTIF($F$7:F13,Tabela1[Responsável pela compra]),0)),"")=0,"",IFERROR(INDEX(Tabela1[Responsável pela compra],MATCH(0,COUNTIF($F$7:F13,Tabela1[Responsável pela compra]),0)),""))</f>
        <v/>
      </c>
      <c r="G14" s="13">
        <f>IF(_xlnm.Extract="","",SUMIF(B:B,Tabela1[[#This Row],[Pessoa]],A:A))</f>
        <v>0</v>
      </c>
    </row>
    <row r="15" spans="1:7" x14ac:dyDescent="0.2">
      <c r="A15" s="12"/>
      <c r="D15" s="13"/>
      <c r="E15" s="14"/>
      <c r="F15" t="str">
        <f t="array" ref="F15">IF(IFERROR(INDEX(Tabela1[Responsável pela compra],MATCH(0,COUNTIF($F$7:F14,Tabela1[Responsável pela compra]),0)),"")=0,"",IFERROR(INDEX(Tabela1[Responsável pela compra],MATCH(0,COUNTIF($F$7:F14,Tabela1[Responsável pela compra]),0)),""))</f>
        <v/>
      </c>
      <c r="G15" s="13">
        <f>IF(_xlnm.Extract="","",SUMIF(B:B,Tabela1[[#This Row],[Pessoa]],A:A))</f>
        <v>0</v>
      </c>
    </row>
    <row r="16" spans="1:7" x14ac:dyDescent="0.2">
      <c r="A16" s="12"/>
      <c r="D16" s="13"/>
      <c r="E16" s="14"/>
      <c r="F16" t="str">
        <f t="array" ref="F16">IF(IFERROR(INDEX(Tabela1[Responsável pela compra],MATCH(0,COUNTIF($F$7:F15,Tabela1[Responsável pela compra]),0)),"")=0,"",IFERROR(INDEX(Tabela1[Responsável pela compra],MATCH(0,COUNTIF($F$7:F15,Tabela1[Responsável pela compra]),0)),""))</f>
        <v/>
      </c>
      <c r="G16" s="13">
        <f>IF(_xlnm.Extract="","",SUMIF(B:B,Tabela1[[#This Row],[Pessoa]],A:A))</f>
        <v>0</v>
      </c>
    </row>
    <row r="17" spans="1:7" x14ac:dyDescent="0.2">
      <c r="A17" s="12"/>
      <c r="D17" s="13"/>
      <c r="E17" s="14"/>
      <c r="F17" t="str">
        <f t="array" ref="F17">IF(IFERROR(INDEX(Tabela1[Responsável pela compra],MATCH(0,COUNTIF($F$7:F16,Tabela1[Responsável pela compra]),0)),"")=0,"",IFERROR(INDEX(Tabela1[Responsável pela compra],MATCH(0,COUNTIF($F$7:F16,Tabela1[Responsável pela compra]),0)),""))</f>
        <v/>
      </c>
      <c r="G17" s="13">
        <f>IF(_xlnm.Extract="","",SUMIF(B:B,Tabela1[[#This Row],[Pessoa]],A:A))</f>
        <v>0</v>
      </c>
    </row>
    <row r="18" spans="1:7" x14ac:dyDescent="0.2">
      <c r="A18" s="12"/>
      <c r="D18" s="13"/>
      <c r="E18" s="14"/>
      <c r="F18" t="str">
        <f t="array" ref="F18">IF(IFERROR(INDEX(Tabela1[Responsável pela compra],MATCH(0,COUNTIF($F$7:F17,Tabela1[Responsável pela compra]),0)),"")=0,"",IFERROR(INDEX(Tabela1[Responsável pela compra],MATCH(0,COUNTIF($F$7:F17,Tabela1[Responsável pela compra]),0)),""))</f>
        <v/>
      </c>
      <c r="G18" s="13">
        <f>IF(_xlnm.Extract="","",SUMIF(B:B,Tabela1[[#This Row],[Pessoa]],A:A))</f>
        <v>0</v>
      </c>
    </row>
    <row r="19" spans="1:7" x14ac:dyDescent="0.2">
      <c r="A19" s="12"/>
      <c r="D19" s="13"/>
      <c r="E19" s="14"/>
      <c r="F19" t="str">
        <f t="array" ref="F19">IF(IFERROR(INDEX(Tabela1[Responsável pela compra],MATCH(0,COUNTIF($F$7:F18,Tabela1[Responsável pela compra]),0)),"")=0,"",IFERROR(INDEX(Tabela1[Responsável pela compra],MATCH(0,COUNTIF($F$7:F18,Tabela1[Responsável pela compra]),0)),""))</f>
        <v/>
      </c>
      <c r="G19" s="13">
        <f>IF(_xlnm.Extract="","",SUMIF(B:B,Tabela1[[#This Row],[Pessoa]],A:A))</f>
        <v>0</v>
      </c>
    </row>
    <row r="20" spans="1:7" x14ac:dyDescent="0.2">
      <c r="A20" s="12"/>
      <c r="D20" s="13"/>
      <c r="E20" s="14"/>
      <c r="F20" t="str">
        <f t="array" ref="F20">IF(IFERROR(INDEX(Tabela1[Responsável pela compra],MATCH(0,COUNTIF($F$7:F19,Tabela1[Responsável pela compra]),0)),"")=0,"",IFERROR(INDEX(Tabela1[Responsável pela compra],MATCH(0,COUNTIF($F$7:F19,Tabela1[Responsável pela compra]),0)),""))</f>
        <v/>
      </c>
      <c r="G20" s="13">
        <f>IF(_xlnm.Extract="","",SUMIF(B:B,Tabela1[[#This Row],[Pessoa]],A:A))</f>
        <v>0</v>
      </c>
    </row>
    <row r="21" spans="1:7" x14ac:dyDescent="0.2">
      <c r="A21" s="12"/>
      <c r="D21" s="13"/>
      <c r="E21" s="14"/>
      <c r="F21" t="str">
        <f t="array" ref="F21">IF(IFERROR(INDEX(Tabela1[Responsável pela compra],MATCH(0,COUNTIF($F$7:F20,Tabela1[Responsável pela compra]),0)),"")=0,"",IFERROR(INDEX(Tabela1[Responsável pela compra],MATCH(0,COUNTIF($F$7:F20,Tabela1[Responsável pela compra]),0)),""))</f>
        <v/>
      </c>
      <c r="G21" s="13">
        <f>IF(_xlnm.Extract="","",SUMIF(B:B,Tabela1[[#This Row],[Pessoa]],A:A))</f>
        <v>0</v>
      </c>
    </row>
    <row r="22" spans="1:7" x14ac:dyDescent="0.2">
      <c r="A22" s="12"/>
      <c r="D22" s="13"/>
      <c r="E22" s="14"/>
      <c r="F22" t="str">
        <f t="array" ref="F22">IF(IFERROR(INDEX(Tabela1[Responsável pela compra],MATCH(0,COUNTIF($F$7:F21,Tabela1[Responsável pela compra]),0)),"")=0,"",IFERROR(INDEX(Tabela1[Responsável pela compra],MATCH(0,COUNTIF($F$7:F21,Tabela1[Responsável pela compra]),0)),""))</f>
        <v/>
      </c>
      <c r="G22" s="13">
        <f>IF(_xlnm.Extract="","",SUMIF(B:B,Tabela1[[#This Row],[Pessoa]],A:A))</f>
        <v>0</v>
      </c>
    </row>
    <row r="23" spans="1:7" x14ac:dyDescent="0.2">
      <c r="A23" s="12"/>
      <c r="D23" s="13"/>
      <c r="E23" s="14"/>
      <c r="F23" t="str">
        <f t="array" ref="F23">IF(IFERROR(INDEX(Tabela1[Responsável pela compra],MATCH(0,COUNTIF($F$7:F22,Tabela1[Responsável pela compra]),0)),"")=0,"",IFERROR(INDEX(Tabela1[Responsável pela compra],MATCH(0,COUNTIF($F$7:F22,Tabela1[Responsável pela compra]),0)),""))</f>
        <v/>
      </c>
      <c r="G23" s="13">
        <f>IF(_xlnm.Extract="","",SUMIF(B:B,Tabela1[[#This Row],[Pessoa]],A:A))</f>
        <v>0</v>
      </c>
    </row>
    <row r="24" spans="1:7" x14ac:dyDescent="0.2">
      <c r="A24" s="12"/>
      <c r="D24" s="13"/>
      <c r="E24" s="14"/>
      <c r="F24" t="str">
        <f t="array" ref="F24">IF(IFERROR(INDEX(Tabela1[Responsável pela compra],MATCH(0,COUNTIF($F$7:F23,Tabela1[Responsável pela compra]),0)),"")=0,"",IFERROR(INDEX(Tabela1[Responsável pela compra],MATCH(0,COUNTIF($F$7:F23,Tabela1[Responsável pela compra]),0)),""))</f>
        <v/>
      </c>
      <c r="G24" s="13">
        <f>IF(_xlnm.Extract="","",SUMIF(B:B,Tabela1[[#This Row],[Pessoa]],A:A))</f>
        <v>0</v>
      </c>
    </row>
    <row r="25" spans="1:7" x14ac:dyDescent="0.2">
      <c r="A25" s="12"/>
      <c r="D25" s="13"/>
      <c r="E25" s="14"/>
      <c r="F25" t="str">
        <f t="array" ref="F25">IF(IFERROR(INDEX(Tabela1[Responsável pela compra],MATCH(0,COUNTIF($F$7:F24,Tabela1[Responsável pela compra]),0)),"")=0,"",IFERROR(INDEX(Tabela1[Responsável pela compra],MATCH(0,COUNTIF($F$7:F24,Tabela1[Responsável pela compra]),0)),""))</f>
        <v/>
      </c>
      <c r="G25" s="13">
        <f>IF(_xlnm.Extract="","",SUMIF(B:B,Tabela1[[#This Row],[Pessoa]],A:A))</f>
        <v>0</v>
      </c>
    </row>
    <row r="26" spans="1:7" x14ac:dyDescent="0.2">
      <c r="A26" s="12"/>
      <c r="D26" s="13"/>
      <c r="E26" s="14"/>
      <c r="F26" t="str">
        <f t="array" ref="F26">IF(IFERROR(INDEX(Tabela1[Responsável pela compra],MATCH(0,COUNTIF($F$7:F25,Tabela1[Responsável pela compra]),0)),"")=0,"",IFERROR(INDEX(Tabela1[Responsável pela compra],MATCH(0,COUNTIF($F$7:F25,Tabela1[Responsável pela compra]),0)),""))</f>
        <v/>
      </c>
      <c r="G26" s="13">
        <f>IF(_xlnm.Extract="","",SUMIF(B:B,Tabela1[[#This Row],[Pessoa]],A:A))</f>
        <v>0</v>
      </c>
    </row>
    <row r="27" spans="1:7" x14ac:dyDescent="0.2">
      <c r="A27" s="12"/>
      <c r="D27" s="13"/>
      <c r="E27" s="14"/>
      <c r="F27" t="str">
        <f t="array" ref="F27">IF(IFERROR(INDEX(Tabela1[Responsável pela compra],MATCH(0,COUNTIF($F$7:F26,Tabela1[Responsável pela compra]),0)),"")=0,"",IFERROR(INDEX(Tabela1[Responsável pela compra],MATCH(0,COUNTIF($F$7:F26,Tabela1[Responsável pela compra]),0)),""))</f>
        <v/>
      </c>
      <c r="G27" s="13">
        <f>IF(_xlnm.Extract="","",SUMIF(B:B,Tabela1[[#This Row],[Pessoa]],A:A))</f>
        <v>0</v>
      </c>
    </row>
    <row r="28" spans="1:7" x14ac:dyDescent="0.2">
      <c r="A28" s="12"/>
      <c r="D28" s="13"/>
      <c r="E28" s="14"/>
      <c r="F28" t="str">
        <f t="array" ref="F28">IF(IFERROR(INDEX(Tabela1[Responsável pela compra],MATCH(0,COUNTIF($F$7:F27,Tabela1[Responsável pela compra]),0)),"")=0,"",IFERROR(INDEX(Tabela1[Responsável pela compra],MATCH(0,COUNTIF($F$7:F27,Tabela1[Responsável pela compra]),0)),""))</f>
        <v/>
      </c>
      <c r="G28" s="13">
        <f>IF(_xlnm.Extract="","",SUMIF(B:B,Tabela1[[#This Row],[Pessoa]],A:A))</f>
        <v>0</v>
      </c>
    </row>
    <row r="29" spans="1:7" x14ac:dyDescent="0.2">
      <c r="A29" s="12"/>
      <c r="D29" s="13"/>
      <c r="E29" s="14"/>
      <c r="F29" t="str">
        <f t="array" ref="F29">IF(IFERROR(INDEX(Tabela1[Responsável pela compra],MATCH(0,COUNTIF($F$7:F28,Tabela1[Responsável pela compra]),0)),"")=0,"",IFERROR(INDEX(Tabela1[Responsável pela compra],MATCH(0,COUNTIF($F$7:F28,Tabela1[Responsável pela compra]),0)),""))</f>
        <v/>
      </c>
      <c r="G29" s="13">
        <f>IF(_xlnm.Extract="","",SUMIF(B:B,Tabela1[[#This Row],[Pessoa]],A:A))</f>
        <v>0</v>
      </c>
    </row>
    <row r="30" spans="1:7" x14ac:dyDescent="0.2">
      <c r="A30" s="12"/>
      <c r="D30" s="13"/>
      <c r="E30" s="14"/>
      <c r="F30" t="str">
        <f t="array" ref="F30">IF(IFERROR(INDEX(Tabela1[Responsável pela compra],MATCH(0,COUNTIF($F$7:F29,Tabela1[Responsável pela compra]),0)),"")=0,"",IFERROR(INDEX(Tabela1[Responsável pela compra],MATCH(0,COUNTIF($F$7:F29,Tabela1[Responsável pela compra]),0)),""))</f>
        <v/>
      </c>
      <c r="G30" s="13">
        <f>IF(_xlnm.Extract="","",SUMIF(B:B,Tabela1[[#This Row],[Pessoa]],A:A))</f>
        <v>0</v>
      </c>
    </row>
    <row r="31" spans="1:7" x14ac:dyDescent="0.2">
      <c r="A31" s="12"/>
      <c r="D31" s="13"/>
      <c r="E31" s="14"/>
      <c r="F31" t="str">
        <f t="array" ref="F31">IF(IFERROR(INDEX(Tabela1[Responsável pela compra],MATCH(0,COUNTIF($F$7:F30,Tabela1[Responsável pela compra]),0)),"")=0,"",IFERROR(INDEX(Tabela1[Responsável pela compra],MATCH(0,COUNTIF($F$7:F30,Tabela1[Responsável pela compra]),0)),""))</f>
        <v/>
      </c>
      <c r="G31" s="13">
        <f>IF(_xlnm.Extract="","",SUMIF(B:B,Tabela1[[#This Row],[Pessoa]],A:A))</f>
        <v>0</v>
      </c>
    </row>
    <row r="32" spans="1:7" x14ac:dyDescent="0.2">
      <c r="A32" s="12"/>
      <c r="D32" s="13"/>
      <c r="E32" s="14"/>
      <c r="F32" t="str">
        <f t="array" ref="F32">IF(IFERROR(INDEX(Tabela1[Responsável pela compra],MATCH(0,COUNTIF($F$7:F31,Tabela1[Responsável pela compra]),0)),"")=0,"",IFERROR(INDEX(Tabela1[Responsável pela compra],MATCH(0,COUNTIF($F$7:F31,Tabela1[Responsável pela compra]),0)),""))</f>
        <v/>
      </c>
      <c r="G32" s="13">
        <f>IF(_xlnm.Extract="","",SUMIF(B:B,Tabela1[[#This Row],[Pessoa]],A:A))</f>
        <v>0</v>
      </c>
    </row>
    <row r="33" spans="1:7" x14ac:dyDescent="0.2">
      <c r="A33" s="12"/>
      <c r="D33" s="13"/>
      <c r="E33" s="14"/>
      <c r="F33" t="str">
        <f t="array" ref="F33">IF(IFERROR(INDEX(Tabela1[Responsável pela compra],MATCH(0,COUNTIF($F$7:F32,Tabela1[Responsável pela compra]),0)),"")=0,"",IFERROR(INDEX(Tabela1[Responsável pela compra],MATCH(0,COUNTIF($F$7:F32,Tabela1[Responsável pela compra]),0)),""))</f>
        <v/>
      </c>
      <c r="G33" s="13">
        <f>IF(_xlnm.Extract="","",SUMIF(B:B,Tabela1[[#This Row],[Pessoa]],A:A))</f>
        <v>0</v>
      </c>
    </row>
    <row r="34" spans="1:7" x14ac:dyDescent="0.2">
      <c r="A34" s="12"/>
      <c r="D34" s="13"/>
      <c r="E34" s="14"/>
      <c r="F34" t="str">
        <f t="array" ref="F34">IF(IFERROR(INDEX(Tabela1[Responsável pela compra],MATCH(0,COUNTIF($F$7:F33,Tabela1[Responsável pela compra]),0)),"")=0,"",IFERROR(INDEX(Tabela1[Responsável pela compra],MATCH(0,COUNTIF($F$7:F33,Tabela1[Responsável pela compra]),0)),""))</f>
        <v/>
      </c>
      <c r="G34" s="13">
        <f>IF(_xlnm.Extract="","",SUMIF(B:B,Tabela1[[#This Row],[Pessoa]],A:A))</f>
        <v>0</v>
      </c>
    </row>
    <row r="35" spans="1:7" x14ac:dyDescent="0.2">
      <c r="A35" s="12"/>
      <c r="D35" s="13"/>
      <c r="E35" s="14"/>
      <c r="F35" t="str">
        <f t="array" ref="F35">IF(IFERROR(INDEX(Tabela1[Responsável pela compra],MATCH(0,COUNTIF($F$7:F34,Tabela1[Responsável pela compra]),0)),"")=0,"",IFERROR(INDEX(Tabela1[Responsável pela compra],MATCH(0,COUNTIF($F$7:F34,Tabela1[Responsável pela compra]),0)),""))</f>
        <v/>
      </c>
      <c r="G35" s="13">
        <f>IF(_xlnm.Extract="","",SUMIF(B:B,Tabela1[[#This Row],[Pessoa]],A:A))</f>
        <v>0</v>
      </c>
    </row>
    <row r="36" spans="1:7" x14ac:dyDescent="0.2">
      <c r="A36" s="12"/>
      <c r="D36" s="13"/>
      <c r="E36" s="14"/>
      <c r="F36" t="str">
        <f t="array" ref="F36">IF(IFERROR(INDEX(Tabela1[Responsável pela compra],MATCH(0,COUNTIF($F$7:F35,Tabela1[Responsável pela compra]),0)),"")=0,"",IFERROR(INDEX(Tabela1[Responsável pela compra],MATCH(0,COUNTIF($F$7:F35,Tabela1[Responsável pela compra]),0)),""))</f>
        <v/>
      </c>
      <c r="G36" s="13">
        <f>IF(_xlnm.Extract="","",SUMIF(B:B,Tabela1[[#This Row],[Pessoa]],A:A))</f>
        <v>0</v>
      </c>
    </row>
    <row r="37" spans="1:7" x14ac:dyDescent="0.2">
      <c r="A37" s="12"/>
      <c r="D37" s="13"/>
      <c r="E37" s="14"/>
      <c r="F37" t="str">
        <f t="array" ref="F37">IF(IFERROR(INDEX(Tabela1[Responsável pela compra],MATCH(0,COUNTIF($F$7:F36,Tabela1[Responsável pela compra]),0)),"")=0,"",IFERROR(INDEX(Tabela1[Responsável pela compra],MATCH(0,COUNTIF($F$7:F36,Tabela1[Responsável pela compra]),0)),""))</f>
        <v/>
      </c>
      <c r="G37" s="13">
        <f>IF(_xlnm.Extract="","",SUMIF(B:B,Tabela1[[#This Row],[Pessoa]],A:A))</f>
        <v>0</v>
      </c>
    </row>
    <row r="38" spans="1:7" x14ac:dyDescent="0.2">
      <c r="A38" s="12"/>
      <c r="D38" s="13"/>
      <c r="E38" s="14"/>
      <c r="F38" t="str">
        <f t="array" ref="F38">IF(IFERROR(INDEX(Tabela1[Responsável pela compra],MATCH(0,COUNTIF($F$7:F37,Tabela1[Responsável pela compra]),0)),"")=0,"",IFERROR(INDEX(Tabela1[Responsável pela compra],MATCH(0,COUNTIF($F$7:F37,Tabela1[Responsável pela compra]),0)),""))</f>
        <v/>
      </c>
      <c r="G38" s="13">
        <f>IF(_xlnm.Extract="","",SUMIF(B:B,Tabela1[[#This Row],[Pessoa]],A:A))</f>
        <v>0</v>
      </c>
    </row>
    <row r="39" spans="1:7" x14ac:dyDescent="0.2">
      <c r="A39" s="12"/>
      <c r="D39" s="13"/>
      <c r="E39" s="14"/>
      <c r="F39" t="str">
        <f t="array" ref="F39">IF(IFERROR(INDEX(Tabela1[Responsável pela compra],MATCH(0,COUNTIF($F$7:F38,Tabela1[Responsável pela compra]),0)),"")=0,"",IFERROR(INDEX(Tabela1[Responsável pela compra],MATCH(0,COUNTIF($F$7:F38,Tabela1[Responsável pela compra]),0)),""))</f>
        <v/>
      </c>
      <c r="G39" s="13">
        <f>IF(_xlnm.Extract="","",SUMIF(B:B,Tabela1[[#This Row],[Pessoa]],A:A))</f>
        <v>0</v>
      </c>
    </row>
    <row r="40" spans="1:7" x14ac:dyDescent="0.2">
      <c r="A40" s="12"/>
      <c r="D40" s="13"/>
      <c r="E40" s="14"/>
      <c r="F40" t="str">
        <f t="array" ref="F40">IF(IFERROR(INDEX(Tabela1[Responsável pela compra],MATCH(0,COUNTIF($F$7:F39,Tabela1[Responsável pela compra]),0)),"")=0,"",IFERROR(INDEX(Tabela1[Responsável pela compra],MATCH(0,COUNTIF($F$7:F39,Tabela1[Responsável pela compra]),0)),""))</f>
        <v/>
      </c>
      <c r="G40" s="13">
        <f>IF(_xlnm.Extract="","",SUMIF(B:B,Tabela1[[#This Row],[Pessoa]],A:A))</f>
        <v>0</v>
      </c>
    </row>
    <row r="41" spans="1:7" x14ac:dyDescent="0.2">
      <c r="A41" s="12"/>
      <c r="D41" s="13"/>
      <c r="E41" s="14"/>
      <c r="F41" t="str">
        <f t="array" ref="F41">IF(IFERROR(INDEX(Tabela1[Responsável pela compra],MATCH(0,COUNTIF($F$7:F40,Tabela1[Responsável pela compra]),0)),"")=0,"",IFERROR(INDEX(Tabela1[Responsável pela compra],MATCH(0,COUNTIF($F$7:F40,Tabela1[Responsável pela compra]),0)),""))</f>
        <v/>
      </c>
      <c r="G41" s="13">
        <f>IF(_xlnm.Extract="","",SUMIF(B:B,Tabela1[[#This Row],[Pessoa]],A:A))</f>
        <v>0</v>
      </c>
    </row>
    <row r="42" spans="1:7" x14ac:dyDescent="0.2">
      <c r="A42" s="12"/>
      <c r="D42" s="13"/>
      <c r="E42" s="14"/>
      <c r="F42" t="str">
        <f t="array" ref="F42">IF(IFERROR(INDEX(Tabela1[Responsável pela compra],MATCH(0,COUNTIF($F$7:F41,Tabela1[Responsável pela compra]),0)),"")=0,"",IFERROR(INDEX(Tabela1[Responsável pela compra],MATCH(0,COUNTIF($F$7:F41,Tabela1[Responsável pela compra]),0)),""))</f>
        <v/>
      </c>
      <c r="G42" s="13">
        <f>IF(_xlnm.Extract="","",SUMIF(B:B,Tabela1[[#This Row],[Pessoa]],A:A))</f>
        <v>0</v>
      </c>
    </row>
    <row r="43" spans="1:7" x14ac:dyDescent="0.2">
      <c r="A43" s="12"/>
      <c r="D43" s="13"/>
      <c r="E43" s="14"/>
      <c r="F43" t="str">
        <f t="array" ref="F43">IF(IFERROR(INDEX(Tabela1[Responsável pela compra],MATCH(0,COUNTIF($F$7:F42,Tabela1[Responsável pela compra]),0)),"")=0,"",IFERROR(INDEX(Tabela1[Responsável pela compra],MATCH(0,COUNTIF($F$7:F42,Tabela1[Responsável pela compra]),0)),""))</f>
        <v/>
      </c>
      <c r="G43" s="13">
        <f>IF(_xlnm.Extract="","",SUMIF(B:B,Tabela1[[#This Row],[Pessoa]],A:A))</f>
        <v>0</v>
      </c>
    </row>
    <row r="44" spans="1:7" x14ac:dyDescent="0.2">
      <c r="A44" s="12"/>
      <c r="D44" s="13"/>
      <c r="E44" s="14"/>
      <c r="F44" t="str">
        <f t="array" ref="F44">IF(IFERROR(INDEX(Tabela1[Responsável pela compra],MATCH(0,COUNTIF($F$7:F43,Tabela1[Responsável pela compra]),0)),"")=0,"",IFERROR(INDEX(Tabela1[Responsável pela compra],MATCH(0,COUNTIF($F$7:F43,Tabela1[Responsável pela compra]),0)),""))</f>
        <v/>
      </c>
      <c r="G44" s="13">
        <f>IF(_xlnm.Extract="","",SUMIF(B:B,Tabela1[[#This Row],[Pessoa]],A:A))</f>
        <v>0</v>
      </c>
    </row>
    <row r="45" spans="1:7" x14ac:dyDescent="0.2">
      <c r="A45" s="12"/>
      <c r="D45" s="13"/>
      <c r="E45" s="14"/>
      <c r="F45" t="str">
        <f t="array" ref="F45">IF(IFERROR(INDEX(Tabela1[Responsável pela compra],MATCH(0,COUNTIF($F$7:F44,Tabela1[Responsável pela compra]),0)),"")=0,"",IFERROR(INDEX(Tabela1[Responsável pela compra],MATCH(0,COUNTIF($F$7:F44,Tabela1[Responsável pela compra]),0)),""))</f>
        <v/>
      </c>
      <c r="G45" s="13">
        <f>IF(_xlnm.Extract="","",SUMIF(B:B,Tabela1[[#This Row],[Pessoa]],A:A))</f>
        <v>0</v>
      </c>
    </row>
    <row r="46" spans="1:7" x14ac:dyDescent="0.2">
      <c r="A46" s="12"/>
      <c r="D46" s="13"/>
      <c r="E46" s="14"/>
      <c r="F46" t="str">
        <f t="array" ref="F46">IF(IFERROR(INDEX(Tabela1[Responsável pela compra],MATCH(0,COUNTIF($F$7:F45,Tabela1[Responsável pela compra]),0)),"")=0,"",IFERROR(INDEX(Tabela1[Responsável pela compra],MATCH(0,COUNTIF($F$7:F45,Tabela1[Responsável pela compra]),0)),""))</f>
        <v/>
      </c>
      <c r="G46" s="13">
        <f>IF(_xlnm.Extract="","",SUMIF(B:B,Tabela1[[#This Row],[Pessoa]],A:A))</f>
        <v>0</v>
      </c>
    </row>
    <row r="47" spans="1:7" x14ac:dyDescent="0.2">
      <c r="A47" s="12"/>
      <c r="D47" s="13"/>
      <c r="E47" s="14"/>
      <c r="F47" t="str">
        <f t="array" ref="F47">IF(IFERROR(INDEX(Tabela1[Responsável pela compra],MATCH(0,COUNTIF($F$7:F46,Tabela1[Responsável pela compra]),0)),"")=0,"",IFERROR(INDEX(Tabela1[Responsável pela compra],MATCH(0,COUNTIF($F$7:F46,Tabela1[Responsável pela compra]),0)),""))</f>
        <v/>
      </c>
      <c r="G47" s="13">
        <f>IF(_xlnm.Extract="","",SUMIF(B:B,Tabela1[[#This Row],[Pessoa]],A:A))</f>
        <v>0</v>
      </c>
    </row>
    <row r="48" spans="1:7" x14ac:dyDescent="0.2">
      <c r="A48" s="12"/>
      <c r="D48" s="13"/>
      <c r="E48" s="14"/>
      <c r="F48" t="str">
        <f t="array" ref="F48">IF(IFERROR(INDEX(Tabela1[Responsável pela compra],MATCH(0,COUNTIF($F$7:F47,Tabela1[Responsável pela compra]),0)),"")=0,"",IFERROR(INDEX(Tabela1[Responsável pela compra],MATCH(0,COUNTIF($F$7:F47,Tabela1[Responsável pela compra]),0)),""))</f>
        <v/>
      </c>
      <c r="G48" s="13">
        <f>IF(_xlnm.Extract="","",SUMIF(B:B,Tabela1[[#This Row],[Pessoa]],A:A))</f>
        <v>0</v>
      </c>
    </row>
    <row r="49" spans="1:7" x14ac:dyDescent="0.2">
      <c r="A49" s="12"/>
      <c r="D49" s="13"/>
      <c r="E49" s="14"/>
      <c r="F49" t="str">
        <f t="array" ref="F49">IF(IFERROR(INDEX(Tabela1[Responsável pela compra],MATCH(0,COUNTIF($F$7:F48,Tabela1[Responsável pela compra]),0)),"")=0,"",IFERROR(INDEX(Tabela1[Responsável pela compra],MATCH(0,COUNTIF($F$7:F48,Tabela1[Responsável pela compra]),0)),""))</f>
        <v/>
      </c>
      <c r="G49" s="13">
        <f>IF(_xlnm.Extract="","",SUMIF(B:B,Tabela1[[#This Row],[Pessoa]],A:A))</f>
        <v>0</v>
      </c>
    </row>
    <row r="50" spans="1:7" x14ac:dyDescent="0.2">
      <c r="A50" s="12"/>
      <c r="D50" s="13"/>
      <c r="E50" s="14"/>
      <c r="F50" t="str">
        <f t="array" ref="F50">IF(IFERROR(INDEX(Tabela1[Responsável pela compra],MATCH(0,COUNTIF($F$7:F49,Tabela1[Responsável pela compra]),0)),"")=0,"",IFERROR(INDEX(Tabela1[Responsável pela compra],MATCH(0,COUNTIF($F$7:F49,Tabela1[Responsável pela compra]),0)),""))</f>
        <v/>
      </c>
      <c r="G50" s="13">
        <f>IF(_xlnm.Extract="","",SUMIF(B:B,Tabela1[[#This Row],[Pessoa]],A:A))</f>
        <v>0</v>
      </c>
    </row>
    <row r="51" spans="1:7" x14ac:dyDescent="0.2">
      <c r="A51" s="12"/>
      <c r="D51" s="13"/>
      <c r="E51" s="14"/>
      <c r="F51" t="str">
        <f t="array" ref="F51">IF(IFERROR(INDEX(Tabela1[Responsável pela compra],MATCH(0,COUNTIF($F$7:F50,Tabela1[Responsável pela compra]),0)),"")=0,"",IFERROR(INDEX(Tabela1[Responsável pela compra],MATCH(0,COUNTIF($F$7:F50,Tabela1[Responsável pela compra]),0)),""))</f>
        <v/>
      </c>
      <c r="G51" s="13">
        <f>IF(_xlnm.Extract="","",SUMIF(B:B,Tabela1[[#This Row],[Pessoa]],A:A))</f>
        <v>0</v>
      </c>
    </row>
    <row r="52" spans="1:7" x14ac:dyDescent="0.2">
      <c r="A52" s="12"/>
      <c r="D52" s="13"/>
      <c r="E52" s="14"/>
      <c r="F52" t="str">
        <f t="array" ref="F52">IF(IFERROR(INDEX(Tabela1[Responsável pela compra],MATCH(0,COUNTIF($F$7:F51,Tabela1[Responsável pela compra]),0)),"")=0,"",IFERROR(INDEX(Tabela1[Responsável pela compra],MATCH(0,COUNTIF($F$7:F51,Tabela1[Responsável pela compra]),0)),""))</f>
        <v/>
      </c>
      <c r="G52" s="13">
        <f>IF(_xlnm.Extract="","",SUMIF(B:B,Tabela1[[#This Row],[Pessoa]],A:A))</f>
        <v>0</v>
      </c>
    </row>
    <row r="53" spans="1:7" x14ac:dyDescent="0.2">
      <c r="A53" s="12"/>
      <c r="D53" s="13"/>
      <c r="E53" s="14"/>
      <c r="F53" t="str">
        <f t="array" ref="F53">IF(IFERROR(INDEX(Tabela1[Responsável pela compra],MATCH(0,COUNTIF($F$7:F52,Tabela1[Responsável pela compra]),0)),"")=0,"",IFERROR(INDEX(Tabela1[Responsável pela compra],MATCH(0,COUNTIF($F$7:F52,Tabela1[Responsável pela compra]),0)),""))</f>
        <v/>
      </c>
      <c r="G53" s="13">
        <f>IF(_xlnm.Extract="","",SUMIF(B:B,Tabela1[[#This Row],[Pessoa]],A:A))</f>
        <v>0</v>
      </c>
    </row>
    <row r="54" spans="1:7" x14ac:dyDescent="0.2">
      <c r="A54" s="12"/>
      <c r="D54" s="13"/>
      <c r="E54" s="14"/>
      <c r="F54" t="str">
        <f t="array" ref="F54">IF(IFERROR(INDEX(Tabela1[Responsável pela compra],MATCH(0,COUNTIF($F$7:F53,Tabela1[Responsável pela compra]),0)),"")=0,"",IFERROR(INDEX(Tabela1[Responsável pela compra],MATCH(0,COUNTIF($F$7:F53,Tabela1[Responsável pela compra]),0)),""))</f>
        <v/>
      </c>
      <c r="G54" s="13">
        <f>IF(_xlnm.Extract="","",SUMIF(B:B,Tabela1[[#This Row],[Pessoa]],A:A))</f>
        <v>0</v>
      </c>
    </row>
    <row r="55" spans="1:7" x14ac:dyDescent="0.2">
      <c r="A55" s="12"/>
      <c r="D55" s="13"/>
      <c r="E55" s="14"/>
      <c r="F55" t="str">
        <f t="array" ref="F55">IF(IFERROR(INDEX(Tabela1[Responsável pela compra],MATCH(0,COUNTIF($F$7:F54,Tabela1[Responsável pela compra]),0)),"")=0,"",IFERROR(INDEX(Tabela1[Responsável pela compra],MATCH(0,COUNTIF($F$7:F54,Tabela1[Responsável pela compra]),0)),""))</f>
        <v/>
      </c>
      <c r="G55" s="13">
        <f>IF(_xlnm.Extract="","",SUMIF(B:B,Tabela1[[#This Row],[Pessoa]],A:A))</f>
        <v>0</v>
      </c>
    </row>
    <row r="56" spans="1:7" x14ac:dyDescent="0.2">
      <c r="A56" s="12"/>
      <c r="D56" s="13"/>
      <c r="E56" s="14"/>
      <c r="F56" t="str">
        <f t="array" ref="F56">IF(IFERROR(INDEX(Tabela1[Responsável pela compra],MATCH(0,COUNTIF($F$7:F55,Tabela1[Responsável pela compra]),0)),"")=0,"",IFERROR(INDEX(Tabela1[Responsável pela compra],MATCH(0,COUNTIF($F$7:F55,Tabela1[Responsável pela compra]),0)),""))</f>
        <v/>
      </c>
      <c r="G56" s="13">
        <f>IF(_xlnm.Extract="","",SUMIF(B:B,Tabela1[[#This Row],[Pessoa]],A:A))</f>
        <v>0</v>
      </c>
    </row>
    <row r="57" spans="1:7" x14ac:dyDescent="0.2">
      <c r="A57" s="12"/>
      <c r="D57" s="13"/>
      <c r="E57" s="14"/>
      <c r="F57" t="str">
        <f t="array" ref="F57">IF(IFERROR(INDEX(Tabela1[Responsável pela compra],MATCH(0,COUNTIF($F$7:F56,Tabela1[Responsável pela compra]),0)),"")=0,"",IFERROR(INDEX(Tabela1[Responsável pela compra],MATCH(0,COUNTIF($F$7:F56,Tabela1[Responsável pela compra]),0)),""))</f>
        <v/>
      </c>
      <c r="G57" s="13">
        <f>IF(_xlnm.Extract="","",SUMIF(B:B,Tabela1[[#This Row],[Pessoa]],A:A))</f>
        <v>0</v>
      </c>
    </row>
    <row r="58" spans="1:7" x14ac:dyDescent="0.2">
      <c r="A58" s="12"/>
      <c r="D58" s="13"/>
      <c r="E58" s="14"/>
      <c r="F58" t="str">
        <f t="array" ref="F58">IF(IFERROR(INDEX(Tabela1[Responsável pela compra],MATCH(0,COUNTIF($F$7:F57,Tabela1[Responsável pela compra]),0)),"")=0,"",IFERROR(INDEX(Tabela1[Responsável pela compra],MATCH(0,COUNTIF($F$7:F57,Tabela1[Responsável pela compra]),0)),""))</f>
        <v/>
      </c>
      <c r="G58" s="13">
        <f>IF(_xlnm.Extract="","",SUMIF(B:B,Tabela1[[#This Row],[Pessoa]],A:A))</f>
        <v>0</v>
      </c>
    </row>
    <row r="59" spans="1:7" x14ac:dyDescent="0.2">
      <c r="A59" s="12"/>
      <c r="D59" s="13"/>
      <c r="E59" s="14"/>
      <c r="F59" t="str">
        <f t="array" ref="F59">IF(IFERROR(INDEX(Tabela1[Responsável pela compra],MATCH(0,COUNTIF($F$7:F58,Tabela1[Responsável pela compra]),0)),"")=0,"",IFERROR(INDEX(Tabela1[Responsável pela compra],MATCH(0,COUNTIF($F$7:F58,Tabela1[Responsável pela compra]),0)),""))</f>
        <v/>
      </c>
      <c r="G59" s="13">
        <f>IF(_xlnm.Extract="","",SUMIF(B:B,Tabela1[[#This Row],[Pessoa]],A:A))</f>
        <v>0</v>
      </c>
    </row>
    <row r="60" spans="1:7" x14ac:dyDescent="0.2">
      <c r="A60" s="12"/>
      <c r="D60" s="13"/>
      <c r="E60" s="14"/>
      <c r="F60" t="str">
        <f t="array" ref="F60">IF(IFERROR(INDEX(Tabela1[Responsável pela compra],MATCH(0,COUNTIF($F$7:F59,Tabela1[Responsável pela compra]),0)),"")=0,"",IFERROR(INDEX(Tabela1[Responsável pela compra],MATCH(0,COUNTIF($F$7:F59,Tabela1[Responsável pela compra]),0)),""))</f>
        <v/>
      </c>
      <c r="G60" s="13">
        <f>IF(_xlnm.Extract="","",SUMIF(B:B,Tabela1[[#This Row],[Pessoa]],A:A))</f>
        <v>0</v>
      </c>
    </row>
    <row r="61" spans="1:7" x14ac:dyDescent="0.2">
      <c r="A61" s="12"/>
      <c r="D61" s="13"/>
      <c r="E61" s="14"/>
      <c r="F61" t="str">
        <f t="array" ref="F61">IF(IFERROR(INDEX(Tabela1[Responsável pela compra],MATCH(0,COUNTIF($F$7:F60,Tabela1[Responsável pela compra]),0)),"")=0,"",IFERROR(INDEX(Tabela1[Responsável pela compra],MATCH(0,COUNTIF($F$7:F60,Tabela1[Responsável pela compra]),0)),""))</f>
        <v/>
      </c>
      <c r="G61" s="13">
        <f>IF(_xlnm.Extract="","",SUMIF(B:B,Tabela1[[#This Row],[Pessoa]],A:A))</f>
        <v>0</v>
      </c>
    </row>
    <row r="62" spans="1:7" x14ac:dyDescent="0.2">
      <c r="A62" s="12"/>
      <c r="D62" s="13"/>
      <c r="E62" s="14"/>
      <c r="F62" t="str">
        <f t="array" ref="F62">IF(IFERROR(INDEX(Tabela1[Responsável pela compra],MATCH(0,COUNTIF($F$7:F61,Tabela1[Responsável pela compra]),0)),"")=0,"",IFERROR(INDEX(Tabela1[Responsável pela compra],MATCH(0,COUNTIF($F$7:F61,Tabela1[Responsável pela compra]),0)),""))</f>
        <v/>
      </c>
      <c r="G62" s="13">
        <f>IF(_xlnm.Extract="","",SUMIF(B:B,Tabela1[[#This Row],[Pessoa]],A:A))</f>
        <v>0</v>
      </c>
    </row>
    <row r="63" spans="1:7" x14ac:dyDescent="0.2">
      <c r="A63" s="12"/>
      <c r="D63" s="13"/>
      <c r="E63" s="14"/>
      <c r="F63" t="str">
        <f t="array" ref="F63">IF(IFERROR(INDEX(Tabela1[Responsável pela compra],MATCH(0,COUNTIF($F$7:F62,Tabela1[Responsável pela compra]),0)),"")=0,"",IFERROR(INDEX(Tabela1[Responsável pela compra],MATCH(0,COUNTIF($F$7:F62,Tabela1[Responsável pela compra]),0)),""))</f>
        <v/>
      </c>
      <c r="G63" s="13">
        <f>IF(_xlnm.Extract="","",SUMIF(B:B,Tabela1[[#This Row],[Pessoa]],A:A))</f>
        <v>0</v>
      </c>
    </row>
    <row r="64" spans="1:7" x14ac:dyDescent="0.2">
      <c r="A64" s="12"/>
      <c r="D64" s="13"/>
      <c r="E64" s="14"/>
      <c r="F64" t="str">
        <f t="array" ref="F64">IF(IFERROR(INDEX(Tabela1[Responsável pela compra],MATCH(0,COUNTIF($F$7:F63,Tabela1[Responsável pela compra]),0)),"")=0,"",IFERROR(INDEX(Tabela1[Responsável pela compra],MATCH(0,COUNTIF($F$7:F63,Tabela1[Responsável pela compra]),0)),""))</f>
        <v/>
      </c>
      <c r="G64" s="13">
        <f>IF(_xlnm.Extract="","",SUMIF(B:B,Tabela1[[#This Row],[Pessoa]],A:A))</f>
        <v>0</v>
      </c>
    </row>
    <row r="65" spans="1:7" x14ac:dyDescent="0.2">
      <c r="A65" s="12"/>
      <c r="D65" s="13"/>
      <c r="E65" s="14"/>
      <c r="F65" t="str">
        <f t="array" ref="F65">IF(IFERROR(INDEX(Tabela1[Responsável pela compra],MATCH(0,COUNTIF($F$7:F64,Tabela1[Responsável pela compra]),0)),"")=0,"",IFERROR(INDEX(Tabela1[Responsável pela compra],MATCH(0,COUNTIF($F$7:F64,Tabela1[Responsável pela compra]),0)),""))</f>
        <v/>
      </c>
      <c r="G65" s="13">
        <f>IF(_xlnm.Extract="","",SUMIF(B:B,Tabela1[[#This Row],[Pessoa]],A:A))</f>
        <v>0</v>
      </c>
    </row>
    <row r="66" spans="1:7" x14ac:dyDescent="0.2">
      <c r="A66" s="12"/>
      <c r="D66" s="13"/>
      <c r="E66" s="14"/>
      <c r="F66" t="str">
        <f t="array" ref="F66">IF(IFERROR(INDEX(Tabela1[Responsável pela compra],MATCH(0,COUNTIF($F$7:F65,Tabela1[Responsável pela compra]),0)),"")=0,"",IFERROR(INDEX(Tabela1[Responsável pela compra],MATCH(0,COUNTIF($F$7:F65,Tabela1[Responsável pela compra]),0)),""))</f>
        <v/>
      </c>
      <c r="G66" s="13">
        <f>IF(_xlnm.Extract="","",SUMIF(B:B,Tabela1[[#This Row],[Pessoa]],A:A))</f>
        <v>0</v>
      </c>
    </row>
    <row r="67" spans="1:7" x14ac:dyDescent="0.2">
      <c r="A67" s="12"/>
      <c r="D67" s="13"/>
      <c r="E67" s="14"/>
      <c r="F67" t="str">
        <f t="array" ref="F67">IF(IFERROR(INDEX(Tabela1[Responsável pela compra],MATCH(0,COUNTIF($F$7:F66,Tabela1[Responsável pela compra]),0)),"")=0,"",IFERROR(INDEX(Tabela1[Responsável pela compra],MATCH(0,COUNTIF($F$7:F66,Tabela1[Responsável pela compra]),0)),""))</f>
        <v/>
      </c>
      <c r="G67" s="13">
        <f>IF(_xlnm.Extract="","",SUMIF(B:B,Tabela1[[#This Row],[Pessoa]],A:A))</f>
        <v>0</v>
      </c>
    </row>
    <row r="68" spans="1:7" x14ac:dyDescent="0.2">
      <c r="A68" s="12"/>
      <c r="D68" s="13"/>
      <c r="E68" s="14"/>
      <c r="F68" t="str">
        <f t="array" ref="F68">IF(IFERROR(INDEX(Tabela1[Responsável pela compra],MATCH(0,COUNTIF($F$7:F67,Tabela1[Responsável pela compra]),0)),"")=0,"",IFERROR(INDEX(Tabela1[Responsável pela compra],MATCH(0,COUNTIF($F$7:F67,Tabela1[Responsável pela compra]),0)),""))</f>
        <v/>
      </c>
      <c r="G68" s="13">
        <f>IF(_xlnm.Extract="","",SUMIF(B:B,Tabela1[[#This Row],[Pessoa]],A:A))</f>
        <v>0</v>
      </c>
    </row>
    <row r="69" spans="1:7" x14ac:dyDescent="0.2">
      <c r="A69" s="12"/>
      <c r="D69" s="13"/>
      <c r="E69" s="14"/>
      <c r="F69" t="str">
        <f t="array" ref="F69">IF(IFERROR(INDEX(Tabela1[Responsável pela compra],MATCH(0,COUNTIF($F$7:F68,Tabela1[Responsável pela compra]),0)),"")=0,"",IFERROR(INDEX(Tabela1[Responsável pela compra],MATCH(0,COUNTIF($F$7:F68,Tabela1[Responsável pela compra]),0)),""))</f>
        <v/>
      </c>
      <c r="G69" s="13">
        <f>IF(_xlnm.Extract="","",SUMIF(B:B,Tabela1[[#This Row],[Pessoa]],A:A))</f>
        <v>0</v>
      </c>
    </row>
    <row r="70" spans="1:7" x14ac:dyDescent="0.2">
      <c r="A70" s="12"/>
      <c r="D70" s="13"/>
      <c r="E70" s="14"/>
      <c r="F70" t="str">
        <f t="array" ref="F70">IF(IFERROR(INDEX(Tabela1[Responsável pela compra],MATCH(0,COUNTIF($F$7:F69,Tabela1[Responsável pela compra]),0)),"")=0,"",IFERROR(INDEX(Tabela1[Responsável pela compra],MATCH(0,COUNTIF($F$7:F69,Tabela1[Responsável pela compra]),0)),""))</f>
        <v/>
      </c>
      <c r="G70" s="13">
        <f>IF(_xlnm.Extract="","",SUMIF(B:B,Tabela1[[#This Row],[Pessoa]],A:A))</f>
        <v>0</v>
      </c>
    </row>
    <row r="71" spans="1:7" x14ac:dyDescent="0.2">
      <c r="A71" s="12"/>
      <c r="D71" s="13"/>
      <c r="E71" s="14"/>
      <c r="F71" t="str">
        <f t="array" ref="F71">IF(IFERROR(INDEX(Tabela1[Responsável pela compra],MATCH(0,COUNTIF($F$7:F70,Tabela1[Responsável pela compra]),0)),"")=0,"",IFERROR(INDEX(Tabela1[Responsável pela compra],MATCH(0,COUNTIF($F$7:F70,Tabela1[Responsável pela compra]),0)),""))</f>
        <v/>
      </c>
      <c r="G71" s="13">
        <f>IF(_xlnm.Extract="","",SUMIF(B:B,Tabela1[[#This Row],[Pessoa]],A:A))</f>
        <v>0</v>
      </c>
    </row>
    <row r="72" spans="1:7" x14ac:dyDescent="0.2">
      <c r="A72" s="12"/>
      <c r="D72" s="13"/>
      <c r="E72" s="14"/>
      <c r="F72" t="str">
        <f t="array" ref="F72">IF(IFERROR(INDEX(Tabela1[Responsável pela compra],MATCH(0,COUNTIF($F$7:F71,Tabela1[Responsável pela compra]),0)),"")=0,"",IFERROR(INDEX(Tabela1[Responsável pela compra],MATCH(0,COUNTIF($F$7:F71,Tabela1[Responsável pela compra]),0)),""))</f>
        <v/>
      </c>
      <c r="G72" s="13">
        <f>IF(_xlnm.Extract="","",SUMIF(B:B,Tabela1[[#This Row],[Pessoa]],A:A))</f>
        <v>0</v>
      </c>
    </row>
    <row r="73" spans="1:7" x14ac:dyDescent="0.2">
      <c r="A73" s="12"/>
      <c r="D73" s="13"/>
      <c r="E73" s="14"/>
      <c r="F73" t="str">
        <f t="array" ref="F73">IF(IFERROR(INDEX(Tabela1[Responsável pela compra],MATCH(0,COUNTIF($F$7:F72,Tabela1[Responsável pela compra]),0)),"")=0,"",IFERROR(INDEX(Tabela1[Responsável pela compra],MATCH(0,COUNTIF($F$7:F72,Tabela1[Responsável pela compra]),0)),""))</f>
        <v/>
      </c>
      <c r="G73" s="13">
        <f>IF(_xlnm.Extract="","",SUMIF(B:B,Tabela1[[#This Row],[Pessoa]],A:A))</f>
        <v>0</v>
      </c>
    </row>
    <row r="74" spans="1:7" x14ac:dyDescent="0.2">
      <c r="A74" s="12"/>
      <c r="D74" s="13"/>
      <c r="E74" s="14"/>
      <c r="F74" t="str">
        <f t="array" ref="F74">IF(IFERROR(INDEX(Tabela1[Responsável pela compra],MATCH(0,COUNTIF($F$7:F73,Tabela1[Responsável pela compra]),0)),"")=0,"",IFERROR(INDEX(Tabela1[Responsável pela compra],MATCH(0,COUNTIF($F$7:F73,Tabela1[Responsável pela compra]),0)),""))</f>
        <v/>
      </c>
      <c r="G74" s="13">
        <f>IF(_xlnm.Extract="","",SUMIF(B:B,Tabela1[[#This Row],[Pessoa]],A:A))</f>
        <v>0</v>
      </c>
    </row>
    <row r="75" spans="1:7" x14ac:dyDescent="0.2">
      <c r="A75" s="12"/>
      <c r="D75" s="13"/>
      <c r="E75" s="14"/>
      <c r="F75" t="str">
        <f t="array" ref="F75">IF(IFERROR(INDEX(Tabela1[Responsável pela compra],MATCH(0,COUNTIF($F$7:F74,Tabela1[Responsável pela compra]),0)),"")=0,"",IFERROR(INDEX(Tabela1[Responsável pela compra],MATCH(0,COUNTIF($F$7:F74,Tabela1[Responsável pela compra]),0)),""))</f>
        <v/>
      </c>
      <c r="G75" s="13">
        <f>IF(_xlnm.Extract="","",SUMIF(B:B,Tabela1[[#This Row],[Pessoa]],A:A))</f>
        <v>0</v>
      </c>
    </row>
    <row r="76" spans="1:7" x14ac:dyDescent="0.2">
      <c r="A76" s="12"/>
      <c r="D76" s="13"/>
      <c r="E76" s="14"/>
      <c r="F76" t="str">
        <f t="array" ref="F76">IF(IFERROR(INDEX(Tabela1[Responsável pela compra],MATCH(0,COUNTIF($F$7:F75,Tabela1[Responsável pela compra]),0)),"")=0,"",IFERROR(INDEX(Tabela1[Responsável pela compra],MATCH(0,COUNTIF($F$7:F75,Tabela1[Responsável pela compra]),0)),""))</f>
        <v/>
      </c>
      <c r="G76" s="13">
        <f>IF(_xlnm.Extract="","",SUMIF(B:B,Tabela1[[#This Row],[Pessoa]],A:A))</f>
        <v>0</v>
      </c>
    </row>
    <row r="77" spans="1:7" x14ac:dyDescent="0.2">
      <c r="A77" s="12"/>
      <c r="D77" s="13"/>
      <c r="E77" s="14"/>
      <c r="F77" t="str">
        <f t="array" ref="F77">IF(IFERROR(INDEX(Tabela1[Responsável pela compra],MATCH(0,COUNTIF($F$7:F76,Tabela1[Responsável pela compra]),0)),"")=0,"",IFERROR(INDEX(Tabela1[Responsável pela compra],MATCH(0,COUNTIF($F$7:F76,Tabela1[Responsável pela compra]),0)),""))</f>
        <v/>
      </c>
      <c r="G77" s="13">
        <f>IF(_xlnm.Extract="","",SUMIF(B:B,Tabela1[[#This Row],[Pessoa]],A:A))</f>
        <v>0</v>
      </c>
    </row>
    <row r="78" spans="1:7" x14ac:dyDescent="0.2">
      <c r="A78" s="12"/>
      <c r="D78" s="13"/>
      <c r="E78" s="14"/>
      <c r="F78" t="str">
        <f t="array" ref="F78">IF(IFERROR(INDEX(Tabela1[Responsável pela compra],MATCH(0,COUNTIF($F$7:F77,Tabela1[Responsável pela compra]),0)),"")=0,"",IFERROR(INDEX(Tabela1[Responsável pela compra],MATCH(0,COUNTIF($F$7:F77,Tabela1[Responsável pela compra]),0)),""))</f>
        <v/>
      </c>
      <c r="G78" s="13">
        <f>IF(_xlnm.Extract="","",SUMIF(B:B,Tabela1[[#This Row],[Pessoa]],A:A))</f>
        <v>0</v>
      </c>
    </row>
    <row r="79" spans="1:7" x14ac:dyDescent="0.2">
      <c r="A79" s="12"/>
      <c r="D79" s="13"/>
      <c r="E79" s="14"/>
      <c r="F79" t="str">
        <f t="array" ref="F79">IF(IFERROR(INDEX(Tabela1[Responsável pela compra],MATCH(0,COUNTIF($F$7:F78,Tabela1[Responsável pela compra]),0)),"")=0,"",IFERROR(INDEX(Tabela1[Responsável pela compra],MATCH(0,COUNTIF($F$7:F78,Tabela1[Responsável pela compra]),0)),""))</f>
        <v/>
      </c>
      <c r="G79" s="13">
        <f>IF(_xlnm.Extract="","",SUMIF(B:B,Tabela1[[#This Row],[Pessoa]],A:A))</f>
        <v>0</v>
      </c>
    </row>
    <row r="80" spans="1:7" x14ac:dyDescent="0.2">
      <c r="A80" s="12"/>
      <c r="D80" s="13"/>
      <c r="E80" s="14"/>
      <c r="F80" t="str">
        <f t="array" ref="F80">IF(IFERROR(INDEX(Tabela1[Responsável pela compra],MATCH(0,COUNTIF($F$7:F79,Tabela1[Responsável pela compra]),0)),"")=0,"",IFERROR(INDEX(Tabela1[Responsável pela compra],MATCH(0,COUNTIF($F$7:F79,Tabela1[Responsável pela compra]),0)),""))</f>
        <v/>
      </c>
      <c r="G80" s="13">
        <f>IF(_xlnm.Extract="","",SUMIF(B:B,Tabela1[[#This Row],[Pessoa]],A:A))</f>
        <v>0</v>
      </c>
    </row>
    <row r="81" spans="1:7" x14ac:dyDescent="0.2">
      <c r="A81" s="12"/>
      <c r="D81" s="13"/>
      <c r="E81" s="14"/>
      <c r="F81" t="str">
        <f t="array" ref="F81">IF(IFERROR(INDEX(Tabela1[Responsável pela compra],MATCH(0,COUNTIF($F$7:F80,Tabela1[Responsável pela compra]),0)),"")=0,"",IFERROR(INDEX(Tabela1[Responsável pela compra],MATCH(0,COUNTIF($F$7:F80,Tabela1[Responsável pela compra]),0)),""))</f>
        <v/>
      </c>
      <c r="G81" s="13">
        <f>IF(_xlnm.Extract="","",SUMIF(B:B,Tabela1[[#This Row],[Pessoa]],A:A))</f>
        <v>0</v>
      </c>
    </row>
    <row r="82" spans="1:7" x14ac:dyDescent="0.2">
      <c r="A82" s="12"/>
      <c r="D82" s="13"/>
      <c r="E82" s="14"/>
      <c r="F82" t="str">
        <f t="array" ref="F82">IF(IFERROR(INDEX(Tabela1[Responsável pela compra],MATCH(0,COUNTIF($F$7:F81,Tabela1[Responsável pela compra]),0)),"")=0,"",IFERROR(INDEX(Tabela1[Responsável pela compra],MATCH(0,COUNTIF($F$7:F81,Tabela1[Responsável pela compra]),0)),""))</f>
        <v/>
      </c>
      <c r="G82" s="13">
        <f>IF(_xlnm.Extract="","",SUMIF(B:B,Tabela1[[#This Row],[Pessoa]],A:A))</f>
        <v>0</v>
      </c>
    </row>
    <row r="83" spans="1:7" x14ac:dyDescent="0.2">
      <c r="A83" s="12"/>
      <c r="D83" s="13"/>
      <c r="E83" s="14"/>
      <c r="F83" t="str">
        <f t="array" ref="F83">IF(IFERROR(INDEX(Tabela1[Responsável pela compra],MATCH(0,COUNTIF($F$7:F82,Tabela1[Responsável pela compra]),0)),"")=0,"",IFERROR(INDEX(Tabela1[Responsável pela compra],MATCH(0,COUNTIF($F$7:F82,Tabela1[Responsável pela compra]),0)),""))</f>
        <v/>
      </c>
      <c r="G83" s="13">
        <f>IF(_xlnm.Extract="","",SUMIF(B:B,Tabela1[[#This Row],[Pessoa]],A:A))</f>
        <v>0</v>
      </c>
    </row>
    <row r="84" spans="1:7" x14ac:dyDescent="0.2">
      <c r="A84" s="12"/>
      <c r="D84" s="13"/>
      <c r="E84" s="14"/>
      <c r="F84" t="str">
        <f t="array" ref="F84">IF(IFERROR(INDEX(Tabela1[Responsável pela compra],MATCH(0,COUNTIF($F$7:F83,Tabela1[Responsável pela compra]),0)),"")=0,"",IFERROR(INDEX(Tabela1[Responsável pela compra],MATCH(0,COUNTIF($F$7:F83,Tabela1[Responsável pela compra]),0)),""))</f>
        <v/>
      </c>
      <c r="G84" s="13">
        <f>IF(_xlnm.Extract="","",SUMIF(B:B,Tabela1[[#This Row],[Pessoa]],A:A))</f>
        <v>0</v>
      </c>
    </row>
    <row r="85" spans="1:7" x14ac:dyDescent="0.2">
      <c r="A85" s="12"/>
      <c r="D85" s="13"/>
      <c r="E85" s="14"/>
      <c r="F85" t="str">
        <f t="array" ref="F85">IF(IFERROR(INDEX(Tabela1[Responsável pela compra],MATCH(0,COUNTIF($F$7:F84,Tabela1[Responsável pela compra]),0)),"")=0,"",IFERROR(INDEX(Tabela1[Responsável pela compra],MATCH(0,COUNTIF($F$7:F84,Tabela1[Responsável pela compra]),0)),""))</f>
        <v/>
      </c>
      <c r="G85" s="13">
        <f>IF(_xlnm.Extract="","",SUMIF(B:B,Tabela1[[#This Row],[Pessoa]],A:A))</f>
        <v>0</v>
      </c>
    </row>
    <row r="86" spans="1:7" x14ac:dyDescent="0.2">
      <c r="A86" s="12"/>
      <c r="D86" s="13"/>
      <c r="E86" s="14"/>
      <c r="F86" t="str">
        <f t="array" ref="F86">IF(IFERROR(INDEX(Tabela1[Responsável pela compra],MATCH(0,COUNTIF($F$7:F85,Tabela1[Responsável pela compra]),0)),"")=0,"",IFERROR(INDEX(Tabela1[Responsável pela compra],MATCH(0,COUNTIF($F$7:F85,Tabela1[Responsável pela compra]),0)),""))</f>
        <v/>
      </c>
      <c r="G86" s="13">
        <f>IF(_xlnm.Extract="","",SUMIF(B:B,Tabela1[[#This Row],[Pessoa]],A:A))</f>
        <v>0</v>
      </c>
    </row>
    <row r="87" spans="1:7" x14ac:dyDescent="0.2">
      <c r="A87" s="12"/>
      <c r="D87" s="13"/>
      <c r="E87" s="14"/>
      <c r="F87" t="str">
        <f t="array" ref="F87">IF(IFERROR(INDEX(Tabela1[Responsável pela compra],MATCH(0,COUNTIF($F$7:F86,Tabela1[Responsável pela compra]),0)),"")=0,"",IFERROR(INDEX(Tabela1[Responsável pela compra],MATCH(0,COUNTIF($F$7:F86,Tabela1[Responsável pela compra]),0)),""))</f>
        <v/>
      </c>
      <c r="G87" s="13">
        <f>IF(_xlnm.Extract="","",SUMIF(B:B,Tabela1[[#This Row],[Pessoa]],A:A))</f>
        <v>0</v>
      </c>
    </row>
    <row r="88" spans="1:7" x14ac:dyDescent="0.2">
      <c r="A88" s="12"/>
      <c r="D88" s="13"/>
      <c r="E88" s="14"/>
      <c r="F88" t="str">
        <f t="array" ref="F88">IF(IFERROR(INDEX(Tabela1[Responsável pela compra],MATCH(0,COUNTIF($F$7:F87,Tabela1[Responsável pela compra]),0)),"")=0,"",IFERROR(INDEX(Tabela1[Responsável pela compra],MATCH(0,COUNTIF($F$7:F87,Tabela1[Responsável pela compra]),0)),""))</f>
        <v/>
      </c>
      <c r="G88" s="13">
        <f>IF(_xlnm.Extract="","",SUMIF(B:B,Tabela1[[#This Row],[Pessoa]],A:A))</f>
        <v>0</v>
      </c>
    </row>
    <row r="89" spans="1:7" x14ac:dyDescent="0.2">
      <c r="A89" s="12"/>
      <c r="D89" s="13"/>
      <c r="E89" s="14"/>
      <c r="F89" t="str">
        <f t="array" ref="F89">IF(IFERROR(INDEX(Tabela1[Responsável pela compra],MATCH(0,COUNTIF($F$7:F88,Tabela1[Responsável pela compra]),0)),"")=0,"",IFERROR(INDEX(Tabela1[Responsável pela compra],MATCH(0,COUNTIF($F$7:F88,Tabela1[Responsável pela compra]),0)),""))</f>
        <v/>
      </c>
      <c r="G89" s="13">
        <f>IF(_xlnm.Extract="","",SUMIF(B:B,Tabela1[[#This Row],[Pessoa]],A:A))</f>
        <v>0</v>
      </c>
    </row>
    <row r="90" spans="1:7" x14ac:dyDescent="0.2">
      <c r="A90" s="12"/>
      <c r="D90" s="13"/>
      <c r="E90" s="14"/>
      <c r="F90" t="str">
        <f t="array" ref="F90">IF(IFERROR(INDEX(Tabela1[Responsável pela compra],MATCH(0,COUNTIF($F$7:F89,Tabela1[Responsável pela compra]),0)),"")=0,"",IFERROR(INDEX(Tabela1[Responsável pela compra],MATCH(0,COUNTIF($F$7:F89,Tabela1[Responsável pela compra]),0)),""))</f>
        <v/>
      </c>
      <c r="G90" s="13">
        <f>IF(_xlnm.Extract="","",SUMIF(B:B,Tabela1[[#This Row],[Pessoa]],A:A))</f>
        <v>0</v>
      </c>
    </row>
    <row r="91" spans="1:7" x14ac:dyDescent="0.2">
      <c r="A91" s="12"/>
      <c r="D91" s="13"/>
      <c r="E91" s="14"/>
      <c r="F91" t="str">
        <f t="array" ref="F91">IF(IFERROR(INDEX(Tabela1[Responsável pela compra],MATCH(0,COUNTIF($F$7:F90,Tabela1[Responsável pela compra]),0)),"")=0,"",IFERROR(INDEX(Tabela1[Responsável pela compra],MATCH(0,COUNTIF($F$7:F90,Tabela1[Responsável pela compra]),0)),""))</f>
        <v/>
      </c>
      <c r="G91" s="13">
        <f>IF(_xlnm.Extract="","",SUMIF(B:B,Tabela1[[#This Row],[Pessoa]],A:A))</f>
        <v>0</v>
      </c>
    </row>
    <row r="92" spans="1:7" x14ac:dyDescent="0.2">
      <c r="A92" s="12"/>
      <c r="D92" s="13"/>
      <c r="E92" s="14"/>
      <c r="F92" t="str">
        <f t="array" ref="F92">IF(IFERROR(INDEX(Tabela1[Responsável pela compra],MATCH(0,COUNTIF($F$7:F91,Tabela1[Responsável pela compra]),0)),"")=0,"",IFERROR(INDEX(Tabela1[Responsável pela compra],MATCH(0,COUNTIF($F$7:F91,Tabela1[Responsável pela compra]),0)),""))</f>
        <v/>
      </c>
      <c r="G92" s="13">
        <f>IF(_xlnm.Extract="","",SUMIF(B:B,Tabela1[[#This Row],[Pessoa]],A:A))</f>
        <v>0</v>
      </c>
    </row>
    <row r="93" spans="1:7" x14ac:dyDescent="0.2">
      <c r="A93" s="12"/>
      <c r="D93" s="13"/>
      <c r="E93" s="14"/>
      <c r="F93" t="str">
        <f t="array" ref="F93">IF(IFERROR(INDEX(Tabela1[Responsável pela compra],MATCH(0,COUNTIF($F$7:F92,Tabela1[Responsável pela compra]),0)),"")=0,"",IFERROR(INDEX(Tabela1[Responsável pela compra],MATCH(0,COUNTIF($F$7:F92,Tabela1[Responsável pela compra]),0)),""))</f>
        <v/>
      </c>
      <c r="G93" s="13">
        <f>IF(_xlnm.Extract="","",SUMIF(B:B,Tabela1[[#This Row],[Pessoa]],A:A))</f>
        <v>0</v>
      </c>
    </row>
    <row r="94" spans="1:7" x14ac:dyDescent="0.2">
      <c r="A94" s="12"/>
      <c r="D94" s="13"/>
      <c r="E94" s="14"/>
      <c r="F94" t="str">
        <f t="array" ref="F94">IF(IFERROR(INDEX(Tabela1[Responsável pela compra],MATCH(0,COUNTIF($F$7:F93,Tabela1[Responsável pela compra]),0)),"")=0,"",IFERROR(INDEX(Tabela1[Responsável pela compra],MATCH(0,COUNTIF($F$7:F93,Tabela1[Responsável pela compra]),0)),""))</f>
        <v/>
      </c>
      <c r="G94" s="13">
        <f>IF(_xlnm.Extract="","",SUMIF(B:B,Tabela1[[#This Row],[Pessoa]],A:A))</f>
        <v>0</v>
      </c>
    </row>
    <row r="95" spans="1:7" x14ac:dyDescent="0.2">
      <c r="A95" s="12"/>
      <c r="D95" s="13"/>
      <c r="E95" s="14"/>
      <c r="F95" t="str">
        <f t="array" ref="F95">IF(IFERROR(INDEX(Tabela1[Responsável pela compra],MATCH(0,COUNTIF($F$7:F94,Tabela1[Responsável pela compra]),0)),"")=0,"",IFERROR(INDEX(Tabela1[Responsável pela compra],MATCH(0,COUNTIF($F$7:F94,Tabela1[Responsável pela compra]),0)),""))</f>
        <v/>
      </c>
      <c r="G95" s="13">
        <f>IF(_xlnm.Extract="","",SUMIF(B:B,Tabela1[[#This Row],[Pessoa]],A:A))</f>
        <v>0</v>
      </c>
    </row>
    <row r="96" spans="1:7" x14ac:dyDescent="0.2">
      <c r="A96" s="12"/>
      <c r="D96" s="13"/>
      <c r="E96" s="14"/>
      <c r="F96" t="str">
        <f t="array" ref="F96">IF(IFERROR(INDEX(Tabela1[Responsável pela compra],MATCH(0,COUNTIF($F$7:F95,Tabela1[Responsável pela compra]),0)),"")=0,"",IFERROR(INDEX(Tabela1[Responsável pela compra],MATCH(0,COUNTIF($F$7:F95,Tabela1[Responsável pela compra]),0)),""))</f>
        <v/>
      </c>
      <c r="G96" s="13">
        <f>IF(_xlnm.Extract="","",SUMIF(B:B,Tabela1[[#This Row],[Pessoa]],A:A))</f>
        <v>0</v>
      </c>
    </row>
    <row r="97" spans="1:7" x14ac:dyDescent="0.2">
      <c r="A97" s="12"/>
      <c r="D97" s="13"/>
      <c r="E97" s="14"/>
      <c r="F97" t="str">
        <f t="array" ref="F97">IF(IFERROR(INDEX(Tabela1[Responsável pela compra],MATCH(0,COUNTIF($F$7:F96,Tabela1[Responsável pela compra]),0)),"")=0,"",IFERROR(INDEX(Tabela1[Responsável pela compra],MATCH(0,COUNTIF($F$7:F96,Tabela1[Responsável pela compra]),0)),""))</f>
        <v/>
      </c>
      <c r="G97" s="13">
        <f>IF(_xlnm.Extract="","",SUMIF(B:B,Tabela1[[#This Row],[Pessoa]],A:A))</f>
        <v>0</v>
      </c>
    </row>
    <row r="98" spans="1:7" x14ac:dyDescent="0.2">
      <c r="A98" s="12"/>
      <c r="D98" s="13"/>
      <c r="E98" s="14"/>
      <c r="F98" t="str">
        <f t="array" ref="F98">IF(IFERROR(INDEX(Tabela1[Responsável pela compra],MATCH(0,COUNTIF($F$7:F97,Tabela1[Responsável pela compra]),0)),"")=0,"",IFERROR(INDEX(Tabela1[Responsável pela compra],MATCH(0,COUNTIF($F$7:F97,Tabela1[Responsável pela compra]),0)),""))</f>
        <v/>
      </c>
      <c r="G98" s="13">
        <f>IF(_xlnm.Extract="","",SUMIF(B:B,Tabela1[[#This Row],[Pessoa]],A:A))</f>
        <v>0</v>
      </c>
    </row>
    <row r="99" spans="1:7" x14ac:dyDescent="0.2">
      <c r="A99" s="12"/>
      <c r="D99" s="13"/>
      <c r="E99" s="14"/>
      <c r="F99" t="str">
        <f t="array" ref="F99">IF(IFERROR(INDEX(Tabela1[Responsável pela compra],MATCH(0,COUNTIF($F$7:F98,Tabela1[Responsável pela compra]),0)),"")=0,"",IFERROR(INDEX(Tabela1[Responsável pela compra],MATCH(0,COUNTIF($F$7:F98,Tabela1[Responsável pela compra]),0)),""))</f>
        <v/>
      </c>
      <c r="G99" s="13">
        <f>IF(_xlnm.Extract="","",SUMIF(B:B,Tabela1[[#This Row],[Pessoa]],A:A))</f>
        <v>0</v>
      </c>
    </row>
    <row r="100" spans="1:7" x14ac:dyDescent="0.2">
      <c r="A100" s="14"/>
      <c r="D100" s="13"/>
      <c r="E100" s="14"/>
      <c r="F100" t="str">
        <f t="array" ref="F100">IF(IFERROR(INDEX(Tabela1[Responsável pela compra],MATCH(0,COUNTIF($F$7:F99,Tabela1[Responsável pela compra]),0)),"")=0,"",IFERROR(INDEX(Tabela1[Responsável pela compra],MATCH(0,COUNTIF($F$7:F99,Tabela1[Responsável pela compra]),0)),""))</f>
        <v/>
      </c>
      <c r="G100" s="13">
        <f>IF(_xlnm.Extract="","",SUMIF(B:B,Tabela1[[#This Row],[Pessoa]],A:A))</f>
        <v>0</v>
      </c>
    </row>
    <row r="101" spans="1:7" x14ac:dyDescent="0.2">
      <c r="A101" s="14"/>
      <c r="D101" s="13"/>
      <c r="E101" s="14"/>
      <c r="F101" t="str">
        <f t="array" ref="F101">IF(IFERROR(INDEX(Tabela1[Responsável pela compra],MATCH(0,COUNTIF($F$7:F100,Tabela1[Responsável pela compra]),0)),"")=0,"",IFERROR(INDEX(Tabela1[Responsável pela compra],MATCH(0,COUNTIF($F$7:F100,Tabela1[Responsável pela compra]),0)),""))</f>
        <v/>
      </c>
      <c r="G101" s="13">
        <f>IF(_xlnm.Extract="","",SUMIF(B:B,Tabela1[[#This Row],[Pessoa]],A:A))</f>
        <v>0</v>
      </c>
    </row>
    <row r="102" spans="1:7" x14ac:dyDescent="0.2">
      <c r="A102" s="14"/>
      <c r="D102" s="13"/>
      <c r="E102" s="14"/>
      <c r="F102" t="str">
        <f t="array" ref="F102">IF(IFERROR(INDEX(Tabela1[Responsável pela compra],MATCH(0,COUNTIF($F$7:F101,Tabela1[Responsável pela compra]),0)),"")=0,"",IFERROR(INDEX(Tabela1[Responsável pela compra],MATCH(0,COUNTIF($F$7:F101,Tabela1[Responsável pela compra]),0)),""))</f>
        <v/>
      </c>
      <c r="G102" s="13">
        <f>IF(_xlnm.Extract="","",SUMIF(B:B,Tabela1[[#This Row],[Pessoa]],A:A))</f>
        <v>0</v>
      </c>
    </row>
    <row r="103" spans="1:7" x14ac:dyDescent="0.2">
      <c r="A103" s="14"/>
      <c r="D103" s="13"/>
      <c r="E103" s="14"/>
      <c r="F103" t="str">
        <f t="array" ref="F103">IF(IFERROR(INDEX(Tabela1[Responsável pela compra],MATCH(0,COUNTIF($F$7:F102,Tabela1[Responsável pela compra]),0)),"")=0,"",IFERROR(INDEX(Tabela1[Responsável pela compra],MATCH(0,COUNTIF($F$7:F102,Tabela1[Responsável pela compra]),0)),""))</f>
        <v/>
      </c>
      <c r="G103" s="13">
        <f>IF(_xlnm.Extract="","",SUMIF(B:B,Tabela1[[#This Row],[Pessoa]],A:A))</f>
        <v>0</v>
      </c>
    </row>
    <row r="104" spans="1:7" x14ac:dyDescent="0.2">
      <c r="A104" s="15"/>
      <c r="B104" s="16"/>
      <c r="C104" s="16"/>
      <c r="D104" s="17"/>
      <c r="E104" s="15"/>
      <c r="F104" t="str">
        <f t="array" ref="F104">IF(IFERROR(INDEX(Tabela1[Responsável pela compra],MATCH(0,COUNTIF($F$7:F103,Tabela1[Responsável pela compra]),0)),"")=0,"",IFERROR(INDEX(Tabela1[Responsável pela compra],MATCH(0,COUNTIF($F$7:F103,Tabela1[Responsável pela compra]),0)),""))</f>
        <v/>
      </c>
      <c r="G104" s="17">
        <f>IF(_xlnm.Extract="","",SUMIF(B:B,Tabela1[[#This Row],[Pessoa]],A:A))</f>
        <v>0</v>
      </c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</sheetData>
  <dataConsolidate/>
  <mergeCells count="2">
    <mergeCell ref="A6:D6"/>
    <mergeCell ref="E6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Button 4">
              <controlPr defaultSize="0" print="0" autoFill="0" autoPict="0" macro="[0]!Preencher">
                <anchor moveWithCells="1" sizeWithCells="1">
                  <from>
                    <xdr:col>7</xdr:col>
                    <xdr:colOff>38100</xdr:colOff>
                    <xdr:row>7</xdr:row>
                    <xdr:rowOff>9525</xdr:rowOff>
                  </from>
                  <to>
                    <xdr:col>9</xdr:col>
                    <xdr:colOff>123825</xdr:colOff>
                    <xdr:row>9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Pessoas!$A$4:$A$26</xm:f>
          </x14:formula1>
          <xm:sqref>B8:B100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2:M100"/>
  <sheetViews>
    <sheetView workbookViewId="0">
      <selection activeCell="M10" sqref="M10"/>
    </sheetView>
  </sheetViews>
  <sheetFormatPr defaultRowHeight="15" x14ac:dyDescent="0.2"/>
  <cols>
    <col min="1" max="1" width="12.10546875" style="30" bestFit="1" customWidth="1"/>
    <col min="2" max="2" width="20.984375" style="3" bestFit="1" customWidth="1"/>
    <col min="3" max="3" width="12.10546875" style="3" customWidth="1"/>
    <col min="4" max="4" width="19.37109375" style="3" customWidth="1"/>
    <col min="5" max="5" width="15.19921875" style="4" customWidth="1"/>
    <col min="6" max="6" width="14.66015625" style="3" bestFit="1" customWidth="1"/>
    <col min="7" max="7" width="16.54296875" customWidth="1"/>
    <col min="8" max="8" width="20.984375" bestFit="1" customWidth="1"/>
    <col min="9" max="9" width="13.44921875" bestFit="1" customWidth="1"/>
    <col min="10" max="10" width="19.90625" bestFit="1" customWidth="1"/>
    <col min="11" max="11" width="17.21875" bestFit="1" customWidth="1"/>
    <col min="12" max="12" width="19.90625" bestFit="1" customWidth="1"/>
    <col min="13" max="13" width="11.703125" bestFit="1" customWidth="1"/>
  </cols>
  <sheetData>
    <row r="2" spans="1:13" ht="39.75" x14ac:dyDescent="0.55000000000000004">
      <c r="A2" s="31" t="s">
        <v>10</v>
      </c>
      <c r="B2" s="32"/>
      <c r="C2" s="32"/>
      <c r="D2" s="32"/>
      <c r="E2" s="32"/>
      <c r="F2" s="32"/>
      <c r="G2" s="31" t="s">
        <v>22</v>
      </c>
      <c r="H2" s="32"/>
      <c r="I2" s="32"/>
      <c r="J2" s="31" t="s">
        <v>23</v>
      </c>
      <c r="K2" s="32"/>
      <c r="L2" s="32"/>
      <c r="M2" s="32"/>
    </row>
    <row r="3" spans="1:13" ht="19.5" x14ac:dyDescent="0.2">
      <c r="A3" s="20" t="s">
        <v>24</v>
      </c>
      <c r="B3" s="25" t="s">
        <v>25</v>
      </c>
      <c r="C3" s="25" t="s">
        <v>26</v>
      </c>
      <c r="D3" s="26" t="s">
        <v>27</v>
      </c>
      <c r="E3" s="25" t="s">
        <v>28</v>
      </c>
      <c r="F3" s="25" t="s">
        <v>29</v>
      </c>
      <c r="G3" s="21" t="s">
        <v>26</v>
      </c>
      <c r="H3" s="25" t="s">
        <v>30</v>
      </c>
      <c r="I3" s="25" t="s">
        <v>29</v>
      </c>
      <c r="J3" s="25" t="s">
        <v>31</v>
      </c>
      <c r="K3" s="25" t="s">
        <v>32</v>
      </c>
      <c r="L3" s="25" t="s">
        <v>33</v>
      </c>
      <c r="M3" s="25" t="s">
        <v>8</v>
      </c>
    </row>
    <row r="4" spans="1:13" x14ac:dyDescent="0.2">
      <c r="A4" s="22" t="s">
        <v>11</v>
      </c>
      <c r="B4" s="3" t="s">
        <v>34</v>
      </c>
      <c r="C4" s="3" t="s">
        <v>14</v>
      </c>
      <c r="D4" s="27">
        <v>5</v>
      </c>
      <c r="E4" s="4">
        <f>IF(B4="Infantil",$K$4,(D4*$L$4)-SUMIF(Tabela1[Responsável pela compra],Pessoas!A4,Tabela1[Valor gasto]))</f>
        <v>-1046.340206185567</v>
      </c>
      <c r="F4" s="3" t="str">
        <f t="shared" ref="F4:F35" si="0">IF(E4=0,"",IF(E4&gt;0,"Pagar", "Receber"))</f>
        <v>Receber</v>
      </c>
      <c r="G4" s="30" t="str">
        <f t="array" ref="G4">IF(IFERROR(INDEX(Tabela2[[#Data],[#Totals],[Família]],MATCH(0,COUNTIF($G$3:G3,Tabela2[[#Data],[#Totals],[Família]]),0)),"")=0,"",(IFERROR(INDEX(Tabela2[[#Data],[#Totals],[Família]],MATCH(0,COUNTIF($G$3:G3,Tabela2[[#Data],[#Totals],[Família]]),0)),"")))</f>
        <v>Margareth</v>
      </c>
      <c r="H4" s="1">
        <f>SUMIF(Tabela2[Família],G4,Tabela2[Total á pagar])</f>
        <v>-2227.5567010309273</v>
      </c>
      <c r="I4" s="3" t="str">
        <f t="shared" ref="I4:I28" si="1">IF(H4=0,"",IF(H4&gt;0,"Pagar", "Receber"))</f>
        <v>Receber</v>
      </c>
      <c r="J4">
        <f>SUM(D4:D183)</f>
        <v>97</v>
      </c>
      <c r="K4" s="1">
        <v>20</v>
      </c>
      <c r="L4" s="1">
        <f>(Gastos!E8-COUNTIF(Tabela2[Infantil ou adulto],"Infantil")*$K$4)/Pessoas!J4</f>
        <v>30.731958762886599</v>
      </c>
      <c r="M4" s="1">
        <f>L4*J4+COUNTIF(Tabela2[Infantil ou adulto],"Infantil")*K4</f>
        <v>3081</v>
      </c>
    </row>
    <row r="5" spans="1:13" x14ac:dyDescent="0.2">
      <c r="A5" s="22" t="s">
        <v>35</v>
      </c>
      <c r="B5" s="3" t="s">
        <v>34</v>
      </c>
      <c r="C5" s="3" t="s">
        <v>11</v>
      </c>
      <c r="D5" s="27">
        <v>4</v>
      </c>
      <c r="E5" s="4">
        <f>IF(B5="Infantil",$K$4,(D5*$L$4)-SUMIF(Tabela1[Responsável pela compra],Pessoas!A5,Tabela1[Valor gasto]))</f>
        <v>122.9278350515464</v>
      </c>
      <c r="F5" s="3" t="str">
        <f t="shared" si="0"/>
        <v>Pagar</v>
      </c>
      <c r="G5" s="30" t="str">
        <f t="array" ref="G5">IF(IFERROR(INDEX(Tabela2[[#Data],[#Totals],[Família]],MATCH(0,COUNTIF($G$3:G4,Tabela2[[#Data],[#Totals],[Família]]),0)),"")=0,"",(IFERROR(INDEX(Tabela2[[#Data],[#Totals],[Família]],MATCH(0,COUNTIF($G$3:G4,Tabela2[[#Data],[#Totals],[Família]]),0)),"")))</f>
        <v>Jezandre</v>
      </c>
      <c r="H5" s="1">
        <f>SUMIF(Tabela2[Família],G5,Tabela2[Total á pagar])</f>
        <v>122.9278350515464</v>
      </c>
      <c r="I5" s="3" t="str">
        <f t="shared" si="1"/>
        <v>Pagar</v>
      </c>
    </row>
    <row r="6" spans="1:13" x14ac:dyDescent="0.2">
      <c r="A6" s="22" t="s">
        <v>14</v>
      </c>
      <c r="B6" s="3" t="s">
        <v>34</v>
      </c>
      <c r="C6" s="3" t="s">
        <v>14</v>
      </c>
      <c r="D6" s="27">
        <v>4</v>
      </c>
      <c r="E6" s="4">
        <f>IF(B6="Infantil",$K$4,(D6*$L$4)-SUMIF(Tabela1[Responsável pela compra],Pessoas!A6,Tabela1[Valor gasto]))</f>
        <v>-227.0721649484536</v>
      </c>
      <c r="F6" s="3" t="str">
        <f t="shared" si="0"/>
        <v>Receber</v>
      </c>
      <c r="G6" s="30" t="str">
        <f t="array" ref="G6">IF(IFERROR(INDEX(Tabela2[[#Data],[#Totals],[Família]],MATCH(0,COUNTIF($G$3:G5,Tabela2[[#Data],[#Totals],[Família]]),0)),"")=0,"",(IFERROR(INDEX(Tabela2[[#Data],[#Totals],[Família]],MATCH(0,COUNTIF($G$3:G5,Tabela2[[#Data],[#Totals],[Família]]),0)),"")))</f>
        <v>Alexandre</v>
      </c>
      <c r="H6" s="1">
        <f>SUMIF(Tabela2[Família],G6,Tabela2[Total á pagar])</f>
        <v>-45.144329896907209</v>
      </c>
      <c r="I6" s="3" t="str">
        <f t="shared" si="1"/>
        <v>Receber</v>
      </c>
    </row>
    <row r="7" spans="1:13" x14ac:dyDescent="0.2">
      <c r="A7" s="22" t="s">
        <v>21</v>
      </c>
      <c r="B7" s="3" t="s">
        <v>34</v>
      </c>
      <c r="C7" s="3" t="s">
        <v>14</v>
      </c>
      <c r="D7" s="27">
        <v>4</v>
      </c>
      <c r="E7" s="4">
        <f>IF(B7="Infantil",$K$4,(D7*$L$4)-SUMIF(Tabela1[Responsável pela compra],Pessoas!A7,Tabela1[Valor gasto]))</f>
        <v>-1077.0721649484535</v>
      </c>
      <c r="F7" s="3" t="str">
        <f t="shared" si="0"/>
        <v>Receber</v>
      </c>
      <c r="G7" s="30" t="str">
        <f t="array" ref="G7">IF(IFERROR(INDEX(Tabela2[[#Data],[#Totals],[Família]],MATCH(0,COUNTIF($G$3:G6,Tabela2[[#Data],[#Totals],[Família]]),0)),"")=0,"",(IFERROR(INDEX(Tabela2[[#Data],[#Totals],[Família]],MATCH(0,COUNTIF($G$3:G6,Tabela2[[#Data],[#Totals],[Família]]),0)),"")))</f>
        <v>Jéfferson</v>
      </c>
      <c r="H7" s="1">
        <f>SUMIF(Tabela2[Família],G7,Tabela2[Total á pagar])</f>
        <v>285.85567010309279</v>
      </c>
      <c r="I7" s="3" t="str">
        <f t="shared" si="1"/>
        <v>Pagar</v>
      </c>
    </row>
    <row r="8" spans="1:13" x14ac:dyDescent="0.2">
      <c r="A8" s="22" t="s">
        <v>36</v>
      </c>
      <c r="B8" s="3" t="s">
        <v>34</v>
      </c>
      <c r="C8" s="3" t="s">
        <v>14</v>
      </c>
      <c r="D8" s="27">
        <v>4</v>
      </c>
      <c r="E8" s="4">
        <f>IF(B8="Infantil",$K$4,(D8*$L$4)-SUMIF(Tabela1[Responsável pela compra],Pessoas!A8,Tabela1[Valor gasto]))</f>
        <v>122.9278350515464</v>
      </c>
      <c r="F8" s="3" t="str">
        <f t="shared" si="0"/>
        <v>Pagar</v>
      </c>
      <c r="G8" s="30" t="str">
        <f t="array" ref="G8">IF(IFERROR(INDEX(Tabela2[[#Data],[#Totals],[Família]],MATCH(0,COUNTIF($G$3:G7,Tabela2[[#Data],[#Totals],[Família]]),0)),"")=0,"",(IFERROR(INDEX(Tabela2[[#Data],[#Totals],[Família]],MATCH(0,COUNTIF($G$3:G7,Tabela2[[#Data],[#Totals],[Família]]),0)),"")))</f>
        <v>Geralda</v>
      </c>
      <c r="H8" s="1">
        <f>SUMIF(Tabela2[Família],G8,Tabela2[Total á pagar])</f>
        <v>368.78350515463922</v>
      </c>
      <c r="I8" s="3" t="str">
        <f t="shared" si="1"/>
        <v>Pagar</v>
      </c>
    </row>
    <row r="9" spans="1:13" x14ac:dyDescent="0.2">
      <c r="A9" s="22" t="s">
        <v>37</v>
      </c>
      <c r="B9" s="3" t="s">
        <v>38</v>
      </c>
      <c r="C9" s="3" t="s">
        <v>20</v>
      </c>
      <c r="D9" s="27">
        <v>4</v>
      </c>
      <c r="E9" s="4">
        <f>IF(B9="Infantil",$K$4,(D9*$L$4)-SUMIF(Tabela1[Responsável pela compra],Pessoas!A9,Tabela1[Valor gasto]))</f>
        <v>20</v>
      </c>
      <c r="F9" s="3" t="str">
        <f t="shared" si="0"/>
        <v>Pagar</v>
      </c>
      <c r="G9" s="30" t="str">
        <f t="array" ref="G9">IF(IFERROR(INDEX(Tabela2[[#Data],[#Totals],[Família]],MATCH(0,COUNTIF($G$3:G8,Tabela2[[#Data],[#Totals],[Família]]),0)),"")=0,"",(IFERROR(INDEX(Tabela2[[#Data],[#Totals],[Família]],MATCH(0,COUNTIF($G$3:G8,Tabela2[[#Data],[#Totals],[Família]]),0)),"")))</f>
        <v>Demilson</v>
      </c>
      <c r="H9" s="1">
        <f>SUMIF(Tabela2[Família],G9,Tabela2[Total á pagar])</f>
        <v>388.78350515463922</v>
      </c>
      <c r="I9" s="3" t="str">
        <f t="shared" si="1"/>
        <v>Pagar</v>
      </c>
    </row>
    <row r="10" spans="1:13" x14ac:dyDescent="0.2">
      <c r="A10" s="22" t="s">
        <v>39</v>
      </c>
      <c r="B10" s="3" t="s">
        <v>38</v>
      </c>
      <c r="C10" s="3" t="s">
        <v>20</v>
      </c>
      <c r="D10" s="27">
        <v>4</v>
      </c>
      <c r="E10" s="4">
        <f>IF(B10="Infantil",$K$4,(D10*$L$4)-SUMIF(Tabela1[Responsável pela compra],Pessoas!A10,Tabela1[Valor gasto]))</f>
        <v>20</v>
      </c>
      <c r="F10" s="3" t="str">
        <f t="shared" si="0"/>
        <v>Pagar</v>
      </c>
      <c r="G10" s="30" t="str">
        <f t="array" ref="G10">IF(IFERROR(INDEX(Tabela2[[#Data],[#Totals],[Família]],MATCH(0,COUNTIF($G$3:G9,Tabela2[[#Data],[#Totals],[Família]]),0)),"")=0,"",(IFERROR(INDEX(Tabela2[[#Data],[#Totals],[Família]],MATCH(0,COUNTIF($G$3:G9,Tabela2[[#Data],[#Totals],[Família]]),0)),"")))</f>
        <v>Ésio</v>
      </c>
      <c r="H10" s="1">
        <f>SUMIF(Tabela2[Família],G10,Tabela2[Total á pagar])</f>
        <v>491.71134020618558</v>
      </c>
      <c r="I10" s="3" t="str">
        <f t="shared" si="1"/>
        <v>Pagar</v>
      </c>
      <c r="M10" s="2" t="s">
        <v>40</v>
      </c>
    </row>
    <row r="11" spans="1:13" x14ac:dyDescent="0.2">
      <c r="A11" s="22" t="s">
        <v>20</v>
      </c>
      <c r="B11" s="3" t="s">
        <v>34</v>
      </c>
      <c r="C11" s="3" t="s">
        <v>20</v>
      </c>
      <c r="D11" s="27">
        <v>4</v>
      </c>
      <c r="E11" s="4">
        <f>IF(B11="Infantil",$K$4,(D11*$L$4)-SUMIF(Tabela1[Responsável pela compra],Pessoas!A11,Tabela1[Valor gasto]))</f>
        <v>61.927835051546396</v>
      </c>
      <c r="F11" s="3" t="str">
        <f t="shared" si="0"/>
        <v>Pagar</v>
      </c>
      <c r="G11" s="30" t="str">
        <f t="array" ref="G11">IF(IFERROR(INDEX(Tabela2[[#Data],[#Totals],[Família]],MATCH(0,COUNTIF($G$3:G10,Tabela2[[#Data],[#Totals],[Família]]),0)),"")=0,"",(IFERROR(INDEX(Tabela2[[#Data],[#Totals],[Família]],MATCH(0,COUNTIF($G$3:G10,Tabela2[[#Data],[#Totals],[Família]]),0)),"")))</f>
        <v/>
      </c>
      <c r="H11" s="1">
        <f>SUMIF(Tabela2[Família],G11,Tabela2[Total á pagar])</f>
        <v>0</v>
      </c>
      <c r="I11" s="3" t="str">
        <f t="shared" si="1"/>
        <v/>
      </c>
    </row>
    <row r="12" spans="1:13" x14ac:dyDescent="0.2">
      <c r="A12" s="22" t="s">
        <v>17</v>
      </c>
      <c r="B12" s="3" t="s">
        <v>34</v>
      </c>
      <c r="C12" s="3" t="s">
        <v>20</v>
      </c>
      <c r="D12" s="27">
        <v>4</v>
      </c>
      <c r="E12" s="4">
        <f>IF(B12="Infantil",$K$4,(D12*$L$4)-SUMIF(Tabela1[Responsável pela compra],Pessoas!A12,Tabela1[Valor gasto]))</f>
        <v>-147.0721649484536</v>
      </c>
      <c r="F12" s="3" t="str">
        <f t="shared" si="0"/>
        <v>Receber</v>
      </c>
      <c r="G12" s="30" t="str">
        <f t="array" ref="G12">IF(IFERROR(INDEX(Tabela2[[#Data],[#Totals],[Família]],MATCH(0,COUNTIF($G$3:G11,Tabela2[[#Data],[#Totals],[Família]]),0)),"")=0,"",(IFERROR(INDEX(Tabela2[[#Data],[#Totals],[Família]],MATCH(0,COUNTIF($G$3:G11,Tabela2[[#Data],[#Totals],[Família]]),0)),"")))</f>
        <v/>
      </c>
      <c r="H12" s="1">
        <f>SUMIF(Tabela2[Família],G12,Tabela2[Total á pagar])</f>
        <v>0</v>
      </c>
      <c r="I12" s="3" t="str">
        <f t="shared" si="1"/>
        <v/>
      </c>
    </row>
    <row r="13" spans="1:13" x14ac:dyDescent="0.2">
      <c r="A13" s="22" t="s">
        <v>41</v>
      </c>
      <c r="B13" s="3" t="s">
        <v>34</v>
      </c>
      <c r="C13" s="3" t="s">
        <v>42</v>
      </c>
      <c r="D13" s="27">
        <v>4</v>
      </c>
      <c r="E13" s="4">
        <f>IF(B13="Infantil",$K$4,(D13*$L$4)-SUMIF(Tabela1[Responsável pela compra],Pessoas!A13,Tabela1[Valor gasto]))</f>
        <v>122.9278350515464</v>
      </c>
      <c r="F13" s="3" t="str">
        <f t="shared" si="0"/>
        <v>Pagar</v>
      </c>
      <c r="G13" s="30" t="str">
        <f t="array" ref="G13">IF(IFERROR(INDEX(Tabela2[[#Data],[#Totals],[Família]],MATCH(0,COUNTIF($G$3:G12,Tabela2[[#Data],[#Totals],[Família]]),0)),"")=0,"",(IFERROR(INDEX(Tabela2[[#Data],[#Totals],[Família]],MATCH(0,COUNTIF($G$3:G12,Tabela2[[#Data],[#Totals],[Família]]),0)),"")))</f>
        <v/>
      </c>
      <c r="H13" s="1">
        <f>SUMIF(Tabela2[Família],G13,Tabela2[Total á pagar])</f>
        <v>0</v>
      </c>
      <c r="I13" s="3" t="str">
        <f t="shared" si="1"/>
        <v/>
      </c>
    </row>
    <row r="14" spans="1:13" x14ac:dyDescent="0.2">
      <c r="A14" s="22" t="s">
        <v>42</v>
      </c>
      <c r="B14" s="3" t="s">
        <v>34</v>
      </c>
      <c r="C14" s="3" t="s">
        <v>42</v>
      </c>
      <c r="D14" s="27">
        <v>4</v>
      </c>
      <c r="E14" s="4">
        <f>IF(B14="Infantil",$K$4,(D14*$L$4)-SUMIF(Tabela1[Responsável pela compra],Pessoas!A14,Tabela1[Valor gasto]))</f>
        <v>122.9278350515464</v>
      </c>
      <c r="F14" s="3" t="str">
        <f t="shared" si="0"/>
        <v>Pagar</v>
      </c>
      <c r="G14" s="30" t="str">
        <f t="array" ref="G14">IF(IFERROR(INDEX(Tabela2[[#Data],[#Totals],[Família]],MATCH(0,COUNTIF($G$3:G13,Tabela2[[#Data],[#Totals],[Família]]),0)),"")=0,"",(IFERROR(INDEX(Tabela2[[#Data],[#Totals],[Família]],MATCH(0,COUNTIF($G$3:G13,Tabela2[[#Data],[#Totals],[Família]]),0)),"")))</f>
        <v/>
      </c>
      <c r="H14" s="1">
        <f>SUMIF(Tabela2[Família],G14,Tabela2[Total á pagar])</f>
        <v>0</v>
      </c>
      <c r="I14" s="3" t="str">
        <f t="shared" si="1"/>
        <v/>
      </c>
    </row>
    <row r="15" spans="1:13" x14ac:dyDescent="0.2">
      <c r="A15" s="22" t="s">
        <v>43</v>
      </c>
      <c r="B15" s="3" t="s">
        <v>38</v>
      </c>
      <c r="C15" s="3" t="s">
        <v>42</v>
      </c>
      <c r="D15" s="27">
        <v>4</v>
      </c>
      <c r="E15" s="4">
        <f>IF(B15="Infantil",$K$4,(D15*$L$4)-SUMIF(Tabela1[Responsável pela compra],Pessoas!A15,Tabela1[Valor gasto]))</f>
        <v>20</v>
      </c>
      <c r="F15" s="3" t="str">
        <f t="shared" si="0"/>
        <v>Pagar</v>
      </c>
      <c r="G15" s="30" t="str">
        <f t="array" ref="G15">IF(IFERROR(INDEX(Tabela2[[#Data],[#Totals],[Família]],MATCH(0,COUNTIF($G$3:G14,Tabela2[[#Data],[#Totals],[Família]]),0)),"")=0,"",(IFERROR(INDEX(Tabela2[[#Data],[#Totals],[Família]],MATCH(0,COUNTIF($G$3:G14,Tabela2[[#Data],[#Totals],[Família]]),0)),"")))</f>
        <v/>
      </c>
      <c r="H15" s="1">
        <f>SUMIF(Tabela2[Família],G15,Tabela2[Total á pagar])</f>
        <v>0</v>
      </c>
      <c r="I15" s="3" t="str">
        <f t="shared" si="1"/>
        <v/>
      </c>
    </row>
    <row r="16" spans="1:13" x14ac:dyDescent="0.2">
      <c r="A16" s="22" t="s">
        <v>44</v>
      </c>
      <c r="B16" s="3" t="s">
        <v>38</v>
      </c>
      <c r="C16" s="3" t="s">
        <v>42</v>
      </c>
      <c r="D16" s="27">
        <v>4</v>
      </c>
      <c r="E16" s="4">
        <f>IF(B16="Infantil",$K$4,(D16*$L$4)-SUMIF(Tabela1[Responsável pela compra],Pessoas!A16,Tabela1[Valor gasto]))</f>
        <v>20</v>
      </c>
      <c r="F16" s="3" t="str">
        <f t="shared" si="0"/>
        <v>Pagar</v>
      </c>
      <c r="G16" s="30" t="str">
        <f t="array" ref="G16">IF(IFERROR(INDEX(Tabela2[[#Data],[#Totals],[Família]],MATCH(0,COUNTIF($G$3:G15,Tabela2[[#Data],[#Totals],[Família]]),0)),"")=0,"",(IFERROR(INDEX(Tabela2[[#Data],[#Totals],[Família]],MATCH(0,COUNTIF($G$3:G15,Tabela2[[#Data],[#Totals],[Família]]),0)),"")))</f>
        <v/>
      </c>
      <c r="H16" s="1">
        <f>SUMIF(Tabela2[Família],G16,Tabela2[Total á pagar])</f>
        <v>0</v>
      </c>
      <c r="I16" s="3" t="str">
        <f t="shared" si="1"/>
        <v/>
      </c>
    </row>
    <row r="17" spans="1:11" x14ac:dyDescent="0.2">
      <c r="A17" s="22" t="s">
        <v>45</v>
      </c>
      <c r="B17" s="3" t="s">
        <v>34</v>
      </c>
      <c r="C17" s="3" t="s">
        <v>45</v>
      </c>
      <c r="D17" s="27">
        <v>4</v>
      </c>
      <c r="E17" s="4">
        <f>IF(B17="Infantil",$K$4,(D17*$L$4)-SUMIF(Tabela1[Responsável pela compra],Pessoas!A17,Tabela1[Valor gasto]))</f>
        <v>122.9278350515464</v>
      </c>
      <c r="F17" s="3" t="str">
        <f t="shared" si="0"/>
        <v>Pagar</v>
      </c>
      <c r="G17" s="30" t="str">
        <f t="array" ref="G17">IF(IFERROR(INDEX(Tabela2[[#Data],[#Totals],[Família]],MATCH(0,COUNTIF($G$3:G16,Tabela2[[#Data],[#Totals],[Família]]),0)),"")=0,"",(IFERROR(INDEX(Tabela2[[#Data],[#Totals],[Família]],MATCH(0,COUNTIF($G$3:G16,Tabela2[[#Data],[#Totals],[Família]]),0)),"")))</f>
        <v/>
      </c>
      <c r="H17" s="1">
        <f>SUMIF(Tabela2[Família],G17,Tabela2[Total á pagar])</f>
        <v>0</v>
      </c>
      <c r="I17" s="3" t="str">
        <f t="shared" si="1"/>
        <v/>
      </c>
    </row>
    <row r="18" spans="1:11" x14ac:dyDescent="0.2">
      <c r="A18" s="22" t="s">
        <v>46</v>
      </c>
      <c r="B18" s="3" t="s">
        <v>34</v>
      </c>
      <c r="C18" s="3" t="s">
        <v>45</v>
      </c>
      <c r="D18" s="27">
        <v>4</v>
      </c>
      <c r="E18" s="4">
        <f>IF(B18="Infantil",$K$4,(D18*$L$4)-SUMIF(Tabela1[Responsável pela compra],Pessoas!A18,Tabela1[Valor gasto]))</f>
        <v>122.9278350515464</v>
      </c>
      <c r="F18" s="3" t="str">
        <f t="shared" si="0"/>
        <v>Pagar</v>
      </c>
      <c r="G18" s="30" t="str">
        <f t="array" ref="G18">IF(IFERROR(INDEX(Tabela2[[#Data],[#Totals],[Família]],MATCH(0,COUNTIF($G$3:G17,Tabela2[[#Data],[#Totals],[Família]]),0)),"")=0,"",(IFERROR(INDEX(Tabela2[[#Data],[#Totals],[Família]],MATCH(0,COUNTIF($G$3:G17,Tabela2[[#Data],[#Totals],[Família]]),0)),"")))</f>
        <v/>
      </c>
      <c r="H18" s="1">
        <f>SUMIF(Tabela2[Família],G18,Tabela2[Total á pagar])</f>
        <v>0</v>
      </c>
      <c r="I18" s="3" t="str">
        <f t="shared" si="1"/>
        <v/>
      </c>
    </row>
    <row r="19" spans="1:11" x14ac:dyDescent="0.2">
      <c r="A19" s="22" t="s">
        <v>47</v>
      </c>
      <c r="B19" s="3" t="s">
        <v>34</v>
      </c>
      <c r="C19" s="3" t="s">
        <v>45</v>
      </c>
      <c r="D19" s="27">
        <v>4</v>
      </c>
      <c r="E19" s="4">
        <f>IF(B19="Infantil",$K$4,(D19*$L$4)-SUMIF(Tabela1[Responsável pela compra],Pessoas!A19,Tabela1[Valor gasto]))</f>
        <v>122.9278350515464</v>
      </c>
      <c r="F19" s="3" t="str">
        <f t="shared" si="0"/>
        <v>Pagar</v>
      </c>
      <c r="G19" s="30" t="str">
        <f t="array" ref="G19">IF(IFERROR(INDEX(Tabela2[[#Data],[#Totals],[Família]],MATCH(0,COUNTIF($G$3:G18,Tabela2[[#Data],[#Totals],[Família]]),0)),"")=0,"",(IFERROR(INDEX(Tabela2[[#Data],[#Totals],[Família]],MATCH(0,COUNTIF($G$3:G18,Tabela2[[#Data],[#Totals],[Família]]),0)),"")))</f>
        <v/>
      </c>
      <c r="H19" s="1">
        <f>SUMIF(Tabela2[Família],G19,Tabela2[Total á pagar])</f>
        <v>0</v>
      </c>
      <c r="I19" s="3" t="str">
        <f t="shared" si="1"/>
        <v/>
      </c>
    </row>
    <row r="20" spans="1:11" x14ac:dyDescent="0.2">
      <c r="A20" s="22" t="s">
        <v>48</v>
      </c>
      <c r="B20" s="3" t="s">
        <v>34</v>
      </c>
      <c r="C20" s="3" t="s">
        <v>48</v>
      </c>
      <c r="D20" s="27">
        <v>4</v>
      </c>
      <c r="E20" s="4">
        <f>IF(B20="Infantil",$K$4,(D20*$L$4)-SUMIF(Tabela1[Responsável pela compra],Pessoas!A20,Tabela1[Valor gasto]))</f>
        <v>122.9278350515464</v>
      </c>
      <c r="F20" s="3" t="str">
        <f t="shared" si="0"/>
        <v>Pagar</v>
      </c>
      <c r="G20" s="30" t="str">
        <f t="array" ref="G20">IF(IFERROR(INDEX(Tabela2[[#Data],[#Totals],[Família]],MATCH(0,COUNTIF($G$3:G19,Tabela2[[#Data],[#Totals],[Família]]),0)),"")=0,"",(IFERROR(INDEX(Tabela2[[#Data],[#Totals],[Família]],MATCH(0,COUNTIF($G$3:G19,Tabela2[[#Data],[#Totals],[Família]]),0)),"")))</f>
        <v/>
      </c>
      <c r="H20" s="1">
        <f>SUMIF(Tabela2[Família],G20,Tabela2[Total á pagar])</f>
        <v>0</v>
      </c>
      <c r="I20" s="3" t="str">
        <f t="shared" si="1"/>
        <v/>
      </c>
    </row>
    <row r="21" spans="1:11" x14ac:dyDescent="0.2">
      <c r="A21" s="22" t="s">
        <v>49</v>
      </c>
      <c r="B21" s="3" t="s">
        <v>34</v>
      </c>
      <c r="C21" s="3" t="s">
        <v>48</v>
      </c>
      <c r="D21" s="27">
        <v>4</v>
      </c>
      <c r="E21" s="4">
        <f>IF(B21="Infantil",$K$4,(D21*$L$4)-SUMIF(Tabela1[Responsável pela compra],Pessoas!A21,Tabela1[Valor gasto]))</f>
        <v>122.9278350515464</v>
      </c>
      <c r="F21" s="3" t="str">
        <f t="shared" si="0"/>
        <v>Pagar</v>
      </c>
      <c r="G21" s="30" t="str">
        <f t="array" ref="G21">IF(IFERROR(INDEX(Tabela2[[#Data],[#Totals],[Família]],MATCH(0,COUNTIF($G$3:G20,Tabela2[[#Data],[#Totals],[Família]]),0)),"")=0,"",(IFERROR(INDEX(Tabela2[[#Data],[#Totals],[Família]],MATCH(0,COUNTIF($G$3:G20,Tabela2[[#Data],[#Totals],[Família]]),0)),"")))</f>
        <v/>
      </c>
      <c r="H21" s="1">
        <f>SUMIF(Tabela2[Família],G21,Tabela2[Total á pagar])</f>
        <v>0</v>
      </c>
      <c r="I21" s="3" t="str">
        <f t="shared" si="1"/>
        <v/>
      </c>
    </row>
    <row r="22" spans="1:11" x14ac:dyDescent="0.2">
      <c r="A22" s="22" t="s">
        <v>50</v>
      </c>
      <c r="B22" s="3" t="s">
        <v>34</v>
      </c>
      <c r="C22" s="3" t="s">
        <v>48</v>
      </c>
      <c r="D22" s="27">
        <v>4</v>
      </c>
      <c r="E22" s="4">
        <f>IF(B22="Infantil",$K$4,(D22*$L$4)-SUMIF(Tabela1[Responsável pela compra],Pessoas!A22,Tabela1[Valor gasto]))</f>
        <v>122.9278350515464</v>
      </c>
      <c r="F22" s="3" t="str">
        <f t="shared" si="0"/>
        <v>Pagar</v>
      </c>
      <c r="G22" s="30" t="str">
        <f t="array" ref="G22">IF(IFERROR(INDEX(Tabela2[[#Data],[#Totals],[Família]],MATCH(0,COUNTIF($G$3:G21,Tabela2[[#Data],[#Totals],[Família]]),0)),"")=0,"",(IFERROR(INDEX(Tabela2[[#Data],[#Totals],[Família]],MATCH(0,COUNTIF($G$3:G21,Tabela2[[#Data],[#Totals],[Família]]),0)),"")))</f>
        <v/>
      </c>
      <c r="H22" s="1">
        <f>SUMIF(Tabela2[Família],G22,Tabela2[Total á pagar])</f>
        <v>0</v>
      </c>
      <c r="I22" s="3" t="str">
        <f t="shared" si="1"/>
        <v/>
      </c>
    </row>
    <row r="23" spans="1:11" x14ac:dyDescent="0.2">
      <c r="A23" s="22" t="s">
        <v>51</v>
      </c>
      <c r="B23" s="3" t="s">
        <v>38</v>
      </c>
      <c r="C23" s="3" t="s">
        <v>48</v>
      </c>
      <c r="D23" s="27">
        <v>4</v>
      </c>
      <c r="E23" s="4">
        <f>IF(B23="Infantil",$K$4,(D23*$L$4)-SUMIF(Tabela1[Responsável pela compra],Pessoas!A23,Tabela1[Valor gasto]))</f>
        <v>20</v>
      </c>
      <c r="F23" s="3" t="str">
        <f t="shared" si="0"/>
        <v>Pagar</v>
      </c>
      <c r="G23" s="30" t="str">
        <f t="array" ref="G23">IF(IFERROR(INDEX(Tabela2[[#Data],[#Totals],[Família]],MATCH(0,COUNTIF($G$3:G22,Tabela2[[#Data],[#Totals],[Família]]),0)),"")=0,"",(IFERROR(INDEX(Tabela2[[#Data],[#Totals],[Família]],MATCH(0,COUNTIF($G$3:G22,Tabela2[[#Data],[#Totals],[Família]]),0)),"")))</f>
        <v/>
      </c>
      <c r="H23" s="1">
        <f>SUMIF(Tabela2[Família],G23,Tabela2[Total á pagar])</f>
        <v>0</v>
      </c>
      <c r="I23" s="3" t="str">
        <f t="shared" si="1"/>
        <v/>
      </c>
    </row>
    <row r="24" spans="1:11" x14ac:dyDescent="0.2">
      <c r="A24" s="22" t="s">
        <v>52</v>
      </c>
      <c r="B24" s="3" t="s">
        <v>34</v>
      </c>
      <c r="C24" s="3" t="s">
        <v>53</v>
      </c>
      <c r="D24" s="27">
        <v>4</v>
      </c>
      <c r="E24" s="4">
        <f>IF(B24="Infantil",$K$4,(D24*$L$4)-SUMIF(Tabela1[Responsável pela compra],Pessoas!A24,Tabela1[Valor gasto]))</f>
        <v>122.9278350515464</v>
      </c>
      <c r="F24" s="3" t="str">
        <f t="shared" si="0"/>
        <v>Pagar</v>
      </c>
      <c r="G24" s="30" t="str">
        <f t="array" ref="G24">IF(IFERROR(INDEX(Tabela2[[#Data],[#Totals],[Família]],MATCH(0,COUNTIF($G$3:G23,Tabela2[[#Data],[#Totals],[Família]]),0)),"")=0,"",(IFERROR(INDEX(Tabela2[[#Data],[#Totals],[Família]],MATCH(0,COUNTIF($G$3:G23,Tabela2[[#Data],[#Totals],[Família]]),0)),"")))</f>
        <v/>
      </c>
      <c r="H24" s="1">
        <f>SUMIF(Tabela2[Família],G24,Tabela2[Total á pagar])</f>
        <v>0</v>
      </c>
      <c r="I24" s="3" t="str">
        <f t="shared" si="1"/>
        <v/>
      </c>
    </row>
    <row r="25" spans="1:11" x14ac:dyDescent="0.2">
      <c r="A25" s="22" t="s">
        <v>53</v>
      </c>
      <c r="B25" s="3" t="s">
        <v>34</v>
      </c>
      <c r="C25" s="3" t="s">
        <v>53</v>
      </c>
      <c r="D25" s="27">
        <v>4</v>
      </c>
      <c r="E25" s="4">
        <f>IF(B25="Infantil",$K$4,(D25*$L$4)-SUMIF(Tabela1[Responsável pela compra],Pessoas!A25,Tabela1[Valor gasto]))</f>
        <v>122.9278350515464</v>
      </c>
      <c r="F25" s="3" t="str">
        <f t="shared" si="0"/>
        <v>Pagar</v>
      </c>
      <c r="G25" s="30" t="str">
        <f t="array" ref="G25">IF(IFERROR(INDEX(Tabela2[[#Data],[#Totals],[Família]],MATCH(0,COUNTIF($G$3:G24,Tabela2[[#Data],[#Totals],[Família]]),0)),"")=0,"",(IFERROR(INDEX(Tabela2[[#Data],[#Totals],[Família]],MATCH(0,COUNTIF($G$3:G24,Tabela2[[#Data],[#Totals],[Família]]),0)),"")))</f>
        <v/>
      </c>
      <c r="H25" s="1">
        <f>SUMIF(Tabela2[Família],G25,Tabela2[Total á pagar])</f>
        <v>0</v>
      </c>
      <c r="I25" s="3" t="str">
        <f t="shared" si="1"/>
        <v/>
      </c>
    </row>
    <row r="26" spans="1:11" x14ac:dyDescent="0.2">
      <c r="A26" s="22" t="s">
        <v>54</v>
      </c>
      <c r="B26" s="3" t="s">
        <v>34</v>
      </c>
      <c r="C26" s="3" t="s">
        <v>53</v>
      </c>
      <c r="D26" s="27">
        <v>4</v>
      </c>
      <c r="E26" s="4">
        <f>IF(B26="Infantil",$K$4,(D26*$L$4)-SUMIF(Tabela1[Responsável pela compra],Pessoas!A26,Tabela1[Valor gasto]))</f>
        <v>122.9278350515464</v>
      </c>
      <c r="F26" s="3" t="str">
        <f t="shared" si="0"/>
        <v>Pagar</v>
      </c>
      <c r="G26" s="30" t="str">
        <f t="array" ref="G26">IF(IFERROR(INDEX(Tabela2[[#Data],[#Totals],[Família]],MATCH(0,COUNTIF($G$3:G25,Tabela2[[#Data],[#Totals],[Família]]),0)),"")=0,"",(IFERROR(INDEX(Tabela2[[#Data],[#Totals],[Família]],MATCH(0,COUNTIF($G$3:G25,Tabela2[[#Data],[#Totals],[Família]]),0)),"")))</f>
        <v/>
      </c>
      <c r="H26" s="1">
        <f>SUMIF(Tabela2[Família],G26,Tabela2[Total á pagar])</f>
        <v>0</v>
      </c>
      <c r="I26" s="3" t="str">
        <f t="shared" si="1"/>
        <v/>
      </c>
    </row>
    <row r="27" spans="1:11" x14ac:dyDescent="0.2">
      <c r="A27" s="22" t="s">
        <v>55</v>
      </c>
      <c r="B27" s="3" t="s">
        <v>34</v>
      </c>
      <c r="C27" s="3" t="s">
        <v>53</v>
      </c>
      <c r="D27" s="27">
        <v>4</v>
      </c>
      <c r="E27" s="4">
        <f>IF(B27="Infantil",$K$4,(D27*$L$4)-SUMIF(Tabela1[Responsável pela compra],Pessoas!A27,Tabela1[Valor gasto]))</f>
        <v>122.9278350515464</v>
      </c>
      <c r="F27" s="3" t="str">
        <f t="shared" si="0"/>
        <v>Pagar</v>
      </c>
      <c r="G27" s="30" t="str">
        <f t="array" ref="G27">IF(IFERROR(INDEX(Tabela2[[#Data],[#Totals],[Família]],MATCH(0,COUNTIF($G$3:G26,Tabela2[[#Data],[#Totals],[Família]]),0)),"")=0,"",(IFERROR(INDEX(Tabela2[[#Data],[#Totals],[Família]],MATCH(0,COUNTIF($G$3:G26,Tabela2[[#Data],[#Totals],[Família]]),0)),"")))</f>
        <v/>
      </c>
      <c r="H27" s="1">
        <f>SUMIF(Tabela2[Família],G27,Tabela2[Total á pagar])</f>
        <v>0</v>
      </c>
      <c r="I27" s="3" t="str">
        <f t="shared" si="1"/>
        <v/>
      </c>
    </row>
    <row r="28" spans="1:11" x14ac:dyDescent="0.2">
      <c r="A28" s="22"/>
      <c r="D28" s="27"/>
      <c r="E28" s="4">
        <f>IF(B28="Infantil",$K$4,(D28*$L$4)-SUMIF(Tabela1[Responsável pela compra],Pessoas!A28,Tabela1[Valor gasto]))</f>
        <v>0</v>
      </c>
      <c r="F28" s="3" t="str">
        <f t="shared" si="0"/>
        <v/>
      </c>
      <c r="G28" s="30" t="str">
        <f t="array" ref="G28">IF(IFERROR(INDEX(Tabela2[[#Data],[#Totals],[Família]],MATCH(0,COUNTIF($G$3:G27,Tabela2[[#Data],[#Totals],[Família]]),0)),"")=0,"",(IFERROR(INDEX(Tabela2[[#Data],[#Totals],[Família]],MATCH(0,COUNTIF($G$3:G27,Tabela2[[#Data],[#Totals],[Família]]),0)),"")))</f>
        <v/>
      </c>
      <c r="H28" s="1">
        <f>SUMIF(Tabela2[Família],G28,Tabela2[Total á pagar])</f>
        <v>0</v>
      </c>
      <c r="I28" s="3" t="str">
        <f t="shared" si="1"/>
        <v/>
      </c>
    </row>
    <row r="29" spans="1:11" x14ac:dyDescent="0.2">
      <c r="A29" s="22"/>
      <c r="D29" s="27"/>
      <c r="E29" s="4">
        <f>IF(B29="Infantil",$K$4,(D29*$L$4)-SUMIF(Tabela1[Responsável pela compra],Pessoas!A29,Tabela1[Valor gasto]))</f>
        <v>0</v>
      </c>
      <c r="F29" s="3" t="str">
        <f t="shared" si="0"/>
        <v/>
      </c>
      <c r="I29" s="3"/>
      <c r="K29" s="3"/>
    </row>
    <row r="30" spans="1:11" x14ac:dyDescent="0.2">
      <c r="A30" s="22"/>
      <c r="D30" s="27"/>
      <c r="E30" s="4">
        <f>IF(B30="Infantil",$K$4,(D30*$L$4)-SUMIF(Tabela1[Responsável pela compra],Pessoas!A30,Tabela1[Valor gasto]))</f>
        <v>0</v>
      </c>
      <c r="F30" s="3" t="str">
        <f t="shared" si="0"/>
        <v/>
      </c>
      <c r="I30" s="3"/>
      <c r="K30" s="3"/>
    </row>
    <row r="31" spans="1:11" x14ac:dyDescent="0.2">
      <c r="A31" s="22"/>
      <c r="D31" s="27"/>
      <c r="E31" s="4">
        <f>IF(B31="Infantil",$K$4,(D31*$L$4)-SUMIF(Tabela1[Responsável pela compra],Pessoas!A31,Tabela1[Valor gasto]))</f>
        <v>0</v>
      </c>
      <c r="F31" s="3" t="str">
        <f t="shared" si="0"/>
        <v/>
      </c>
      <c r="I31" s="3"/>
      <c r="K31" s="3"/>
    </row>
    <row r="32" spans="1:11" x14ac:dyDescent="0.2">
      <c r="A32" s="22"/>
      <c r="D32" s="27"/>
      <c r="E32" s="4">
        <f>IF(B32="Infantil",$K$4,(D32*$L$4)-SUMIF(Tabela1[Responsável pela compra],Pessoas!A32,Tabela1[Valor gasto]))</f>
        <v>0</v>
      </c>
      <c r="F32" s="3" t="str">
        <f t="shared" si="0"/>
        <v/>
      </c>
      <c r="I32" s="3"/>
      <c r="K32" s="3"/>
    </row>
    <row r="33" spans="1:11" x14ac:dyDescent="0.2">
      <c r="A33" s="22"/>
      <c r="D33" s="27"/>
      <c r="E33" s="4">
        <f>IF(B33="Infantil",$K$4,(D33*$L$4)-SUMIF(Tabela1[Responsável pela compra],Pessoas!A33,Tabela1[Valor gasto]))</f>
        <v>0</v>
      </c>
      <c r="F33" s="3" t="str">
        <f t="shared" si="0"/>
        <v/>
      </c>
      <c r="I33" s="3"/>
      <c r="K33" s="3"/>
    </row>
    <row r="34" spans="1:11" x14ac:dyDescent="0.2">
      <c r="A34" s="22"/>
      <c r="D34" s="27"/>
      <c r="E34" s="4">
        <f>IF(B34="Infantil",$K$4,(D34*$L$4)-SUMIF(Tabela1[Responsável pela compra],Pessoas!A34,Tabela1[Valor gasto]))</f>
        <v>0</v>
      </c>
      <c r="F34" s="3" t="str">
        <f t="shared" si="0"/>
        <v/>
      </c>
      <c r="I34" s="3"/>
      <c r="K34" s="3"/>
    </row>
    <row r="35" spans="1:11" x14ac:dyDescent="0.2">
      <c r="A35" s="22"/>
      <c r="D35" s="27"/>
      <c r="E35" s="4">
        <f>IF(B35="Infantil",$K$4,(D35*$L$4)-SUMIF(Tabela1[Responsável pela compra],Pessoas!A35,Tabela1[Valor gasto]))</f>
        <v>0</v>
      </c>
      <c r="F35" s="3" t="str">
        <f t="shared" si="0"/>
        <v/>
      </c>
      <c r="I35" s="3"/>
      <c r="K35" s="3"/>
    </row>
    <row r="36" spans="1:11" x14ac:dyDescent="0.2">
      <c r="A36" s="22"/>
      <c r="D36" s="27"/>
      <c r="E36" s="4">
        <f>IF(B36="Infantil",$K$4,(D36*$L$4)-SUMIF(Tabela1[Responsável pela compra],Pessoas!A36,Tabela1[Valor gasto]))</f>
        <v>0</v>
      </c>
      <c r="F36" s="3" t="str">
        <f t="shared" ref="F36:F67" si="2">IF(E36=0,"",IF(E36&gt;0,"Pagar", "Receber"))</f>
        <v/>
      </c>
      <c r="I36" s="3"/>
      <c r="K36" s="3"/>
    </row>
    <row r="37" spans="1:11" x14ac:dyDescent="0.2">
      <c r="A37" s="22"/>
      <c r="D37" s="27"/>
      <c r="E37" s="4">
        <f>IF(B37="Infantil",$K$4,(D37*$L$4)-SUMIF(Tabela1[Responsável pela compra],Pessoas!A37,Tabela1[Valor gasto]))</f>
        <v>0</v>
      </c>
      <c r="F37" s="3" t="str">
        <f t="shared" si="2"/>
        <v/>
      </c>
      <c r="I37" s="3"/>
      <c r="K37" s="3"/>
    </row>
    <row r="38" spans="1:11" x14ac:dyDescent="0.2">
      <c r="A38" s="22"/>
      <c r="D38" s="27"/>
      <c r="E38" s="4">
        <f>IF(B38="Infantil",$K$4,(D38*$L$4)-SUMIF(Tabela1[Responsável pela compra],Pessoas!A38,Tabela1[Valor gasto]))</f>
        <v>0</v>
      </c>
      <c r="F38" s="3" t="str">
        <f t="shared" si="2"/>
        <v/>
      </c>
      <c r="I38" s="3"/>
      <c r="K38" s="3"/>
    </row>
    <row r="39" spans="1:11" x14ac:dyDescent="0.2">
      <c r="A39" s="22"/>
      <c r="D39" s="27"/>
      <c r="E39" s="4">
        <f>IF(B39="Infantil",$K$4,(D39*$L$4)-SUMIF(Tabela1[Responsável pela compra],Pessoas!A39,Tabela1[Valor gasto]))</f>
        <v>0</v>
      </c>
      <c r="F39" s="3" t="str">
        <f t="shared" si="2"/>
        <v/>
      </c>
      <c r="I39" s="3"/>
      <c r="K39" s="3"/>
    </row>
    <row r="40" spans="1:11" x14ac:dyDescent="0.2">
      <c r="A40" s="22"/>
      <c r="D40" s="27"/>
      <c r="E40" s="4">
        <f>IF(B40="Infantil",$K$4,(D40*$L$4)-SUMIF(Tabela1[Responsável pela compra],Pessoas!A40,Tabela1[Valor gasto]))</f>
        <v>0</v>
      </c>
      <c r="F40" s="3" t="str">
        <f t="shared" si="2"/>
        <v/>
      </c>
      <c r="I40" s="3"/>
      <c r="K40" s="3"/>
    </row>
    <row r="41" spans="1:11" x14ac:dyDescent="0.2">
      <c r="A41" s="22"/>
      <c r="D41" s="27"/>
      <c r="E41" s="4">
        <f>IF(B41="Infantil",$K$4,(D41*$L$4)-SUMIF(Tabela1[Responsável pela compra],Pessoas!A41,Tabela1[Valor gasto]))</f>
        <v>0</v>
      </c>
      <c r="F41" s="3" t="str">
        <f t="shared" si="2"/>
        <v/>
      </c>
      <c r="I41" s="3"/>
      <c r="K41" s="3"/>
    </row>
    <row r="42" spans="1:11" x14ac:dyDescent="0.2">
      <c r="A42" s="22"/>
      <c r="D42" s="27"/>
      <c r="E42" s="4">
        <f>IF(B42="Infantil",$K$4,(D42*$L$4)-SUMIF(Tabela1[Responsável pela compra],Pessoas!A42,Tabela1[Valor gasto]))</f>
        <v>0</v>
      </c>
      <c r="F42" s="3" t="str">
        <f t="shared" si="2"/>
        <v/>
      </c>
      <c r="I42" s="3"/>
      <c r="K42" s="3"/>
    </row>
    <row r="43" spans="1:11" x14ac:dyDescent="0.2">
      <c r="A43" s="22"/>
      <c r="D43" s="27"/>
      <c r="E43" s="4">
        <f>IF(B43="Infantil",$K$4,(D43*$L$4)-SUMIF(Tabela1[Responsável pela compra],Pessoas!A43,Tabela1[Valor gasto]))</f>
        <v>0</v>
      </c>
      <c r="F43" s="3" t="str">
        <f t="shared" si="2"/>
        <v/>
      </c>
      <c r="I43" s="3"/>
      <c r="K43" s="3"/>
    </row>
    <row r="44" spans="1:11" x14ac:dyDescent="0.2">
      <c r="A44" s="22"/>
      <c r="D44" s="27"/>
      <c r="E44" s="4">
        <f>IF(B44="Infantil",$K$4,(D44*$L$4)-SUMIF(Tabela1[Responsável pela compra],Pessoas!A44,Tabela1[Valor gasto]))</f>
        <v>0</v>
      </c>
      <c r="F44" s="3" t="str">
        <f t="shared" si="2"/>
        <v/>
      </c>
      <c r="I44" s="3"/>
      <c r="K44" s="3"/>
    </row>
    <row r="45" spans="1:11" x14ac:dyDescent="0.2">
      <c r="A45" s="22"/>
      <c r="D45" s="27"/>
      <c r="E45" s="4">
        <f>IF(B45="Infantil",$K$4,(D45*$L$4)-SUMIF(Tabela1[Responsável pela compra],Pessoas!A45,Tabela1[Valor gasto]))</f>
        <v>0</v>
      </c>
      <c r="F45" s="3" t="str">
        <f t="shared" si="2"/>
        <v/>
      </c>
      <c r="I45" s="3"/>
      <c r="K45" s="3"/>
    </row>
    <row r="46" spans="1:11" x14ac:dyDescent="0.2">
      <c r="A46" s="22"/>
      <c r="D46" s="27"/>
      <c r="E46" s="4">
        <f>IF(B46="Infantil",$K$4,(D46*$L$4)-SUMIF(Tabela1[Responsável pela compra],Pessoas!A46,Tabela1[Valor gasto]))</f>
        <v>0</v>
      </c>
      <c r="F46" s="3" t="str">
        <f t="shared" si="2"/>
        <v/>
      </c>
      <c r="I46" s="3"/>
      <c r="K46" s="3"/>
    </row>
    <row r="47" spans="1:11" x14ac:dyDescent="0.2">
      <c r="A47" s="22"/>
      <c r="D47" s="27"/>
      <c r="E47" s="4">
        <f>IF(B47="Infantil",$K$4,(D47*$L$4)-SUMIF(Tabela1[Responsável pela compra],Pessoas!A47,Tabela1[Valor gasto]))</f>
        <v>0</v>
      </c>
      <c r="F47" s="3" t="str">
        <f t="shared" si="2"/>
        <v/>
      </c>
      <c r="I47" s="3"/>
      <c r="K47" s="3"/>
    </row>
    <row r="48" spans="1:11" x14ac:dyDescent="0.2">
      <c r="A48" s="22"/>
      <c r="D48" s="27"/>
      <c r="E48" s="4">
        <f>IF(B48="Infantil",$K$4,(D48*$L$4)-SUMIF(Tabela1[Responsável pela compra],Pessoas!A48,Tabela1[Valor gasto]))</f>
        <v>0</v>
      </c>
      <c r="F48" s="3" t="str">
        <f t="shared" si="2"/>
        <v/>
      </c>
      <c r="I48" s="3"/>
      <c r="K48" s="3"/>
    </row>
    <row r="49" spans="1:11" x14ac:dyDescent="0.2">
      <c r="A49" s="22"/>
      <c r="D49" s="27"/>
      <c r="E49" s="4">
        <f>IF(B49="Infantil",$K$4,(D49*$L$4)-SUMIF(Tabela1[Responsável pela compra],Pessoas!A49,Tabela1[Valor gasto]))</f>
        <v>0</v>
      </c>
      <c r="F49" s="3" t="str">
        <f t="shared" si="2"/>
        <v/>
      </c>
      <c r="I49" s="3"/>
      <c r="K49" s="3"/>
    </row>
    <row r="50" spans="1:11" x14ac:dyDescent="0.2">
      <c r="A50" s="22"/>
      <c r="D50" s="27"/>
      <c r="E50" s="4">
        <f>IF(B50="Infantil",$K$4,(D50*$L$4)-SUMIF(Tabela1[Responsável pela compra],Pessoas!A50,Tabela1[Valor gasto]))</f>
        <v>0</v>
      </c>
      <c r="F50" s="3" t="str">
        <f t="shared" si="2"/>
        <v/>
      </c>
      <c r="I50" s="3"/>
      <c r="K50" s="3"/>
    </row>
    <row r="51" spans="1:11" x14ac:dyDescent="0.2">
      <c r="A51" s="22"/>
      <c r="D51" s="27"/>
      <c r="E51" s="4">
        <f>IF(B51="Infantil",$K$4,(D51*$L$4)-SUMIF(Tabela1[Responsável pela compra],Pessoas!A51,Tabela1[Valor gasto]))</f>
        <v>0</v>
      </c>
      <c r="F51" s="3" t="str">
        <f t="shared" si="2"/>
        <v/>
      </c>
      <c r="I51" s="3"/>
      <c r="K51" s="3"/>
    </row>
    <row r="52" spans="1:11" x14ac:dyDescent="0.2">
      <c r="A52" s="22"/>
      <c r="D52" s="27"/>
      <c r="E52" s="4">
        <f>IF(B52="Infantil",$K$4,(D52*$L$4)-SUMIF(Tabela1[Responsável pela compra],Pessoas!A52,Tabela1[Valor gasto]))</f>
        <v>0</v>
      </c>
      <c r="F52" s="3" t="str">
        <f t="shared" si="2"/>
        <v/>
      </c>
      <c r="I52" s="3"/>
      <c r="K52" s="3"/>
    </row>
    <row r="53" spans="1:11" x14ac:dyDescent="0.2">
      <c r="A53" s="22"/>
      <c r="D53" s="27"/>
      <c r="E53" s="4">
        <f>IF(B53="Infantil",$K$4,(D53*$L$4)-SUMIF(Tabela1[Responsável pela compra],Pessoas!A53,Tabela1[Valor gasto]))</f>
        <v>0</v>
      </c>
      <c r="F53" s="3" t="str">
        <f t="shared" si="2"/>
        <v/>
      </c>
      <c r="I53" s="3"/>
      <c r="K53" s="3"/>
    </row>
    <row r="54" spans="1:11" x14ac:dyDescent="0.2">
      <c r="A54" s="22"/>
      <c r="D54" s="27"/>
      <c r="E54" s="4">
        <f>IF(B54="Infantil",$K$4,(D54*$L$4)-SUMIF(Tabela1[Responsável pela compra],Pessoas!A54,Tabela1[Valor gasto]))</f>
        <v>0</v>
      </c>
      <c r="F54" s="3" t="str">
        <f t="shared" si="2"/>
        <v/>
      </c>
      <c r="I54" s="3"/>
      <c r="K54" s="3"/>
    </row>
    <row r="55" spans="1:11" x14ac:dyDescent="0.2">
      <c r="A55" s="22"/>
      <c r="D55" s="27"/>
      <c r="E55" s="4">
        <f>IF(B55="Infantil",$K$4,(D55*$L$4)-SUMIF(Tabela1[Responsável pela compra],Pessoas!A55,Tabela1[Valor gasto]))</f>
        <v>0</v>
      </c>
      <c r="F55" s="3" t="str">
        <f t="shared" si="2"/>
        <v/>
      </c>
      <c r="I55" s="3"/>
      <c r="K55" s="3"/>
    </row>
    <row r="56" spans="1:11" x14ac:dyDescent="0.2">
      <c r="A56" s="22"/>
      <c r="D56" s="27"/>
      <c r="E56" s="4">
        <f>IF(B56="Infantil",$K$4,(D56*$L$4)-SUMIF(Tabela1[Responsável pela compra],Pessoas!A56,Tabela1[Valor gasto]))</f>
        <v>0</v>
      </c>
      <c r="F56" s="3" t="str">
        <f t="shared" si="2"/>
        <v/>
      </c>
      <c r="I56" s="3"/>
      <c r="K56" s="3"/>
    </row>
    <row r="57" spans="1:11" x14ac:dyDescent="0.2">
      <c r="A57" s="22"/>
      <c r="D57" s="27"/>
      <c r="E57" s="4">
        <f>IF(B57="Infantil",$K$4,(D57*$L$4)-SUMIF(Tabela1[Responsável pela compra],Pessoas!A57,Tabela1[Valor gasto]))</f>
        <v>0</v>
      </c>
      <c r="F57" s="3" t="str">
        <f t="shared" si="2"/>
        <v/>
      </c>
      <c r="I57" s="3"/>
      <c r="K57" s="3"/>
    </row>
    <row r="58" spans="1:11" x14ac:dyDescent="0.2">
      <c r="A58" s="22"/>
      <c r="D58" s="27"/>
      <c r="E58" s="4">
        <f>IF(B58="Infantil",$K$4,(D58*$L$4)-SUMIF(Tabela1[Responsável pela compra],Pessoas!A58,Tabela1[Valor gasto]))</f>
        <v>0</v>
      </c>
      <c r="F58" s="3" t="str">
        <f t="shared" si="2"/>
        <v/>
      </c>
      <c r="I58" s="3"/>
      <c r="K58" s="3"/>
    </row>
    <row r="59" spans="1:11" x14ac:dyDescent="0.2">
      <c r="A59" s="22"/>
      <c r="D59" s="27"/>
      <c r="E59" s="4">
        <f>IF(B59="Infantil",$K$4,(D59*$L$4)-SUMIF(Tabela1[Responsável pela compra],Pessoas!A59,Tabela1[Valor gasto]))</f>
        <v>0</v>
      </c>
      <c r="F59" s="3" t="str">
        <f t="shared" si="2"/>
        <v/>
      </c>
      <c r="I59" s="3"/>
      <c r="K59" s="3"/>
    </row>
    <row r="60" spans="1:11" x14ac:dyDescent="0.2">
      <c r="A60" s="22"/>
      <c r="D60" s="27"/>
      <c r="E60" s="4">
        <f>IF(B60="Infantil",$K$4,(D60*$L$4)-SUMIF(Tabela1[Responsável pela compra],Pessoas!A60,Tabela1[Valor gasto]))</f>
        <v>0</v>
      </c>
      <c r="F60" s="3" t="str">
        <f t="shared" si="2"/>
        <v/>
      </c>
      <c r="I60" s="3"/>
      <c r="K60" s="3"/>
    </row>
    <row r="61" spans="1:11" x14ac:dyDescent="0.2">
      <c r="A61" s="22"/>
      <c r="D61" s="27"/>
      <c r="E61" s="4">
        <f>IF(B61="Infantil",$K$4,(D61*$L$4)-SUMIF(Tabela1[Responsável pela compra],Pessoas!A61,Tabela1[Valor gasto]))</f>
        <v>0</v>
      </c>
      <c r="F61" s="3" t="str">
        <f t="shared" si="2"/>
        <v/>
      </c>
      <c r="I61" s="3"/>
      <c r="K61" s="3"/>
    </row>
    <row r="62" spans="1:11" x14ac:dyDescent="0.2">
      <c r="A62" s="22"/>
      <c r="D62" s="27"/>
      <c r="E62" s="4">
        <f>IF(B62="Infantil",$K$4,(D62*$L$4)-SUMIF(Tabela1[Responsável pela compra],Pessoas!A62,Tabela1[Valor gasto]))</f>
        <v>0</v>
      </c>
      <c r="F62" s="3" t="str">
        <f t="shared" si="2"/>
        <v/>
      </c>
      <c r="I62" s="3"/>
      <c r="K62" s="3"/>
    </row>
    <row r="63" spans="1:11" x14ac:dyDescent="0.2">
      <c r="A63" s="22"/>
      <c r="D63" s="27"/>
      <c r="E63" s="4">
        <f>IF(B63="Infantil",$K$4,(D63*$L$4)-SUMIF(Tabela1[Responsável pela compra],Pessoas!A63,Tabela1[Valor gasto]))</f>
        <v>0</v>
      </c>
      <c r="F63" s="3" t="str">
        <f t="shared" si="2"/>
        <v/>
      </c>
      <c r="I63" s="3"/>
      <c r="K63" s="3"/>
    </row>
    <row r="64" spans="1:11" x14ac:dyDescent="0.2">
      <c r="A64" s="22"/>
      <c r="D64" s="27"/>
      <c r="E64" s="4">
        <f>IF(B64="Infantil",$K$4,(D64*$L$4)-SUMIF(Tabela1[Responsável pela compra],Pessoas!A64,Tabela1[Valor gasto]))</f>
        <v>0</v>
      </c>
      <c r="F64" s="3" t="str">
        <f t="shared" si="2"/>
        <v/>
      </c>
      <c r="I64" s="3"/>
      <c r="K64" s="3"/>
    </row>
    <row r="65" spans="1:11" x14ac:dyDescent="0.2">
      <c r="A65" s="22"/>
      <c r="D65" s="27"/>
      <c r="E65" s="4">
        <f>IF(B65="Infantil",$K$4,(D65*$L$4)-SUMIF(Tabela1[Responsável pela compra],Pessoas!A65,Tabela1[Valor gasto]))</f>
        <v>0</v>
      </c>
      <c r="F65" s="3" t="str">
        <f t="shared" si="2"/>
        <v/>
      </c>
      <c r="I65" s="3"/>
      <c r="K65" s="3"/>
    </row>
    <row r="66" spans="1:11" x14ac:dyDescent="0.2">
      <c r="A66" s="22"/>
      <c r="D66" s="27"/>
      <c r="E66" s="4">
        <f>IF(B66="Infantil",$K$4,(D66*$L$4)-SUMIF(Tabela1[Responsável pela compra],Pessoas!A66,Tabela1[Valor gasto]))</f>
        <v>0</v>
      </c>
      <c r="F66" s="3" t="str">
        <f t="shared" si="2"/>
        <v/>
      </c>
      <c r="I66" s="3"/>
      <c r="K66" s="3"/>
    </row>
    <row r="67" spans="1:11" x14ac:dyDescent="0.2">
      <c r="A67" s="22"/>
      <c r="D67" s="27"/>
      <c r="E67" s="4">
        <f>IF(B67="Infantil",$K$4,(D67*$L$4)-SUMIF(Tabela1[Responsável pela compra],Pessoas!A67,Tabela1[Valor gasto]))</f>
        <v>0</v>
      </c>
      <c r="F67" s="3" t="str">
        <f t="shared" si="2"/>
        <v/>
      </c>
      <c r="I67" s="3"/>
      <c r="K67" s="3"/>
    </row>
    <row r="68" spans="1:11" x14ac:dyDescent="0.2">
      <c r="A68" s="22"/>
      <c r="D68" s="27"/>
      <c r="E68" s="4">
        <f>IF(B68="Infantil",$K$4,(D68*$L$4)-SUMIF(Tabela1[Responsável pela compra],Pessoas!A68,Tabela1[Valor gasto]))</f>
        <v>0</v>
      </c>
      <c r="F68" s="3" t="str">
        <f t="shared" ref="F68:F99" si="3">IF(E68=0,"",IF(E68&gt;0,"Pagar", "Receber"))</f>
        <v/>
      </c>
      <c r="I68" s="3"/>
      <c r="K68" s="3"/>
    </row>
    <row r="69" spans="1:11" x14ac:dyDescent="0.2">
      <c r="A69" s="22"/>
      <c r="D69" s="27"/>
      <c r="E69" s="4">
        <f>IF(B69="Infantil",$K$4,(D69*$L$4)-SUMIF(Tabela1[Responsável pela compra],Pessoas!A69,Tabela1[Valor gasto]))</f>
        <v>0</v>
      </c>
      <c r="F69" s="3" t="str">
        <f t="shared" si="3"/>
        <v/>
      </c>
      <c r="I69" s="3"/>
      <c r="K69" s="3"/>
    </row>
    <row r="70" spans="1:11" x14ac:dyDescent="0.2">
      <c r="A70" s="22"/>
      <c r="D70" s="27"/>
      <c r="E70" s="4">
        <f>IF(B70="Infantil",$K$4,(D70*$L$4)-SUMIF(Tabela1[Responsável pela compra],Pessoas!A70,Tabela1[Valor gasto]))</f>
        <v>0</v>
      </c>
      <c r="F70" s="3" t="str">
        <f t="shared" si="3"/>
        <v/>
      </c>
      <c r="I70" s="3"/>
      <c r="K70" s="3"/>
    </row>
    <row r="71" spans="1:11" x14ac:dyDescent="0.2">
      <c r="A71" s="22"/>
      <c r="D71" s="27"/>
      <c r="E71" s="4">
        <f>IF(B71="Infantil",$K$4,(D71*$L$4)-SUMIF(Tabela1[Responsável pela compra],Pessoas!A71,Tabela1[Valor gasto]))</f>
        <v>0</v>
      </c>
      <c r="F71" s="3" t="str">
        <f t="shared" si="3"/>
        <v/>
      </c>
      <c r="I71" s="3"/>
      <c r="K71" s="3"/>
    </row>
    <row r="72" spans="1:11" x14ac:dyDescent="0.2">
      <c r="A72" s="22"/>
      <c r="D72" s="27"/>
      <c r="E72" s="4">
        <f>IF(B72="Infantil",$K$4,(D72*$L$4)-SUMIF(Tabela1[Responsável pela compra],Pessoas!A72,Tabela1[Valor gasto]))</f>
        <v>0</v>
      </c>
      <c r="F72" s="3" t="str">
        <f t="shared" si="3"/>
        <v/>
      </c>
      <c r="I72" s="3"/>
      <c r="K72" s="3"/>
    </row>
    <row r="73" spans="1:11" x14ac:dyDescent="0.2">
      <c r="A73" s="22"/>
      <c r="D73" s="27"/>
      <c r="E73" s="4">
        <f>IF(B73="Infantil",$K$4,(D73*$L$4)-SUMIF(Tabela1[Responsável pela compra],Pessoas!A73,Tabela1[Valor gasto]))</f>
        <v>0</v>
      </c>
      <c r="F73" s="3" t="str">
        <f t="shared" si="3"/>
        <v/>
      </c>
      <c r="I73" s="3"/>
      <c r="K73" s="3"/>
    </row>
    <row r="74" spans="1:11" x14ac:dyDescent="0.2">
      <c r="A74" s="22"/>
      <c r="D74" s="27"/>
      <c r="E74" s="4">
        <f>IF(B74="Infantil",$K$4,(D74*$L$4)-SUMIF(Tabela1[Responsável pela compra],Pessoas!A74,Tabela1[Valor gasto]))</f>
        <v>0</v>
      </c>
      <c r="F74" s="3" t="str">
        <f t="shared" si="3"/>
        <v/>
      </c>
      <c r="I74" s="3"/>
      <c r="K74" s="3"/>
    </row>
    <row r="75" spans="1:11" x14ac:dyDescent="0.2">
      <c r="A75" s="22"/>
      <c r="D75" s="27"/>
      <c r="E75" s="4">
        <f>IF(B75="Infantil",$K$4,(D75*$L$4)-SUMIF(Tabela1[Responsável pela compra],Pessoas!A75,Tabela1[Valor gasto]))</f>
        <v>0</v>
      </c>
      <c r="F75" s="3" t="str">
        <f t="shared" si="3"/>
        <v/>
      </c>
      <c r="I75" s="3"/>
      <c r="K75" s="3"/>
    </row>
    <row r="76" spans="1:11" x14ac:dyDescent="0.2">
      <c r="A76" s="22"/>
      <c r="D76" s="27"/>
      <c r="E76" s="4">
        <f>IF(B76="Infantil",$K$4,(D76*$L$4)-SUMIF(Tabela1[Responsável pela compra],Pessoas!A76,Tabela1[Valor gasto]))</f>
        <v>0</v>
      </c>
      <c r="F76" s="3" t="str">
        <f t="shared" si="3"/>
        <v/>
      </c>
      <c r="I76" s="3"/>
      <c r="K76" s="3"/>
    </row>
    <row r="77" spans="1:11" x14ac:dyDescent="0.2">
      <c r="A77" s="22"/>
      <c r="D77" s="27"/>
      <c r="E77" s="4">
        <f>IF(B77="Infantil",$K$4,(D77*$L$4)-SUMIF(Tabela1[Responsável pela compra],Pessoas!A77,Tabela1[Valor gasto]))</f>
        <v>0</v>
      </c>
      <c r="F77" s="3" t="str">
        <f t="shared" si="3"/>
        <v/>
      </c>
      <c r="I77" s="3"/>
      <c r="K77" s="3"/>
    </row>
    <row r="78" spans="1:11" x14ac:dyDescent="0.2">
      <c r="A78" s="22"/>
      <c r="D78" s="27"/>
      <c r="E78" s="4">
        <f>IF(B78="Infantil",$K$4,(D78*$L$4)-SUMIF(Tabela1[Responsável pela compra],Pessoas!A78,Tabela1[Valor gasto]))</f>
        <v>0</v>
      </c>
      <c r="F78" s="3" t="str">
        <f t="shared" si="3"/>
        <v/>
      </c>
      <c r="I78" s="3"/>
      <c r="K78" s="3"/>
    </row>
    <row r="79" spans="1:11" x14ac:dyDescent="0.2">
      <c r="A79" s="22"/>
      <c r="D79" s="27"/>
      <c r="E79" s="4">
        <f>IF(B79="Infantil",$K$4,(D79*$L$4)-SUMIF(Tabela1[Responsável pela compra],Pessoas!A79,Tabela1[Valor gasto]))</f>
        <v>0</v>
      </c>
      <c r="F79" s="3" t="str">
        <f t="shared" si="3"/>
        <v/>
      </c>
      <c r="I79" s="3"/>
      <c r="K79" s="3"/>
    </row>
    <row r="80" spans="1:11" x14ac:dyDescent="0.2">
      <c r="A80" s="22"/>
      <c r="D80" s="27"/>
      <c r="E80" s="4">
        <f>IF(B80="Infantil",$K$4,(D80*$L$4)-SUMIF(Tabela1[Responsável pela compra],Pessoas!A80,Tabela1[Valor gasto]))</f>
        <v>0</v>
      </c>
      <c r="F80" s="3" t="str">
        <f t="shared" si="3"/>
        <v/>
      </c>
      <c r="I80" s="3"/>
      <c r="K80" s="3"/>
    </row>
    <row r="81" spans="1:11" x14ac:dyDescent="0.2">
      <c r="A81" s="22"/>
      <c r="D81" s="27"/>
      <c r="E81" s="4">
        <f>IF(B81="Infantil",$K$4,(D81*$L$4)-SUMIF(Tabela1[Responsável pela compra],Pessoas!A81,Tabela1[Valor gasto]))</f>
        <v>0</v>
      </c>
      <c r="F81" s="3" t="str">
        <f t="shared" si="3"/>
        <v/>
      </c>
      <c r="I81" s="3"/>
      <c r="K81" s="3"/>
    </row>
    <row r="82" spans="1:11" x14ac:dyDescent="0.2">
      <c r="A82" s="22"/>
      <c r="D82" s="27"/>
      <c r="E82" s="4">
        <f>IF(B82="Infantil",$K$4,(D82*$L$4)-SUMIF(Tabela1[Responsável pela compra],Pessoas!A82,Tabela1[Valor gasto]))</f>
        <v>0</v>
      </c>
      <c r="F82" s="3" t="str">
        <f t="shared" si="3"/>
        <v/>
      </c>
      <c r="I82" s="3"/>
      <c r="K82" s="3"/>
    </row>
    <row r="83" spans="1:11" x14ac:dyDescent="0.2">
      <c r="A83" s="22"/>
      <c r="D83" s="27"/>
      <c r="E83" s="4">
        <f>IF(B83="Infantil",$K$4,(D83*$L$4)-SUMIF(Tabela1[Responsável pela compra],Pessoas!A83,Tabela1[Valor gasto]))</f>
        <v>0</v>
      </c>
      <c r="F83" s="3" t="str">
        <f t="shared" si="3"/>
        <v/>
      </c>
      <c r="I83" s="3"/>
      <c r="K83" s="3"/>
    </row>
    <row r="84" spans="1:11" x14ac:dyDescent="0.2">
      <c r="A84" s="22"/>
      <c r="D84" s="27"/>
      <c r="E84" s="4">
        <f>IF(B84="Infantil",$K$4,(D84*$L$4)-SUMIF(Tabela1[Responsável pela compra],Pessoas!A84,Tabela1[Valor gasto]))</f>
        <v>0</v>
      </c>
      <c r="F84" s="3" t="str">
        <f t="shared" si="3"/>
        <v/>
      </c>
      <c r="I84" s="3"/>
      <c r="K84" s="3"/>
    </row>
    <row r="85" spans="1:11" x14ac:dyDescent="0.2">
      <c r="A85" s="22"/>
      <c r="D85" s="27"/>
      <c r="E85" s="4">
        <f>IF(B85="Infantil",$K$4,(D85*$L$4)-SUMIF(Tabela1[Responsável pela compra],Pessoas!A85,Tabela1[Valor gasto]))</f>
        <v>0</v>
      </c>
      <c r="F85" s="3" t="str">
        <f t="shared" si="3"/>
        <v/>
      </c>
      <c r="I85" s="3"/>
      <c r="K85" s="3"/>
    </row>
    <row r="86" spans="1:11" x14ac:dyDescent="0.2">
      <c r="A86" s="22"/>
      <c r="D86" s="27"/>
      <c r="E86" s="4">
        <f>IF(B86="Infantil",$K$4,(D86*$L$4)-SUMIF(Tabela1[Responsável pela compra],Pessoas!A86,Tabela1[Valor gasto]))</f>
        <v>0</v>
      </c>
      <c r="F86" s="3" t="str">
        <f t="shared" si="3"/>
        <v/>
      </c>
      <c r="I86" s="3"/>
      <c r="K86" s="3"/>
    </row>
    <row r="87" spans="1:11" x14ac:dyDescent="0.2">
      <c r="A87" s="22"/>
      <c r="D87" s="27"/>
      <c r="E87" s="4">
        <f>IF(B87="Infantil",$K$4,(D87*$L$4)-SUMIF(Tabela1[Responsável pela compra],Pessoas!A87,Tabela1[Valor gasto]))</f>
        <v>0</v>
      </c>
      <c r="F87" s="3" t="str">
        <f t="shared" si="3"/>
        <v/>
      </c>
      <c r="I87" s="3"/>
      <c r="K87" s="3"/>
    </row>
    <row r="88" spans="1:11" x14ac:dyDescent="0.2">
      <c r="A88" s="22"/>
      <c r="D88" s="27"/>
      <c r="E88" s="4">
        <f>IF(B88="Infantil",$K$4,(D88*$L$4)-SUMIF(Tabela1[Responsável pela compra],Pessoas!A88,Tabela1[Valor gasto]))</f>
        <v>0</v>
      </c>
      <c r="F88" s="3" t="str">
        <f t="shared" si="3"/>
        <v/>
      </c>
      <c r="I88" s="3"/>
      <c r="K88" s="3"/>
    </row>
    <row r="89" spans="1:11" x14ac:dyDescent="0.2">
      <c r="A89" s="22"/>
      <c r="D89" s="27"/>
      <c r="E89" s="4">
        <f>IF(B89="Infantil",$K$4,(D89*$L$4)-SUMIF(Tabela1[Responsável pela compra],Pessoas!A89,Tabela1[Valor gasto]))</f>
        <v>0</v>
      </c>
      <c r="F89" s="3" t="str">
        <f t="shared" si="3"/>
        <v/>
      </c>
      <c r="I89" s="3"/>
      <c r="K89" s="3"/>
    </row>
    <row r="90" spans="1:11" x14ac:dyDescent="0.2">
      <c r="A90" s="22"/>
      <c r="D90" s="27"/>
      <c r="E90" s="4">
        <f>IF(B90="Infantil",$K$4,(D90*$L$4)-SUMIF(Tabela1[Responsável pela compra],Pessoas!A90,Tabela1[Valor gasto]))</f>
        <v>0</v>
      </c>
      <c r="F90" s="3" t="str">
        <f t="shared" si="3"/>
        <v/>
      </c>
      <c r="I90" s="3"/>
      <c r="K90" s="3"/>
    </row>
    <row r="91" spans="1:11" x14ac:dyDescent="0.2">
      <c r="A91" s="22"/>
      <c r="D91" s="27"/>
      <c r="E91" s="4">
        <f>IF(B91="Infantil",$K$4,(D91*$L$4)-SUMIF(Tabela1[Responsável pela compra],Pessoas!A91,Tabela1[Valor gasto]))</f>
        <v>0</v>
      </c>
      <c r="F91" s="3" t="str">
        <f t="shared" si="3"/>
        <v/>
      </c>
      <c r="I91" s="3"/>
      <c r="K91" s="3"/>
    </row>
    <row r="92" spans="1:11" x14ac:dyDescent="0.2">
      <c r="A92" s="22"/>
      <c r="D92" s="27"/>
      <c r="E92" s="4">
        <f>IF(B92="Infantil",$K$4,(D92*$L$4)-SUMIF(Tabela1[Responsável pela compra],Pessoas!A92,Tabela1[Valor gasto]))</f>
        <v>0</v>
      </c>
      <c r="F92" s="3" t="str">
        <f t="shared" si="3"/>
        <v/>
      </c>
      <c r="I92" s="3"/>
      <c r="K92" s="3"/>
    </row>
    <row r="93" spans="1:11" x14ac:dyDescent="0.2">
      <c r="A93" s="22"/>
      <c r="D93" s="27"/>
      <c r="E93" s="4">
        <f>IF(B93="Infantil",$K$4,(D93*$L$4)-SUMIF(Tabela1[Responsável pela compra],Pessoas!A93,Tabela1[Valor gasto]))</f>
        <v>0</v>
      </c>
      <c r="F93" s="3" t="str">
        <f t="shared" si="3"/>
        <v/>
      </c>
      <c r="I93" s="3"/>
      <c r="K93" s="3"/>
    </row>
    <row r="94" spans="1:11" x14ac:dyDescent="0.2">
      <c r="A94" s="22"/>
      <c r="D94" s="27"/>
      <c r="E94" s="4">
        <f>IF(B94="Infantil",$K$4,(D94*$L$4)-SUMIF(Tabela1[Responsável pela compra],Pessoas!A94,Tabela1[Valor gasto]))</f>
        <v>0</v>
      </c>
      <c r="F94" s="3" t="str">
        <f t="shared" si="3"/>
        <v/>
      </c>
      <c r="I94" s="3"/>
      <c r="K94" s="3"/>
    </row>
    <row r="95" spans="1:11" x14ac:dyDescent="0.2">
      <c r="A95" s="22"/>
      <c r="D95" s="27"/>
      <c r="E95" s="4">
        <f>IF(B95="Infantil",$K$4,(D95*$L$4)-SUMIF(Tabela1[Responsável pela compra],Pessoas!A95,Tabela1[Valor gasto]))</f>
        <v>0</v>
      </c>
      <c r="F95" s="3" t="str">
        <f t="shared" si="3"/>
        <v/>
      </c>
      <c r="I95" s="3"/>
      <c r="K95" s="3"/>
    </row>
    <row r="96" spans="1:11" x14ac:dyDescent="0.2">
      <c r="A96" s="23"/>
      <c r="D96" s="27"/>
      <c r="E96" s="4">
        <f>IF(B96="Infantil",$K$4,(D96*$L$4)-SUMIF(Tabela1[Responsável pela compra],Pessoas!A96,Tabela1[Valor gasto]))</f>
        <v>0</v>
      </c>
      <c r="F96" s="3" t="str">
        <f t="shared" si="3"/>
        <v/>
      </c>
      <c r="I96" s="3"/>
      <c r="K96" s="3"/>
    </row>
    <row r="97" spans="1:11" x14ac:dyDescent="0.2">
      <c r="A97" s="23"/>
      <c r="D97" s="27"/>
      <c r="E97" s="4">
        <f>IF(B97="Infantil",$K$4,(D97*$L$4)-SUMIF(Tabela1[Responsável pela compra],Pessoas!A97,Tabela1[Valor gasto]))</f>
        <v>0</v>
      </c>
      <c r="F97" s="3" t="str">
        <f t="shared" si="3"/>
        <v/>
      </c>
      <c r="I97" s="3"/>
      <c r="K97" s="3"/>
    </row>
    <row r="98" spans="1:11" x14ac:dyDescent="0.2">
      <c r="A98" s="23"/>
      <c r="D98" s="27"/>
      <c r="E98" s="4">
        <f>IF(B98="Infantil",$K$4,(D98*$L$4)-SUMIF(Tabela1[Responsável pela compra],Pessoas!A98,Tabela1[Valor gasto]))</f>
        <v>0</v>
      </c>
      <c r="F98" s="3" t="str">
        <f t="shared" si="3"/>
        <v/>
      </c>
      <c r="I98" s="3"/>
      <c r="K98" s="3"/>
    </row>
    <row r="99" spans="1:11" x14ac:dyDescent="0.2">
      <c r="A99" s="23"/>
      <c r="D99" s="27"/>
      <c r="E99" s="4">
        <f>IF(B99="Infantil",$K$4,(D99*$L$4)-SUMIF(Tabela1[Responsável pela compra],Pessoas!A99,Tabela1[Valor gasto]))</f>
        <v>0</v>
      </c>
      <c r="F99" s="3" t="str">
        <f t="shared" si="3"/>
        <v/>
      </c>
      <c r="I99" s="3"/>
      <c r="K99" s="3"/>
    </row>
    <row r="100" spans="1:11" x14ac:dyDescent="0.2">
      <c r="A100" s="24"/>
      <c r="B100" s="28"/>
      <c r="C100" s="28"/>
      <c r="D100" s="29"/>
      <c r="E100" s="5"/>
    </row>
  </sheetData>
  <mergeCells count="3">
    <mergeCell ref="A2:F2"/>
    <mergeCell ref="G2:I2"/>
    <mergeCell ref="J2:M2"/>
  </mergeCells>
  <conditionalFormatting sqref="F4:F99">
    <cfRule type="cellIs" dxfId="25" priority="4" operator="equal">
      <formula>"Receber"</formula>
    </cfRule>
    <cfRule type="cellIs" dxfId="24" priority="3" operator="equal">
      <formula>"Pagar"</formula>
    </cfRule>
  </conditionalFormatting>
  <conditionalFormatting sqref="I4:I99">
    <cfRule type="cellIs" dxfId="23" priority="1" operator="equal">
      <formula>"Pagar"</formula>
    </cfRule>
    <cfRule type="cellIs" dxfId="22" priority="2" operator="equal">
      <formula>"Receber"</formula>
    </cfRule>
  </conditionalFormatting>
  <dataValidations count="1">
    <dataValidation type="list" allowBlank="1" showInputMessage="1" showErrorMessage="1" sqref="B4:B99" xr:uid="{00000000-0002-0000-0100-000000000000}">
      <formula1>"Adulto,Infantil"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amilia">
                <anchor moveWithCells="1" sizeWithCells="1">
                  <from>
                    <xdr:col>16</xdr:col>
                    <xdr:colOff>76200</xdr:colOff>
                    <xdr:row>8</xdr:row>
                    <xdr:rowOff>76200</xdr:rowOff>
                  </from>
                  <to>
                    <xdr:col>17</xdr:col>
                    <xdr:colOff>428625</xdr:colOff>
                    <xdr:row>9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Gastos</vt:lpstr>
      <vt:lpstr>Pessoas</vt:lpstr>
      <vt:lpstr>Gastos!Criteria</vt:lpstr>
      <vt:lpstr>Pessoas!Criteria</vt:lpstr>
      <vt:lpstr>Gastos!Extract</vt:lpstr>
      <vt:lpstr>Pessoas!Extract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juceliomt@gmail.com</dc:creator>
  <cp:keywords/>
  <dc:description/>
  <cp:lastModifiedBy>Jezandre Nascimento Tiago</cp:lastModifiedBy>
  <cp:revision/>
  <dcterms:created xsi:type="dcterms:W3CDTF">2021-09-11T22:56:31Z</dcterms:created>
  <dcterms:modified xsi:type="dcterms:W3CDTF">2022-05-06T23:26:30Z</dcterms:modified>
  <cp:category/>
  <cp:contentStatus/>
</cp:coreProperties>
</file>